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36960" windowHeight="14700" firstSheet="5" activeTab="12"/>
  </bookViews>
  <sheets>
    <sheet name="F1S1_RevXfr75" sheetId="1" r:id="rId1"/>
    <sheet name="F1S2_RevXfr25" sheetId="2" r:id="rId2"/>
    <sheet name="F1S3_High_Load" sheetId="3" r:id="rId3"/>
    <sheet name="F1S4_Low_Load" sheetId="4" r:id="rId4"/>
    <sheet name="F1S5_High_Gas$" sheetId="5" r:id="rId5"/>
    <sheet name="F1S5_Exhibit16B" sheetId="6" r:id="rId6"/>
    <sheet name="F1S6_Increase_RPS" sheetId="7" r:id="rId7"/>
    <sheet name="F1S7_High_PHEV" sheetId="8" r:id="rId8"/>
    <sheet name="F1S7 Table2_Demand" sheetId="9" r:id="rId9"/>
    <sheet name="F1S7 Table3_Peak" sheetId="10" r:id="rId10"/>
    <sheet name="F1S9_Low_Ren_Cap$" sheetId="11" r:id="rId11"/>
    <sheet name="F1S16_Extra_Low_Ren_Cap$" sheetId="12" r:id="rId12"/>
    <sheet name="F1S17 Final BAU" sheetId="13" r:id="rId13"/>
  </sheets>
  <definedNames>
    <definedName name="_ftn1" localSheetId="12">'F1S17 Final BAU'!#REF!</definedName>
    <definedName name="_ftnref1" localSheetId="12">'F1S17 Final BAU'!#REF!</definedName>
  </definedNames>
  <calcPr fullCalcOnLoad="1"/>
</workbook>
</file>

<file path=xl/comments11.xml><?xml version="1.0" encoding="utf-8"?>
<comments xmlns="http://schemas.openxmlformats.org/spreadsheetml/2006/main">
  <authors>
    <author>AsposeUser</author>
  </authors>
  <commentList>
    <comment ref="H51" authorId="0">
      <text>
        <r>
          <rPr>
            <sz val="10"/>
            <rFont val="Arial"/>
            <family val="0"/>
          </rPr>
          <t>CRA International:
add 400 to start at AEO 2010 starting value</t>
        </r>
      </text>
    </comment>
    <comment ref="I55" authorId="0">
      <text>
        <r>
          <rPr>
            <sz val="10"/>
            <rFont val="Arial"/>
            <family val="0"/>
          </rPr>
          <t>CRA International:
ratio</t>
        </r>
      </text>
    </comment>
  </commentList>
</comments>
</file>

<file path=xl/comments12.xml><?xml version="1.0" encoding="utf-8"?>
<comments xmlns="http://schemas.openxmlformats.org/spreadsheetml/2006/main">
  <authors>
    <author>AsposeUser</author>
  </authors>
  <commentList>
    <comment ref="H51" authorId="0">
      <text>
        <r>
          <rPr>
            <sz val="10"/>
            <rFont val="Arial"/>
            <family val="0"/>
          </rPr>
          <t>CRA International:
add 400 to start at AEO 2010 starting value</t>
        </r>
      </text>
    </comment>
    <comment ref="I55" authorId="0">
      <text>
        <r>
          <rPr>
            <sz val="10"/>
            <rFont val="Arial"/>
            <family val="0"/>
          </rPr>
          <t>CRA International:
ratio</t>
        </r>
      </text>
    </comment>
  </commentList>
</comments>
</file>

<file path=xl/sharedStrings.xml><?xml version="1.0" encoding="utf-8"?>
<sst xmlns="http://schemas.openxmlformats.org/spreadsheetml/2006/main" count="1464" uniqueCount="349">
  <si>
    <t>SP15</t>
  </si>
  <si>
    <t>2011-2020 Growth Rate</t>
  </si>
  <si>
    <t>Solar Thermal</t>
  </si>
  <si>
    <t>GA+AL</t>
  </si>
  <si>
    <t>AEO Region for 2020+ Growth Rate</t>
  </si>
  <si>
    <t>Table 35 EE Peak Targets</t>
  </si>
  <si>
    <t>CT F-Frame</t>
  </si>
  <si>
    <t>2010$/MMBtu</t>
  </si>
  <si>
    <t>2011 Energy (GWh)</t>
  </si>
  <si>
    <t>EIA Case ID</t>
  </si>
  <si>
    <t>ENT</t>
  </si>
  <si>
    <t>Performance Data</t>
  </si>
  <si>
    <t>Exhibit 1 Load Blocks</t>
  </si>
  <si>
    <t>B20</t>
  </si>
  <si>
    <t>NYISO_J-K</t>
  </si>
  <si>
    <t>(1) FERC's December 2010 "Renewable Power &amp; Energy Efficiency: Energy Efficiency Resource Standards (EERS) and Goals"</t>
  </si>
  <si>
    <t>GWh</t>
  </si>
  <si>
    <t>slope</t>
  </si>
  <si>
    <t>Electric  and Plug-in Electric Vehicles</t>
  </si>
  <si>
    <t>Load Blocks for 1 million vehicles (MW)</t>
  </si>
  <si>
    <t>2012</t>
  </si>
  <si>
    <t>2011</t>
  </si>
  <si>
    <t>NYISO_A-F (note A)</t>
  </si>
  <si>
    <t>2010</t>
  </si>
  <si>
    <t>Highest in top 10 hours</t>
  </si>
  <si>
    <t>RFCW</t>
  </si>
  <si>
    <t>Higher PHEV levels</t>
  </si>
  <si>
    <t>2017</t>
  </si>
  <si>
    <t>Appendix A, Exhibit 21: Key MRN Parameters</t>
  </si>
  <si>
    <t>2018</t>
  </si>
  <si>
    <t>RFCE</t>
  </si>
  <si>
    <t>2019</t>
  </si>
  <si>
    <t>(3) U.S. DOE's July 2010 "State Energy Efficiency Resource Standards Analysis"</t>
  </si>
  <si>
    <t>NEISO</t>
  </si>
  <si>
    <t>2015+ Heat Rate - HHV (Btu/kWh)</t>
  </si>
  <si>
    <t>2013</t>
  </si>
  <si>
    <t>2014</t>
  </si>
  <si>
    <t>Reduce load growth to Energy and Peak Demand by 1% annualy</t>
  </si>
  <si>
    <t>MISO_MI</t>
  </si>
  <si>
    <t>2015</t>
  </si>
  <si>
    <t>2016</t>
  </si>
  <si>
    <t>Appendix A, Exhibit 9 - Capital Cost Detail</t>
  </si>
  <si>
    <t>MISO_MO_IL</t>
  </si>
  <si>
    <t>RFCM</t>
  </si>
  <si>
    <t>d111809a</t>
  </si>
  <si>
    <t>NYCW</t>
  </si>
  <si>
    <t>Increase in 2009$/mmBtu for Exhibit 19 below</t>
  </si>
  <si>
    <t>2025 All-in Capital Cost (2010$/kW)</t>
  </si>
  <si>
    <t>Total FOM (2010$/kW-yr)</t>
  </si>
  <si>
    <t>2020-2050 Growth Rate After High PHEV</t>
  </si>
  <si>
    <t>NWPP</t>
  </si>
  <si>
    <t>MN+IA+SD</t>
  </si>
  <si>
    <t>NP15</t>
  </si>
  <si>
    <t>2021</t>
  </si>
  <si>
    <t>2020</t>
  </si>
  <si>
    <t>TX</t>
  </si>
  <si>
    <t>2023</t>
  </si>
  <si>
    <t>2022</t>
  </si>
  <si>
    <t>1._BAU</t>
  </si>
  <si>
    <t>Only used in Senstivity so not used in MRN</t>
  </si>
  <si>
    <t>Central</t>
  </si>
  <si>
    <t>AEO2010 Hi Gas Scenario in 2008 $/mmbtu</t>
  </si>
  <si>
    <t>F1S6_Increase_RPS</t>
  </si>
  <si>
    <t>Increase the price of Natural Gas by applying ratio of AEO2010 High Gas Price to AEO2010 Reference Price to the merged AEO2011/AEO2010 Price</t>
  </si>
  <si>
    <t xml:space="preserve">Shift in Price from </t>
  </si>
  <si>
    <t>Summer</t>
  </si>
  <si>
    <t>Electrical transmission</t>
  </si>
  <si>
    <t>Winter (Dec-Feb)</t>
  </si>
  <si>
    <t>Load block schedules per 1 million vehicles calculated using heavy charging at peak and light charging at peak. Values multiplied by number of PHEVs (minus BAU amounts) and added to demand and peak demands.</t>
  </si>
  <si>
    <t>Learning by 2025</t>
  </si>
  <si>
    <t>ERCOT</t>
  </si>
  <si>
    <t>FL</t>
  </si>
  <si>
    <t>Based on 2030-2035 sales growth rate instead of 2030-2035 inventory growth rate</t>
  </si>
  <si>
    <t>X</t>
  </si>
  <si>
    <t>Increase state EE/DR levels and RPS reqs by 5 percentage points each</t>
  </si>
  <si>
    <t>2011 Peak (MW)</t>
  </si>
  <si>
    <t>Note A. NYISO demands are bassed on EE reductions that are half of the state targets. The growth rates for the BAU must be lowered to reflect the additional EE. Preliminary values are shown here. Below are the PA values.</t>
  </si>
  <si>
    <t>Below</t>
  </si>
  <si>
    <t>High Gas Wellhead price (2009 dollars per million Btu)</t>
  </si>
  <si>
    <t>NWPP_Coal</t>
  </si>
  <si>
    <t>F1S16_Low_Ren_Cap$</t>
  </si>
  <si>
    <t>Hours</t>
  </si>
  <si>
    <t>Table 32 - RPS Existing</t>
  </si>
  <si>
    <t>WI</t>
  </si>
  <si>
    <t>Title</t>
  </si>
  <si>
    <t>2035-2050 use 2035 price increase</t>
  </si>
  <si>
    <t>Table 26 App C State RPS Rev.</t>
  </si>
  <si>
    <t>Nuclear</t>
  </si>
  <si>
    <t>WA</t>
  </si>
  <si>
    <t>Appendix A, Exhibit 16 - Natural Gas Prices, Base Case</t>
  </si>
  <si>
    <t>BAU Hi Gas Cost Sensitivity</t>
  </si>
  <si>
    <t>Table 30 Demand Response</t>
  </si>
  <si>
    <t>VA+WV+OH+IL</t>
  </si>
  <si>
    <t>SPNO</t>
  </si>
  <si>
    <t>Geothermal</t>
  </si>
  <si>
    <t>F1S3_High_Load_Growth</t>
  </si>
  <si>
    <t>NYUP</t>
  </si>
  <si>
    <t>2010 Heat Rate - HHV (Btu/kWh)</t>
  </si>
  <si>
    <t>Outstanding issues</t>
  </si>
  <si>
    <t>Ratio of 2010 Hi Gas to Reference</t>
  </si>
  <si>
    <t>Table 30. Demand Response</t>
  </si>
  <si>
    <t>NYISO_G-I (note A)</t>
  </si>
  <si>
    <t>NonRTO_Midwest</t>
  </si>
  <si>
    <t>SPP_S</t>
  </si>
  <si>
    <t>NYISO_G-I (Note A)</t>
  </si>
  <si>
    <t>PA+MD</t>
  </si>
  <si>
    <t>HQ_Dummy</t>
  </si>
  <si>
    <t>SPP_N</t>
  </si>
  <si>
    <t>F1S2_RevXfr25%</t>
  </si>
  <si>
    <t>Wind</t>
  </si>
  <si>
    <t>MAPP_CA</t>
  </si>
  <si>
    <t>B5</t>
  </si>
  <si>
    <t>CRA only models H-Frame CC so F-frame CC not listed.</t>
  </si>
  <si>
    <t>B4</t>
  </si>
  <si>
    <t>B3</t>
  </si>
  <si>
    <t>B2</t>
  </si>
  <si>
    <t>B9</t>
  </si>
  <si>
    <t xml:space="preserve">Gas Pipeline Cost </t>
  </si>
  <si>
    <t>B8</t>
  </si>
  <si>
    <t>B7</t>
  </si>
  <si>
    <t>B6</t>
  </si>
  <si>
    <t>Composite Price in 2010$/MMBtu</t>
  </si>
  <si>
    <t>Appendix A, Exhibit 16B - Natural Gas Prices, Base Case</t>
  </si>
  <si>
    <t>State  to use</t>
  </si>
  <si>
    <t>AZ</t>
  </si>
  <si>
    <t>AZNM_SNV</t>
  </si>
  <si>
    <t>CAMX</t>
  </si>
  <si>
    <t>Business As Usual</t>
  </si>
  <si>
    <t>NYISO_JK</t>
  </si>
  <si>
    <t>F1S5_High_Gas$</t>
  </si>
  <si>
    <t>PJM</t>
  </si>
  <si>
    <t>Fraction of VMT that are electric</t>
  </si>
  <si>
    <t>PJM_E</t>
  </si>
  <si>
    <t>Short Description</t>
  </si>
  <si>
    <t>PHEV/EV fleet and consequent VMT will be increased over the AEO2011 amounts by 2x in 2015, 4X in 2020, 7x in 2025, and 10x in 2030 and beyond</t>
  </si>
  <si>
    <t>Exhibit 9 Capital Cost Detail, Table 7 New Build Cost Parameters</t>
  </si>
  <si>
    <t>AK</t>
  </si>
  <si>
    <t>Alternative Fuel VMT (billions of miles)</t>
  </si>
  <si>
    <t>B1</t>
  </si>
  <si>
    <t>PJM REST OF RTO</t>
  </si>
  <si>
    <t>Reserve Margin Region</t>
  </si>
  <si>
    <t>SRSE</t>
  </si>
  <si>
    <t xml:space="preserve">The input assumptions contained herein reflect a joint assumptions development process between EIPC, EIPC stakeholders and CRA for purposes of EIPC capacity expansion modeling.  </t>
  </si>
  <si>
    <t>F1S4_Low_Load_Growth</t>
  </si>
  <si>
    <t>Total VOM (2010$/MWh)</t>
  </si>
  <si>
    <t>NYISO_GI</t>
  </si>
  <si>
    <t>Non-RTO Midwest</t>
  </si>
  <si>
    <t>TN</t>
  </si>
  <si>
    <t>CA</t>
  </si>
  <si>
    <t>Exhibit 1 Load Block modifications</t>
  </si>
  <si>
    <t>Year</t>
  </si>
  <si>
    <t>Region</t>
  </si>
  <si>
    <t>BC</t>
  </si>
  <si>
    <t>NYISO_G-I</t>
  </si>
  <si>
    <t>F1S9_Low_Ren_Cap$</t>
  </si>
  <si>
    <t>RMPA</t>
  </si>
  <si>
    <t>Shoulder (Mar-Apr, Oct-Nov)</t>
  </si>
  <si>
    <t>ME+NH+VT+MA+RI+CT</t>
  </si>
  <si>
    <t>Exhibit 16B - Natural Gas Prices</t>
  </si>
  <si>
    <t>FRCC</t>
  </si>
  <si>
    <t>BAU Gas Wellhead price (2009 dollars per million Btu)</t>
  </si>
  <si>
    <t>CT</t>
  </si>
  <si>
    <t>SOCO</t>
  </si>
  <si>
    <t>2020-2050 Growth Rate</t>
  </si>
  <si>
    <t>AZ_NM_SNV_Gas</t>
  </si>
  <si>
    <t>F1S7_High_PHEV</t>
  </si>
  <si>
    <t>Growth Factor</t>
  </si>
  <si>
    <t>Sensitivity Overnight Capital Costs in 2025 ($2010/kW)</t>
  </si>
  <si>
    <t>AEO2010 in 2010$/MMBtu</t>
  </si>
  <si>
    <t>Sources of Information:</t>
  </si>
  <si>
    <t>2011-2020 Growth Rate after High PHEV</t>
  </si>
  <si>
    <t>CO</t>
  </si>
  <si>
    <t>100/200 Mile Electric Vehicle</t>
  </si>
  <si>
    <t>CC H-Frame</t>
  </si>
  <si>
    <t>F1S1_RevXfr75%</t>
  </si>
  <si>
    <t>2040-2050 fleet growth based on AEO sales trend rather than inventory trend</t>
  </si>
  <si>
    <t>NYISO_J-K (Note A)</t>
  </si>
  <si>
    <t>NYISO_A-F</t>
  </si>
  <si>
    <t xml:space="preserve">  GDP Chain-type Price Index (2005=1.000)</t>
  </si>
  <si>
    <t>Wind Options A&amp;B based on New Gen Subteam Recommendations (see summary document)</t>
  </si>
  <si>
    <t>Table 31 - RPS Imports</t>
  </si>
  <si>
    <t>Table 7 - New Build Costs and Characteristics</t>
  </si>
  <si>
    <t>Sensitivity Overnight Costs in 2011 (2010$/kW)</t>
  </si>
  <si>
    <t>NEEM Region</t>
  </si>
  <si>
    <t>AEO2011 in 2010$/MMBtu</t>
  </si>
  <si>
    <t>IGCC w/seq</t>
  </si>
  <si>
    <t>MI</t>
  </si>
  <si>
    <t>Worksheets Affected</t>
  </si>
  <si>
    <t>SPP</t>
  </si>
  <si>
    <t>AZ_NM_SNV</t>
  </si>
  <si>
    <t>Decreased renewable resources capital costs by 32.5%</t>
  </si>
  <si>
    <t>Price increase</t>
  </si>
  <si>
    <t>SC+NC</t>
  </si>
  <si>
    <t>All-in Capital Cost in 2011 w/o IDC ($2010/kW)</t>
  </si>
  <si>
    <t>BAU Overnight Costs in 2011 (2010$/kW)</t>
  </si>
  <si>
    <t>Exhibit 19 - MRN Inputs</t>
  </si>
  <si>
    <t>PJM_ROR</t>
  </si>
  <si>
    <t>Revised transfer capability -- overload charges at 75% of avg shadow prices</t>
  </si>
  <si>
    <t>PJM_ROM</t>
  </si>
  <si>
    <t>MO</t>
  </si>
  <si>
    <t>Next sheet</t>
  </si>
  <si>
    <t>2011-2020 Growth Rate Before High PHEV</t>
  </si>
  <si>
    <t>NA</t>
  </si>
  <si>
    <t>AEO 2010 Reference HH (2008$/MMBtu)</t>
  </si>
  <si>
    <t>Table 3</t>
  </si>
  <si>
    <t>Wind Offshore</t>
  </si>
  <si>
    <t>Table 2</t>
  </si>
  <si>
    <t>VACAR</t>
  </si>
  <si>
    <t>TVA</t>
  </si>
  <si>
    <t>ND</t>
  </si>
  <si>
    <t>NE</t>
  </si>
  <si>
    <t>Added amount of Savings</t>
  </si>
  <si>
    <t>Decreased renewable resources capital costs by 20%</t>
  </si>
  <si>
    <t>NJ+DE</t>
  </si>
  <si>
    <t>NY</t>
  </si>
  <si>
    <t>MISO_WUMS</t>
  </si>
  <si>
    <t>New vehicle stock (millions)</t>
  </si>
  <si>
    <t>Peaking</t>
  </si>
  <si>
    <t>Transmission Sensitivity #1.2 -- Overload charges at 25% of avg shadow prices</t>
  </si>
  <si>
    <t xml:space="preserve">Between 2035 and 2050, CRA proposes to increase gas prices at the </t>
  </si>
  <si>
    <t>Landfill Gas</t>
  </si>
  <si>
    <t xml:space="preserve">Sensitivity </t>
  </si>
  <si>
    <t>OK</t>
  </si>
  <si>
    <t>AZ_NM_SNV_Coal</t>
  </si>
  <si>
    <t>Growth Adder</t>
  </si>
  <si>
    <t>ALB</t>
  </si>
  <si>
    <t>Shoulder</t>
  </si>
  <si>
    <t>SRGW</t>
  </si>
  <si>
    <t>OH</t>
  </si>
  <si>
    <t>Increase load growth to Energy and Peak Demand by 1% annually</t>
  </si>
  <si>
    <t>2020-2050 Growth Rate Before High PHEV</t>
  </si>
  <si>
    <t>ERCT</t>
  </si>
  <si>
    <t>Future</t>
  </si>
  <si>
    <t>IGCC</t>
  </si>
  <si>
    <t>Original BAU Values</t>
  </si>
  <si>
    <t>NWPP_Gas</t>
  </si>
  <si>
    <t>SRVC</t>
  </si>
  <si>
    <t>Exhibit 19 Gas Wellhead Price</t>
  </si>
  <si>
    <t>Nuclear Decommissioning Cost</t>
  </si>
  <si>
    <t>MISO_W</t>
  </si>
  <si>
    <t>Increase in Price in 2010$/mmbtu for 16B</t>
  </si>
  <si>
    <t>MISO</t>
  </si>
  <si>
    <t>Rail Spur</t>
  </si>
  <si>
    <t>Exhibit 21 MRN Impacts</t>
  </si>
  <si>
    <t>AEO2011 HH (2009$/MMBtu)</t>
  </si>
  <si>
    <t>2015 All-in Capital Cost (2010$/kW)</t>
  </si>
  <si>
    <t>CC F-Frame</t>
  </si>
  <si>
    <t>As such, these inputs do not necessarily reflect the opinions or views of CRA or any individual EIPC stakeholder.</t>
  </si>
  <si>
    <t>Total VMT for Light-Duty Vehicles (billions of miles)</t>
  </si>
  <si>
    <t>Millions of PEVs</t>
  </si>
  <si>
    <t>HI</t>
  </si>
  <si>
    <t>Increase in Price from BAU_Sen5_High_Gas$</t>
  </si>
  <si>
    <t>NEWE</t>
  </si>
  <si>
    <t>d120810c</t>
  </si>
  <si>
    <t>2011-2020 Growth Rate After High PHEV</t>
  </si>
  <si>
    <t>HQ</t>
  </si>
  <si>
    <t>AEO2011</t>
  </si>
  <si>
    <t>AEO2010</t>
  </si>
  <si>
    <t>Table 33 - RPS New</t>
  </si>
  <si>
    <t>AEO 2011 Reference Case (early release)</t>
  </si>
  <si>
    <t>NYISO_AF</t>
  </si>
  <si>
    <t>2020-2050 Growth Rate after High PHEV</t>
  </si>
  <si>
    <t>MISO_IN</t>
  </si>
  <si>
    <t>NYISO</t>
  </si>
  <si>
    <t>BAU Henry Hub Spot Price (2010$/MMBtu)</t>
  </si>
  <si>
    <t>MAPP_US</t>
  </si>
  <si>
    <t>Growth of DR of 5% between 2011 and 2030</t>
  </si>
  <si>
    <t>Price rise starts in 2011</t>
  </si>
  <si>
    <t>convert 2009$ to 2010$</t>
  </si>
  <si>
    <t>Summer (May-Sep)</t>
  </si>
  <si>
    <t>High PHEV Values</t>
  </si>
  <si>
    <t>Table 2 - Energy Demand</t>
  </si>
  <si>
    <t>Plug-in 10/40 Gasoline Hybrid</t>
  </si>
  <si>
    <t>5% added between 2011 and date when full savings achieved</t>
  </si>
  <si>
    <t>Percentage of Peak Demand available as Demand Response Supply</t>
  </si>
  <si>
    <t>IN</t>
  </si>
  <si>
    <t>Table 35. Energy Efficiency Resource Standards - Peak Demand Savings from 2010 on</t>
  </si>
  <si>
    <t>Season</t>
  </si>
  <si>
    <t>Table 34 EE Energy Targets</t>
  </si>
  <si>
    <t>Biomass</t>
  </si>
  <si>
    <t>All-in Capital Cost in 2025 w/o IDC ($2010/kW)</t>
  </si>
  <si>
    <t>MISO_MO-IL</t>
  </si>
  <si>
    <t>PJM REST OF MAAC</t>
  </si>
  <si>
    <t>Hi Gas Henry Hub Price (2010$/mmBtu)</t>
  </si>
  <si>
    <t>MROW</t>
  </si>
  <si>
    <t>NYLI</t>
  </si>
  <si>
    <t>Technology</t>
  </si>
  <si>
    <t>B19</t>
  </si>
  <si>
    <t>IESO</t>
  </si>
  <si>
    <t>B17</t>
  </si>
  <si>
    <t>B18</t>
  </si>
  <si>
    <t>2030</t>
  </si>
  <si>
    <t>SPSO</t>
  </si>
  <si>
    <t>MROE</t>
  </si>
  <si>
    <t xml:space="preserve">same rate of increase for the 2030-2035 period. </t>
  </si>
  <si>
    <t>Eastern</t>
  </si>
  <si>
    <t>Table 34. Energy Efficiency Resource Standards - Energy Savings from 2010 on</t>
  </si>
  <si>
    <t>B11</t>
  </si>
  <si>
    <t>B12</t>
  </si>
  <si>
    <t>Updated for AEO2011 growth rates after 2020 - 2/8/11</t>
  </si>
  <si>
    <t>Based on State results from FERC National Assessment of Demand Response</t>
  </si>
  <si>
    <t>B10</t>
  </si>
  <si>
    <t>B15</t>
  </si>
  <si>
    <t>SRDA</t>
  </si>
  <si>
    <t>B16</t>
  </si>
  <si>
    <t>B13</t>
  </si>
  <si>
    <t>NYISO_J-K (note A)</t>
  </si>
  <si>
    <t>B14</t>
  </si>
  <si>
    <t>Winter</t>
  </si>
  <si>
    <t>SRCE</t>
  </si>
  <si>
    <t>Advanced Coal</t>
  </si>
  <si>
    <t>Capital Costs</t>
  </si>
  <si>
    <t>2025</t>
  </si>
  <si>
    <t>2024</t>
  </si>
  <si>
    <t>2027</t>
  </si>
  <si>
    <t>(2) ACEEE's October 2010 "The 2010 State Energy Efficiency Scorecard"</t>
  </si>
  <si>
    <t>2026</t>
  </si>
  <si>
    <t>2029</t>
  </si>
  <si>
    <t>2028</t>
  </si>
  <si>
    <t>NYISO_A-F (Note A)</t>
  </si>
  <si>
    <t>From AEO2011 Refernce</t>
  </si>
  <si>
    <t>KY</t>
  </si>
  <si>
    <t>Photovoltaic</t>
  </si>
  <si>
    <t>KS</t>
  </si>
  <si>
    <t>PJM EASTERN MAAC</t>
  </si>
  <si>
    <t>AR+LA+MS</t>
  </si>
  <si>
    <t>Time Zone</t>
  </si>
  <si>
    <t>Exhibit 16A - HH Gas Prices</t>
  </si>
  <si>
    <t>NonRTO_midwest</t>
  </si>
  <si>
    <t>All-in Capital Cost w/o IDC ($2010/kW)</t>
  </si>
  <si>
    <t>BAU</t>
  </si>
  <si>
    <t>Table 3 - Peak Demand</t>
  </si>
  <si>
    <t>AZNM</t>
  </si>
  <si>
    <t>F1S17 Final BAU</t>
  </si>
  <si>
    <t>Modified CTs in MISO and SPP Variable Contribution to Reseves</t>
  </si>
  <si>
    <t>Table 5 - Intermittent Resource Contributions</t>
  </si>
  <si>
    <t>Reserve Contribution</t>
  </si>
  <si>
    <t>All Regions</t>
  </si>
  <si>
    <t>Offshore Wind</t>
  </si>
  <si>
    <t>California</t>
  </si>
  <si>
    <t>Canada</t>
  </si>
  <si>
    <t>New York</t>
  </si>
  <si>
    <t>PJM (-E, -ROM, -ROR)</t>
  </si>
  <si>
    <t>All Other Regions</t>
  </si>
  <si>
    <t>Changed from 6% in original BAU to match other futures</t>
  </si>
  <si>
    <t>F1S3 2030 Cum CT Build</t>
  </si>
  <si>
    <t>2011 Peak</t>
  </si>
  <si>
    <t>Minimum amount of new builds placed into NEEM</t>
  </si>
  <si>
    <t>Recommended F1S17 CT Force Build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</si>
</sst>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0.0000"/>
    <numFmt numFmtId="166" formatCode="0.000"/>
    <numFmt numFmtId="167" formatCode="#,##0.00;\(#,##0.00\)"/>
    <numFmt numFmtId="168" formatCode="0.0%"/>
    <numFmt numFmtId="169" formatCode="#,##0.###############"/>
    <numFmt numFmtId="170" formatCode="#,##0;\(#,##0\)"/>
  </numFmts>
  <fonts count="65">
    <font>
      <sz val="10"/>
      <name val="Arial"/>
      <family val="0"/>
    </font>
    <font>
      <sz val="10"/>
      <color indexed="21"/>
      <name val="Arial"/>
      <family val="2"/>
    </font>
    <font>
      <b/>
      <sz val="11"/>
      <color indexed="21"/>
      <name val="Times New Roman"/>
      <family val="2"/>
    </font>
    <font>
      <sz val="12"/>
      <color indexed="14"/>
      <name val="Arial"/>
      <family val="2"/>
    </font>
    <font>
      <sz val="11"/>
      <color indexed="21"/>
      <name val="Times New Roman"/>
      <family val="2"/>
    </font>
    <font>
      <b/>
      <sz val="10"/>
      <color indexed="21"/>
      <name val="Arial"/>
      <family val="2"/>
    </font>
    <font>
      <sz val="10"/>
      <color indexed="23"/>
      <name val="Arial"/>
      <family val="2"/>
    </font>
    <font>
      <sz val="11"/>
      <color indexed="21"/>
      <name val="Arial"/>
      <family val="2"/>
    </font>
    <font>
      <sz val="9"/>
      <color indexed="21"/>
      <name val="Arial"/>
      <family val="2"/>
    </font>
    <font>
      <sz val="11"/>
      <color indexed="26"/>
      <name val="Times New Roman"/>
      <family val="2"/>
    </font>
    <font>
      <b/>
      <sz val="11"/>
      <color indexed="26"/>
      <name val="Times New Roman"/>
      <family val="2"/>
    </font>
    <font>
      <b/>
      <sz val="15"/>
      <color indexed="9"/>
      <name val="Arial"/>
      <family val="2"/>
    </font>
    <font>
      <b/>
      <i/>
      <u val="single"/>
      <sz val="16"/>
      <color indexed="21"/>
      <name val="Arial"/>
      <family val="2"/>
    </font>
    <font>
      <b/>
      <i/>
      <u val="single"/>
      <sz val="14"/>
      <color indexed="21"/>
      <name val="Arial"/>
      <family val="2"/>
    </font>
    <font>
      <b/>
      <sz val="12"/>
      <color indexed="21"/>
      <name val="Arial"/>
      <family val="2"/>
    </font>
    <font>
      <b/>
      <u val="single"/>
      <sz val="14"/>
      <color indexed="21"/>
      <name val="Arial"/>
      <family val="2"/>
    </font>
    <font>
      <b/>
      <u val="single"/>
      <sz val="11"/>
      <color indexed="21"/>
      <name val="Arial"/>
      <family val="2"/>
    </font>
    <font>
      <b/>
      <sz val="14"/>
      <color indexed="21"/>
      <name val="Times New Roman"/>
      <family val="2"/>
    </font>
    <font>
      <b/>
      <sz val="13"/>
      <color indexed="9"/>
      <name val="Arial"/>
      <family val="2"/>
    </font>
    <font>
      <b/>
      <sz val="10"/>
      <name val="Arial"/>
      <family val="2"/>
    </font>
    <font>
      <b/>
      <sz val="11"/>
      <color indexed="20"/>
      <name val="Times New Roman"/>
      <family val="2"/>
    </font>
    <font>
      <sz val="10"/>
      <color indexed="20"/>
      <name val="Arial"/>
      <family val="2"/>
    </font>
    <font>
      <sz val="10"/>
      <color indexed="39"/>
      <name val="Arial"/>
      <family val="2"/>
    </font>
    <font>
      <b/>
      <sz val="18"/>
      <color indexed="9"/>
      <name val="Cambria"/>
      <family val="2"/>
    </font>
    <font>
      <b/>
      <sz val="15"/>
      <color indexed="9"/>
      <name val="Calibri"/>
      <family val="2"/>
    </font>
    <font>
      <b/>
      <sz val="13"/>
      <color indexed="9"/>
      <name val="Calibri"/>
      <family val="2"/>
    </font>
    <font>
      <b/>
      <sz val="11"/>
      <color indexed="9"/>
      <name val="Calibri"/>
      <family val="2"/>
    </font>
    <font>
      <sz val="12"/>
      <color indexed="58"/>
      <name val="Calibri"/>
      <family val="2"/>
    </font>
    <font>
      <sz val="12"/>
      <color indexed="36"/>
      <name val="Calibri"/>
      <family val="2"/>
    </font>
    <font>
      <sz val="12"/>
      <color indexed="60"/>
      <name val="Calibri"/>
      <family val="2"/>
    </font>
    <font>
      <sz val="12"/>
      <color indexed="14"/>
      <name val="Calibri"/>
      <family val="2"/>
    </font>
    <font>
      <b/>
      <sz val="12"/>
      <color indexed="63"/>
      <name val="Calibri"/>
      <family val="2"/>
    </font>
    <font>
      <b/>
      <sz val="12"/>
      <color indexed="10"/>
      <name val="Calibri"/>
      <family val="2"/>
    </font>
    <font>
      <sz val="12"/>
      <color indexed="10"/>
      <name val="Calibri"/>
      <family val="2"/>
    </font>
    <font>
      <b/>
      <sz val="12"/>
      <color indexed="11"/>
      <name val="Calibri"/>
      <family val="2"/>
    </font>
    <font>
      <sz val="12"/>
      <color indexed="20"/>
      <name val="Calibri"/>
      <family val="2"/>
    </font>
    <font>
      <i/>
      <sz val="12"/>
      <color indexed="55"/>
      <name val="Calibri"/>
      <family val="2"/>
    </font>
    <font>
      <b/>
      <sz val="12"/>
      <color indexed="21"/>
      <name val="Calibri"/>
      <family val="2"/>
    </font>
    <font>
      <sz val="12"/>
      <color indexed="11"/>
      <name val="Calibri"/>
      <family val="2"/>
    </font>
    <font>
      <sz val="12"/>
      <color indexed="21"/>
      <name val="Calibri"/>
      <family val="2"/>
    </font>
    <font>
      <u val="single"/>
      <sz val="10"/>
      <color indexed="8"/>
      <name val="Arial"/>
      <family val="0"/>
    </font>
    <font>
      <u val="single"/>
      <sz val="10"/>
      <color indexed="36"/>
      <name val="Arial"/>
      <family val="0"/>
    </font>
    <font>
      <b/>
      <sz val="11"/>
      <name val="Times New Roman"/>
      <family val="2"/>
    </font>
    <font>
      <sz val="11"/>
      <color indexed="11"/>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rgb="FFFFFFFF"/>
      <name val="Calibri"/>
      <family val="0"/>
    </font>
    <font>
      <sz val="12"/>
      <color rgb="FF000000"/>
      <name val="Calibri"/>
      <family val="0"/>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34"/>
        <bgColor indexed="64"/>
      </patternFill>
    </fill>
    <fill>
      <patternFill patternType="solid">
        <fgColor indexed="53"/>
        <bgColor indexed="64"/>
      </patternFill>
    </fill>
    <fill>
      <patternFill patternType="solid">
        <fgColor indexed="42"/>
        <bgColor indexed="64"/>
      </patternFill>
    </fill>
    <fill>
      <patternFill patternType="solid">
        <fgColor indexed="52"/>
        <bgColor indexed="64"/>
      </patternFill>
    </fill>
    <fill>
      <patternFill patternType="solid">
        <fgColor indexed="43"/>
        <bgColor indexed="64"/>
      </patternFill>
    </fill>
    <fill>
      <patternFill patternType="solid">
        <fgColor indexed="33"/>
        <bgColor indexed="64"/>
      </patternFill>
    </fill>
    <fill>
      <patternFill patternType="solid">
        <fgColor indexed="22"/>
        <bgColor indexed="64"/>
      </patternFill>
    </fill>
    <fill>
      <patternFill patternType="solid">
        <fgColor indexed="29"/>
        <bgColor indexed="64"/>
      </patternFill>
    </fill>
    <fill>
      <patternFill patternType="solid">
        <fgColor indexed="12"/>
        <bgColor indexed="64"/>
      </patternFill>
    </fill>
    <fill>
      <patternFill patternType="solid">
        <fgColor rgb="FFFFFF00"/>
        <bgColor indexed="64"/>
      </patternFill>
    </fill>
    <fill>
      <patternFill patternType="solid">
        <fgColor theme="0"/>
        <bgColor indexed="64"/>
      </patternFill>
    </fill>
    <fill>
      <patternFill patternType="solid">
        <fgColor rgb="FF80008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56">
    <xf numFmtId="0" fontId="0" fillId="0" borderId="0" xfId="0" applyAlignment="1">
      <alignment vertical="center"/>
    </xf>
    <xf numFmtId="0" fontId="1" fillId="0" borderId="0" xfId="0" applyNumberFormat="1" applyFont="1" applyFill="1" applyAlignment="1">
      <alignment wrapText="1"/>
    </xf>
    <xf numFmtId="0" fontId="2" fillId="0" borderId="0" xfId="0" applyNumberFormat="1" applyFont="1" applyFill="1" applyAlignment="1">
      <alignment/>
    </xf>
    <xf numFmtId="0" fontId="1" fillId="0" borderId="10" xfId="0" applyNumberFormat="1" applyFont="1" applyFill="1" applyBorder="1" applyAlignment="1">
      <alignment vertical="center"/>
    </xf>
    <xf numFmtId="0" fontId="1" fillId="0" borderId="10" xfId="0" applyNumberFormat="1" applyFont="1" applyFill="1" applyBorder="1" applyAlignment="1">
      <alignment wrapText="1"/>
    </xf>
    <xf numFmtId="0" fontId="1" fillId="0" borderId="11" xfId="0" applyNumberFormat="1" applyFont="1" applyFill="1" applyBorder="1" applyAlignment="1">
      <alignment wrapText="1"/>
    </xf>
    <xf numFmtId="9" fontId="3" fillId="33" borderId="12" xfId="0" applyNumberFormat="1" applyFont="1" applyFill="1" applyBorder="1" applyAlignment="1">
      <alignment vertical="center"/>
    </xf>
    <xf numFmtId="0" fontId="1" fillId="0" borderId="13" xfId="0" applyNumberFormat="1" applyFont="1" applyFill="1" applyBorder="1" applyAlignment="1">
      <alignment wrapText="1"/>
    </xf>
    <xf numFmtId="0" fontId="2" fillId="0" borderId="12" xfId="0" applyNumberFormat="1" applyFont="1" applyFill="1" applyBorder="1" applyAlignment="1">
      <alignment wrapText="1"/>
    </xf>
    <xf numFmtId="0" fontId="2" fillId="0" borderId="12" xfId="0" applyNumberFormat="1" applyFont="1" applyFill="1" applyBorder="1" applyAlignment="1">
      <alignment horizontal="center" wrapText="1"/>
    </xf>
    <xf numFmtId="0" fontId="0" fillId="0" borderId="14" xfId="0" applyNumberFormat="1" applyFont="1" applyFill="1" applyBorder="1" applyAlignment="1">
      <alignment wrapText="1"/>
    </xf>
    <xf numFmtId="0" fontId="4" fillId="0" borderId="12" xfId="0" applyNumberFormat="1" applyFont="1" applyFill="1" applyBorder="1" applyAlignment="1">
      <alignment/>
    </xf>
    <xf numFmtId="3" fontId="4" fillId="0" borderId="12" xfId="0" applyNumberFormat="1" applyFont="1" applyFill="1" applyBorder="1" applyAlignment="1">
      <alignment horizontal="center"/>
    </xf>
    <xf numFmtId="10" fontId="4" fillId="0" borderId="12" xfId="0" applyNumberFormat="1" applyFont="1" applyFill="1" applyBorder="1" applyAlignment="1">
      <alignment horizontal="center"/>
    </xf>
    <xf numFmtId="0" fontId="0" fillId="0" borderId="15" xfId="0" applyNumberFormat="1" applyFont="1" applyFill="1" applyBorder="1" applyAlignment="1">
      <alignment wrapText="1"/>
    </xf>
    <xf numFmtId="0" fontId="1" fillId="0" borderId="12" xfId="0" applyNumberFormat="1" applyFont="1" applyFill="1" applyBorder="1" applyAlignment="1">
      <alignment/>
    </xf>
    <xf numFmtId="3" fontId="1" fillId="0" borderId="12" xfId="0" applyNumberFormat="1" applyFont="1" applyFill="1" applyBorder="1" applyAlignment="1">
      <alignment horizontal="center"/>
    </xf>
    <xf numFmtId="10" fontId="1" fillId="0" borderId="12" xfId="0" applyNumberFormat="1" applyFont="1" applyFill="1" applyBorder="1" applyAlignment="1">
      <alignment horizontal="center"/>
    </xf>
    <xf numFmtId="3" fontId="4" fillId="34" borderId="12" xfId="0" applyNumberFormat="1" applyFont="1" applyFill="1" applyBorder="1" applyAlignment="1">
      <alignment horizontal="center"/>
    </xf>
    <xf numFmtId="10" fontId="4" fillId="34" borderId="12" xfId="0" applyNumberFormat="1" applyFont="1" applyFill="1" applyBorder="1" applyAlignment="1">
      <alignment horizontal="center"/>
    </xf>
    <xf numFmtId="3" fontId="1" fillId="34" borderId="12" xfId="0" applyNumberFormat="1" applyFont="1" applyFill="1" applyBorder="1" applyAlignment="1">
      <alignment horizontal="center"/>
    </xf>
    <xf numFmtId="10" fontId="1" fillId="34" borderId="12" xfId="0" applyNumberFormat="1" applyFont="1" applyFill="1" applyBorder="1" applyAlignment="1">
      <alignment horizontal="center"/>
    </xf>
    <xf numFmtId="10" fontId="1" fillId="0" borderId="16" xfId="0" applyNumberFormat="1" applyFont="1" applyFill="1" applyBorder="1" applyAlignment="1">
      <alignment horizontal="center"/>
    </xf>
    <xf numFmtId="3" fontId="4" fillId="35" borderId="12" xfId="0" applyNumberFormat="1" applyFont="1" applyFill="1" applyBorder="1" applyAlignment="1">
      <alignment horizontal="center"/>
    </xf>
    <xf numFmtId="10" fontId="4" fillId="35" borderId="12" xfId="0" applyNumberFormat="1" applyFont="1" applyFill="1" applyBorder="1" applyAlignment="1">
      <alignment horizontal="center"/>
    </xf>
    <xf numFmtId="3" fontId="1" fillId="35" borderId="12" xfId="0" applyNumberFormat="1" applyFont="1" applyFill="1" applyBorder="1" applyAlignment="1">
      <alignment horizontal="center"/>
    </xf>
    <xf numFmtId="10" fontId="1" fillId="35" borderId="12" xfId="0" applyNumberFormat="1" applyFont="1" applyFill="1" applyBorder="1" applyAlignment="1">
      <alignment horizontal="center"/>
    </xf>
    <xf numFmtId="0" fontId="1" fillId="0" borderId="17" xfId="0" applyNumberFormat="1" applyFont="1" applyFill="1" applyBorder="1" applyAlignment="1">
      <alignment wrapText="1"/>
    </xf>
    <xf numFmtId="0" fontId="1" fillId="0" borderId="18" xfId="0" applyNumberFormat="1" applyFont="1" applyFill="1" applyBorder="1" applyAlignment="1">
      <alignment wrapText="1"/>
    </xf>
    <xf numFmtId="0" fontId="0" fillId="0" borderId="19" xfId="0" applyNumberFormat="1" applyFont="1" applyFill="1" applyBorder="1" applyAlignment="1">
      <alignment wrapText="1"/>
    </xf>
    <xf numFmtId="0" fontId="1" fillId="0" borderId="20" xfId="0" applyNumberFormat="1" applyFont="1" applyFill="1" applyBorder="1" applyAlignment="1">
      <alignment wrapText="1"/>
    </xf>
    <xf numFmtId="0" fontId="1" fillId="0" borderId="0" xfId="0" applyNumberFormat="1" applyFont="1" applyFill="1" applyAlignment="1">
      <alignment/>
    </xf>
    <xf numFmtId="0" fontId="1" fillId="0" borderId="0" xfId="0" applyNumberFormat="1" applyFont="1" applyFill="1" applyAlignment="1">
      <alignment vertical="center"/>
    </xf>
    <xf numFmtId="0" fontId="1" fillId="0" borderId="15" xfId="0" applyNumberFormat="1" applyFont="1" applyFill="1" applyBorder="1" applyAlignment="1">
      <alignment wrapText="1"/>
    </xf>
    <xf numFmtId="0" fontId="5" fillId="0" borderId="0" xfId="0" applyNumberFormat="1" applyFont="1" applyFill="1" applyAlignment="1">
      <alignment wrapText="1"/>
    </xf>
    <xf numFmtId="0" fontId="6" fillId="36" borderId="0" xfId="0" applyNumberFormat="1" applyFont="1" applyFill="1" applyAlignment="1">
      <alignment wrapText="1"/>
    </xf>
    <xf numFmtId="0" fontId="0" fillId="0" borderId="10" xfId="0" applyNumberFormat="1" applyFont="1" applyFill="1" applyBorder="1" applyAlignment="1">
      <alignment wrapText="1"/>
    </xf>
    <xf numFmtId="0" fontId="4" fillId="0" borderId="0" xfId="0" applyNumberFormat="1" applyFont="1" applyFill="1" applyAlignment="1">
      <alignment wrapText="1"/>
    </xf>
    <xf numFmtId="0" fontId="1" fillId="0" borderId="19" xfId="0" applyNumberFormat="1" applyFont="1" applyFill="1" applyBorder="1" applyAlignment="1">
      <alignment vertical="center" wrapText="1"/>
    </xf>
    <xf numFmtId="0" fontId="1" fillId="0" borderId="0" xfId="0" applyNumberFormat="1" applyFont="1" applyFill="1" applyAlignment="1">
      <alignment vertical="center" wrapText="1"/>
    </xf>
    <xf numFmtId="0" fontId="1" fillId="0" borderId="20" xfId="0" applyNumberFormat="1" applyFont="1" applyFill="1" applyBorder="1" applyAlignment="1">
      <alignment vertical="center" wrapText="1"/>
    </xf>
    <xf numFmtId="0" fontId="1" fillId="0" borderId="14" xfId="0" applyNumberFormat="1" applyFont="1" applyFill="1" applyBorder="1" applyAlignment="1">
      <alignment vertical="center" wrapText="1"/>
    </xf>
    <xf numFmtId="0" fontId="1" fillId="0" borderId="21" xfId="0" applyNumberFormat="1" applyFont="1" applyFill="1" applyBorder="1" applyAlignment="1">
      <alignment vertical="center" wrapText="1"/>
    </xf>
    <xf numFmtId="0" fontId="0" fillId="0" borderId="17" xfId="0" applyNumberFormat="1" applyFont="1" applyFill="1" applyBorder="1" applyAlignment="1">
      <alignment wrapText="1"/>
    </xf>
    <xf numFmtId="0" fontId="4" fillId="0" borderId="20" xfId="0" applyNumberFormat="1" applyFont="1" applyFill="1" applyBorder="1" applyAlignment="1">
      <alignment/>
    </xf>
    <xf numFmtId="164" fontId="4" fillId="37" borderId="15" xfId="0" applyNumberFormat="1" applyFont="1" applyFill="1" applyBorder="1" applyAlignment="1">
      <alignment vertical="top" wrapText="1"/>
    </xf>
    <xf numFmtId="164" fontId="4" fillId="37" borderId="19" xfId="0" applyNumberFormat="1" applyFont="1" applyFill="1" applyBorder="1" applyAlignment="1">
      <alignment vertical="top" wrapText="1"/>
    </xf>
    <xf numFmtId="164" fontId="1" fillId="0" borderId="0" xfId="0" applyNumberFormat="1" applyFont="1" applyFill="1" applyAlignment="1">
      <alignment vertical="center"/>
    </xf>
    <xf numFmtId="2" fontId="7" fillId="0" borderId="20" xfId="0" applyNumberFormat="1" applyFont="1" applyFill="1" applyBorder="1" applyAlignment="1">
      <alignment/>
    </xf>
    <xf numFmtId="2" fontId="7" fillId="0" borderId="15" xfId="0" applyNumberFormat="1" applyFont="1" applyFill="1" applyBorder="1" applyAlignment="1">
      <alignment/>
    </xf>
    <xf numFmtId="2" fontId="1" fillId="0" borderId="19" xfId="0" applyNumberFormat="1" applyFont="1" applyFill="1" applyBorder="1" applyAlignment="1">
      <alignment/>
    </xf>
    <xf numFmtId="2" fontId="1" fillId="0" borderId="0" xfId="0" applyNumberFormat="1" applyFont="1" applyFill="1" applyAlignment="1">
      <alignment/>
    </xf>
    <xf numFmtId="9" fontId="1" fillId="0" borderId="0" xfId="0" applyNumberFormat="1" applyFont="1" applyFill="1" applyAlignment="1">
      <alignment vertical="center"/>
    </xf>
    <xf numFmtId="9" fontId="1" fillId="0" borderId="20" xfId="0" applyNumberFormat="1" applyFont="1" applyFill="1" applyBorder="1" applyAlignment="1">
      <alignment vertical="center"/>
    </xf>
    <xf numFmtId="165" fontId="1" fillId="0" borderId="0" xfId="0" applyNumberFormat="1" applyFont="1" applyFill="1" applyAlignment="1">
      <alignment wrapText="1"/>
    </xf>
    <xf numFmtId="164" fontId="4" fillId="37" borderId="22" xfId="0" applyNumberFormat="1" applyFont="1" applyFill="1" applyBorder="1" applyAlignment="1">
      <alignment vertical="top" wrapText="1"/>
    </xf>
    <xf numFmtId="2" fontId="7" fillId="0" borderId="22" xfId="0" applyNumberFormat="1" applyFont="1" applyFill="1" applyBorder="1" applyAlignment="1">
      <alignment/>
    </xf>
    <xf numFmtId="2" fontId="1" fillId="0" borderId="13" xfId="0" applyNumberFormat="1" applyFont="1" applyFill="1" applyBorder="1" applyAlignment="1">
      <alignment/>
    </xf>
    <xf numFmtId="0" fontId="8" fillId="0" borderId="0" xfId="0" applyNumberFormat="1" applyFont="1" applyFill="1" applyAlignment="1">
      <alignment/>
    </xf>
    <xf numFmtId="0" fontId="5" fillId="0" borderId="0" xfId="0" applyNumberFormat="1" applyFont="1" applyFill="1" applyAlignment="1">
      <alignment/>
    </xf>
    <xf numFmtId="166" fontId="1" fillId="0" borderId="0" xfId="0" applyNumberFormat="1" applyFont="1" applyFill="1" applyAlignment="1">
      <alignment/>
    </xf>
    <xf numFmtId="0" fontId="0" fillId="0" borderId="20" xfId="0" applyNumberFormat="1" applyFont="1" applyFill="1" applyBorder="1" applyAlignment="1">
      <alignment wrapText="1"/>
    </xf>
    <xf numFmtId="0" fontId="4" fillId="38" borderId="16" xfId="0" applyNumberFormat="1" applyFont="1" applyFill="1" applyBorder="1" applyAlignment="1">
      <alignment/>
    </xf>
    <xf numFmtId="0" fontId="4" fillId="38" borderId="23" xfId="0" applyNumberFormat="1" applyFont="1" applyFill="1" applyBorder="1" applyAlignment="1">
      <alignment/>
    </xf>
    <xf numFmtId="0" fontId="2" fillId="38" borderId="23" xfId="0" applyNumberFormat="1" applyFont="1" applyFill="1" applyBorder="1" applyAlignment="1">
      <alignment/>
    </xf>
    <xf numFmtId="0" fontId="2" fillId="38" borderId="24" xfId="0" applyNumberFormat="1" applyFont="1" applyFill="1" applyBorder="1" applyAlignment="1">
      <alignment/>
    </xf>
    <xf numFmtId="0" fontId="2" fillId="0" borderId="21" xfId="0" applyNumberFormat="1" applyFont="1" applyFill="1" applyBorder="1" applyAlignment="1">
      <alignment/>
    </xf>
    <xf numFmtId="0" fontId="4" fillId="0" borderId="17" xfId="0" applyNumberFormat="1" applyFont="1" applyFill="1" applyBorder="1" applyAlignment="1">
      <alignment horizontal="right"/>
    </xf>
    <xf numFmtId="167" fontId="4" fillId="0" borderId="17" xfId="0" applyNumberFormat="1" applyFont="1" applyFill="1" applyBorder="1" applyAlignment="1">
      <alignment/>
    </xf>
    <xf numFmtId="167" fontId="4" fillId="36" borderId="17" xfId="0" applyNumberFormat="1" applyFont="1" applyFill="1" applyBorder="1" applyAlignment="1">
      <alignment/>
    </xf>
    <xf numFmtId="167" fontId="4" fillId="36" borderId="18" xfId="0" applyNumberFormat="1" applyFont="1" applyFill="1" applyBorder="1" applyAlignment="1">
      <alignment/>
    </xf>
    <xf numFmtId="0" fontId="4" fillId="0" borderId="0" xfId="0" applyNumberFormat="1" applyFont="1" applyFill="1" applyAlignment="1">
      <alignment horizontal="right"/>
    </xf>
    <xf numFmtId="0" fontId="4" fillId="0" borderId="0" xfId="0" applyNumberFormat="1" applyFont="1" applyFill="1" applyAlignment="1">
      <alignment/>
    </xf>
    <xf numFmtId="2" fontId="1" fillId="0" borderId="0" xfId="0" applyNumberFormat="1" applyFont="1" applyFill="1" applyAlignment="1">
      <alignment vertical="center"/>
    </xf>
    <xf numFmtId="2" fontId="2" fillId="0" borderId="0" xfId="0" applyNumberFormat="1" applyFont="1" applyFill="1" applyAlignment="1">
      <alignment/>
    </xf>
    <xf numFmtId="0" fontId="1" fillId="0" borderId="17" xfId="0" applyNumberFormat="1" applyFont="1" applyFill="1" applyBorder="1" applyAlignment="1">
      <alignment vertical="center"/>
    </xf>
    <xf numFmtId="0" fontId="1" fillId="0" borderId="20" xfId="0" applyNumberFormat="1" applyFont="1" applyFill="1" applyBorder="1" applyAlignment="1">
      <alignment vertical="center"/>
    </xf>
    <xf numFmtId="9" fontId="3" fillId="33" borderId="12" xfId="0" applyNumberFormat="1" applyFont="1" applyFill="1" applyBorder="1" applyAlignment="1">
      <alignment wrapText="1"/>
    </xf>
    <xf numFmtId="10" fontId="1" fillId="0" borderId="19" xfId="0" applyNumberFormat="1" applyFont="1" applyFill="1" applyBorder="1" applyAlignment="1">
      <alignment wrapText="1"/>
    </xf>
    <xf numFmtId="10" fontId="1" fillId="0" borderId="0" xfId="0" applyNumberFormat="1" applyFont="1" applyFill="1" applyAlignment="1">
      <alignment wrapText="1"/>
    </xf>
    <xf numFmtId="10" fontId="1" fillId="0" borderId="17" xfId="0" applyNumberFormat="1" applyFont="1" applyFill="1" applyBorder="1" applyAlignment="1">
      <alignment wrapText="1"/>
    </xf>
    <xf numFmtId="0" fontId="15" fillId="0" borderId="0" xfId="0" applyNumberFormat="1" applyFont="1" applyFill="1" applyAlignment="1">
      <alignment/>
    </xf>
    <xf numFmtId="0" fontId="16" fillId="0" borderId="0" xfId="0" applyNumberFormat="1" applyFont="1" applyFill="1" applyAlignment="1">
      <alignment horizontal="center"/>
    </xf>
    <xf numFmtId="168" fontId="1" fillId="0" borderId="0" xfId="0" applyNumberFormat="1" applyFont="1" applyFill="1" applyAlignment="1">
      <alignment/>
    </xf>
    <xf numFmtId="49" fontId="5" fillId="0" borderId="10" xfId="0" applyNumberFormat="1" applyFont="1" applyFill="1" applyBorder="1" applyAlignment="1">
      <alignment horizontal="right"/>
    </xf>
    <xf numFmtId="168" fontId="1" fillId="0" borderId="17" xfId="0" applyNumberFormat="1" applyFont="1" applyFill="1" applyBorder="1" applyAlignment="1">
      <alignment/>
    </xf>
    <xf numFmtId="0" fontId="0" fillId="0" borderId="0" xfId="0" applyNumberFormat="1" applyFont="1" applyFill="1" applyAlignment="1">
      <alignment wrapText="1"/>
    </xf>
    <xf numFmtId="0" fontId="17" fillId="0" borderId="0" xfId="0" applyNumberFormat="1" applyFont="1" applyFill="1" applyAlignment="1">
      <alignment/>
    </xf>
    <xf numFmtId="0" fontId="18" fillId="0" borderId="10" xfId="0" applyNumberFormat="1" applyFont="1" applyFill="1" applyBorder="1" applyAlignment="1">
      <alignment vertical="center"/>
    </xf>
    <xf numFmtId="0" fontId="4" fillId="0" borderId="17" xfId="0" applyNumberFormat="1" applyFont="1" applyFill="1" applyBorder="1" applyAlignment="1">
      <alignment/>
    </xf>
    <xf numFmtId="2" fontId="4" fillId="38" borderId="17" xfId="0" applyNumberFormat="1" applyFont="1" applyFill="1" applyBorder="1" applyAlignment="1">
      <alignment/>
    </xf>
    <xf numFmtId="167" fontId="4" fillId="38" borderId="17" xfId="0" applyNumberFormat="1" applyFont="1" applyFill="1" applyBorder="1" applyAlignment="1">
      <alignment/>
    </xf>
    <xf numFmtId="167" fontId="4" fillId="38" borderId="18" xfId="0" applyNumberFormat="1" applyFont="1" applyFill="1" applyBorder="1" applyAlignment="1">
      <alignment/>
    </xf>
    <xf numFmtId="0" fontId="4" fillId="0" borderId="19" xfId="0" applyNumberFormat="1" applyFont="1" applyFill="1" applyBorder="1" applyAlignment="1">
      <alignment/>
    </xf>
    <xf numFmtId="0" fontId="4" fillId="0" borderId="13" xfId="0" applyNumberFormat="1" applyFont="1" applyFill="1" applyBorder="1" applyAlignment="1">
      <alignment/>
    </xf>
    <xf numFmtId="0" fontId="4" fillId="0" borderId="10" xfId="0" applyNumberFormat="1" applyFont="1" applyFill="1" applyBorder="1" applyAlignment="1">
      <alignment/>
    </xf>
    <xf numFmtId="2" fontId="4" fillId="38" borderId="10" xfId="0" applyNumberFormat="1" applyFont="1" applyFill="1" applyBorder="1" applyAlignment="1">
      <alignment/>
    </xf>
    <xf numFmtId="167" fontId="4" fillId="38" borderId="10" xfId="0" applyNumberFormat="1" applyFont="1" applyFill="1" applyBorder="1" applyAlignment="1">
      <alignment/>
    </xf>
    <xf numFmtId="167" fontId="4" fillId="38" borderId="11" xfId="0" applyNumberFormat="1" applyFont="1" applyFill="1" applyBorder="1" applyAlignment="1">
      <alignment/>
    </xf>
    <xf numFmtId="0" fontId="2" fillId="0" borderId="16" xfId="0" applyNumberFormat="1" applyFont="1" applyFill="1" applyBorder="1" applyAlignment="1">
      <alignment/>
    </xf>
    <xf numFmtId="0" fontId="4" fillId="0" borderId="23" xfId="0" applyNumberFormat="1" applyFont="1" applyFill="1" applyBorder="1" applyAlignment="1">
      <alignment/>
    </xf>
    <xf numFmtId="170" fontId="4" fillId="0" borderId="23" xfId="0" applyNumberFormat="1" applyFont="1" applyFill="1" applyBorder="1" applyAlignment="1">
      <alignment/>
    </xf>
    <xf numFmtId="170" fontId="4" fillId="36" borderId="23" xfId="0" applyNumberFormat="1" applyFont="1" applyFill="1" applyBorder="1" applyAlignment="1">
      <alignment/>
    </xf>
    <xf numFmtId="170" fontId="4" fillId="36" borderId="24" xfId="0" applyNumberFormat="1" applyFont="1" applyFill="1" applyBorder="1" applyAlignment="1">
      <alignment/>
    </xf>
    <xf numFmtId="2" fontId="4" fillId="0" borderId="17" xfId="0" applyNumberFormat="1" applyFont="1" applyFill="1" applyBorder="1" applyAlignment="1">
      <alignment/>
    </xf>
    <xf numFmtId="2" fontId="4" fillId="0" borderId="10" xfId="0" applyNumberFormat="1" applyFont="1" applyFill="1" applyBorder="1" applyAlignment="1">
      <alignment/>
    </xf>
    <xf numFmtId="167" fontId="4" fillId="36" borderId="10" xfId="0" applyNumberFormat="1" applyFont="1" applyFill="1" applyBorder="1" applyAlignment="1">
      <alignment/>
    </xf>
    <xf numFmtId="167" fontId="4" fillId="36" borderId="11" xfId="0" applyNumberFormat="1" applyFont="1" applyFill="1" applyBorder="1" applyAlignment="1">
      <alignment/>
    </xf>
    <xf numFmtId="10" fontId="1" fillId="0" borderId="0" xfId="0" applyNumberFormat="1" applyFont="1" applyFill="1" applyAlignment="1">
      <alignment vertical="center"/>
    </xf>
    <xf numFmtId="0" fontId="3" fillId="33" borderId="12" xfId="0" applyNumberFormat="1" applyFont="1" applyFill="1" applyBorder="1" applyAlignment="1">
      <alignment vertical="center"/>
    </xf>
    <xf numFmtId="0" fontId="1" fillId="0" borderId="23" xfId="0" applyNumberFormat="1" applyFont="1" applyFill="1" applyBorder="1" applyAlignment="1">
      <alignment vertical="center"/>
    </xf>
    <xf numFmtId="0" fontId="0" fillId="39" borderId="10" xfId="0" applyNumberFormat="1" applyFont="1" applyFill="1" applyBorder="1" applyAlignment="1">
      <alignment wrapText="1"/>
    </xf>
    <xf numFmtId="0" fontId="0" fillId="0" borderId="23" xfId="0" applyNumberFormat="1" applyFont="1" applyFill="1" applyBorder="1" applyAlignment="1">
      <alignment wrapText="1"/>
    </xf>
    <xf numFmtId="2" fontId="4" fillId="39" borderId="17" xfId="0" applyNumberFormat="1" applyFont="1" applyFill="1" applyBorder="1" applyAlignment="1">
      <alignment/>
    </xf>
    <xf numFmtId="2" fontId="4" fillId="38" borderId="0" xfId="0" applyNumberFormat="1" applyFont="1" applyFill="1" applyAlignment="1">
      <alignment/>
    </xf>
    <xf numFmtId="0" fontId="4" fillId="0" borderId="10" xfId="0" applyNumberFormat="1" applyFont="1" applyFill="1" applyBorder="1" applyAlignment="1">
      <alignment wrapText="1"/>
    </xf>
    <xf numFmtId="0" fontId="0" fillId="0" borderId="18" xfId="0" applyNumberFormat="1" applyFont="1" applyFill="1" applyBorder="1" applyAlignment="1">
      <alignment wrapText="1"/>
    </xf>
    <xf numFmtId="10" fontId="1" fillId="0" borderId="17" xfId="0" applyNumberFormat="1" applyFont="1" applyFill="1" applyBorder="1" applyAlignment="1">
      <alignment vertical="center"/>
    </xf>
    <xf numFmtId="0" fontId="20" fillId="0" borderId="0" xfId="0" applyNumberFormat="1" applyFont="1" applyFill="1" applyAlignment="1">
      <alignment/>
    </xf>
    <xf numFmtId="0" fontId="1" fillId="0" borderId="21" xfId="0" applyNumberFormat="1" applyFont="1" applyFill="1" applyBorder="1" applyAlignment="1">
      <alignment wrapText="1"/>
    </xf>
    <xf numFmtId="0" fontId="1" fillId="0" borderId="19" xfId="0" applyNumberFormat="1" applyFont="1" applyFill="1" applyBorder="1" applyAlignment="1">
      <alignment wrapText="1"/>
    </xf>
    <xf numFmtId="3" fontId="4" fillId="40" borderId="12" xfId="0" applyNumberFormat="1" applyFont="1" applyFill="1" applyBorder="1" applyAlignment="1">
      <alignment horizontal="center"/>
    </xf>
    <xf numFmtId="10" fontId="4" fillId="40" borderId="12" xfId="0" applyNumberFormat="1" applyFont="1" applyFill="1" applyBorder="1" applyAlignment="1">
      <alignment horizontal="center"/>
    </xf>
    <xf numFmtId="0" fontId="1" fillId="0" borderId="10" xfId="0" applyNumberFormat="1" applyFont="1" applyFill="1" applyBorder="1" applyAlignment="1">
      <alignment/>
    </xf>
    <xf numFmtId="0" fontId="1" fillId="0" borderId="17" xfId="0" applyNumberFormat="1" applyFont="1" applyFill="1" applyBorder="1" applyAlignment="1">
      <alignment/>
    </xf>
    <xf numFmtId="0" fontId="0" fillId="0" borderId="11" xfId="0" applyNumberFormat="1" applyFont="1" applyFill="1" applyBorder="1" applyAlignment="1">
      <alignment wrapText="1"/>
    </xf>
    <xf numFmtId="0" fontId="2" fillId="0" borderId="16" xfId="0" applyNumberFormat="1" applyFont="1" applyFill="1" applyBorder="1" applyAlignment="1">
      <alignment horizontal="center" wrapText="1"/>
    </xf>
    <xf numFmtId="0" fontId="1" fillId="0" borderId="23" xfId="0" applyNumberFormat="1" applyFont="1" applyFill="1" applyBorder="1" applyAlignment="1">
      <alignment wrapText="1"/>
    </xf>
    <xf numFmtId="0" fontId="1" fillId="0" borderId="24" xfId="0" applyNumberFormat="1" applyFont="1" applyFill="1" applyBorder="1" applyAlignment="1">
      <alignment wrapText="1"/>
    </xf>
    <xf numFmtId="3" fontId="1" fillId="40" borderId="12" xfId="0" applyNumberFormat="1" applyFont="1" applyFill="1" applyBorder="1" applyAlignment="1">
      <alignment horizontal="center"/>
    </xf>
    <xf numFmtId="10" fontId="1" fillId="40" borderId="12" xfId="0" applyNumberFormat="1" applyFont="1" applyFill="1" applyBorder="1" applyAlignment="1">
      <alignment horizontal="center"/>
    </xf>
    <xf numFmtId="10" fontId="1" fillId="40" borderId="16" xfId="0" applyNumberFormat="1" applyFont="1" applyFill="1" applyBorder="1" applyAlignment="1">
      <alignment horizontal="center"/>
    </xf>
    <xf numFmtId="0" fontId="1" fillId="0" borderId="22" xfId="0" applyNumberFormat="1" applyFont="1" applyFill="1" applyBorder="1" applyAlignment="1">
      <alignment/>
    </xf>
    <xf numFmtId="3" fontId="1" fillId="0" borderId="22" xfId="0" applyNumberFormat="1" applyFont="1" applyFill="1" applyBorder="1" applyAlignment="1">
      <alignment horizontal="center"/>
    </xf>
    <xf numFmtId="10" fontId="1" fillId="0" borderId="22" xfId="0" applyNumberFormat="1" applyFont="1" applyFill="1" applyBorder="1" applyAlignment="1">
      <alignment horizontal="center"/>
    </xf>
    <xf numFmtId="0" fontId="21" fillId="0" borderId="0" xfId="0" applyNumberFormat="1" applyFont="1" applyFill="1" applyAlignment="1">
      <alignment wrapText="1"/>
    </xf>
    <xf numFmtId="0" fontId="22" fillId="0" borderId="0" xfId="0" applyNumberFormat="1" applyFont="1" applyFill="1" applyAlignment="1">
      <alignment wrapText="1"/>
    </xf>
    <xf numFmtId="0" fontId="2" fillId="41" borderId="16" xfId="0" applyNumberFormat="1" applyFont="1" applyFill="1" applyBorder="1" applyAlignment="1">
      <alignment/>
    </xf>
    <xf numFmtId="0" fontId="2" fillId="41" borderId="23" xfId="0" applyNumberFormat="1" applyFont="1" applyFill="1" applyBorder="1" applyAlignment="1">
      <alignment horizontal="right" wrapText="1"/>
    </xf>
    <xf numFmtId="0" fontId="2" fillId="41" borderId="17" xfId="0" applyNumberFormat="1" applyFont="1" applyFill="1" applyBorder="1" applyAlignment="1">
      <alignment horizontal="right" wrapText="1"/>
    </xf>
    <xf numFmtId="0" fontId="4" fillId="0" borderId="21" xfId="0" applyNumberFormat="1" applyFont="1" applyFill="1" applyBorder="1" applyAlignment="1">
      <alignment/>
    </xf>
    <xf numFmtId="3" fontId="4" fillId="0" borderId="17" xfId="0" applyNumberFormat="1" applyFont="1" applyFill="1" applyBorder="1" applyAlignment="1">
      <alignment/>
    </xf>
    <xf numFmtId="9" fontId="4" fillId="0" borderId="17" xfId="0" applyNumberFormat="1" applyFont="1" applyFill="1" applyBorder="1" applyAlignment="1">
      <alignment/>
    </xf>
    <xf numFmtId="170" fontId="4" fillId="0" borderId="17" xfId="0" applyNumberFormat="1" applyFont="1" applyFill="1" applyBorder="1" applyAlignment="1">
      <alignment/>
    </xf>
    <xf numFmtId="170" fontId="4" fillId="0" borderId="0" xfId="0" applyNumberFormat="1" applyFont="1" applyFill="1" applyAlignment="1">
      <alignment/>
    </xf>
    <xf numFmtId="3" fontId="4" fillId="0" borderId="0" xfId="0" applyNumberFormat="1" applyFont="1" applyFill="1" applyAlignment="1">
      <alignment/>
    </xf>
    <xf numFmtId="9" fontId="4" fillId="0" borderId="0" xfId="0" applyNumberFormat="1" applyFont="1" applyFill="1" applyAlignment="1">
      <alignment/>
    </xf>
    <xf numFmtId="167" fontId="4" fillId="0" borderId="0" xfId="0" applyNumberFormat="1" applyFont="1" applyFill="1" applyAlignment="1">
      <alignment/>
    </xf>
    <xf numFmtId="168" fontId="4" fillId="0" borderId="0" xfId="0" applyNumberFormat="1" applyFont="1" applyFill="1" applyAlignment="1">
      <alignment/>
    </xf>
    <xf numFmtId="3" fontId="4" fillId="36" borderId="0" xfId="0" applyNumberFormat="1" applyFont="1" applyFill="1" applyAlignment="1">
      <alignment/>
    </xf>
    <xf numFmtId="9" fontId="4" fillId="36" borderId="0" xfId="0" applyNumberFormat="1" applyFont="1" applyFill="1" applyAlignment="1">
      <alignment wrapText="1"/>
    </xf>
    <xf numFmtId="170" fontId="4" fillId="36" borderId="0" xfId="0" applyNumberFormat="1" applyFont="1" applyFill="1" applyAlignment="1">
      <alignment/>
    </xf>
    <xf numFmtId="167" fontId="4" fillId="38" borderId="0" xfId="0" applyNumberFormat="1" applyFont="1" applyFill="1" applyAlignment="1">
      <alignment/>
    </xf>
    <xf numFmtId="3" fontId="4" fillId="36" borderId="10" xfId="0" applyNumberFormat="1" applyFont="1" applyFill="1" applyBorder="1" applyAlignment="1">
      <alignment/>
    </xf>
    <xf numFmtId="9" fontId="4" fillId="36" borderId="10" xfId="0" applyNumberFormat="1" applyFont="1" applyFill="1" applyBorder="1" applyAlignment="1">
      <alignment wrapText="1"/>
    </xf>
    <xf numFmtId="170" fontId="4" fillId="36" borderId="10" xfId="0" applyNumberFormat="1" applyFont="1" applyFill="1" applyBorder="1" applyAlignment="1">
      <alignment/>
    </xf>
    <xf numFmtId="170" fontId="4" fillId="0" borderId="10" xfId="0" applyNumberFormat="1" applyFont="1" applyFill="1" applyBorder="1" applyAlignment="1">
      <alignment/>
    </xf>
    <xf numFmtId="167" fontId="4" fillId="0" borderId="10" xfId="0" applyNumberFormat="1" applyFont="1" applyFill="1" applyBorder="1" applyAlignment="1">
      <alignment/>
    </xf>
    <xf numFmtId="0" fontId="2" fillId="41" borderId="13" xfId="0" applyNumberFormat="1" applyFont="1" applyFill="1" applyBorder="1" applyAlignment="1">
      <alignment/>
    </xf>
    <xf numFmtId="0" fontId="2" fillId="41" borderId="10" xfId="0" applyNumberFormat="1" applyFont="1" applyFill="1" applyBorder="1" applyAlignment="1">
      <alignment wrapText="1"/>
    </xf>
    <xf numFmtId="0" fontId="2" fillId="41" borderId="0" xfId="0" applyNumberFormat="1" applyFont="1" applyFill="1" applyAlignment="1">
      <alignment wrapText="1"/>
    </xf>
    <xf numFmtId="0" fontId="2" fillId="41" borderId="20" xfId="0" applyNumberFormat="1" applyFont="1" applyFill="1" applyBorder="1" applyAlignment="1">
      <alignment wrapText="1"/>
    </xf>
    <xf numFmtId="170" fontId="4" fillId="0" borderId="20" xfId="0" applyNumberFormat="1" applyFont="1" applyFill="1" applyBorder="1" applyAlignment="1">
      <alignment/>
    </xf>
    <xf numFmtId="170" fontId="4" fillId="42" borderId="0" xfId="0" applyNumberFormat="1" applyFont="1" applyFill="1" applyAlignment="1">
      <alignment/>
    </xf>
    <xf numFmtId="170" fontId="4" fillId="42" borderId="20" xfId="0" applyNumberFormat="1" applyFont="1" applyFill="1" applyBorder="1" applyAlignment="1">
      <alignment/>
    </xf>
    <xf numFmtId="0" fontId="2" fillId="0" borderId="24" xfId="0" applyNumberFormat="1" applyFont="1" applyFill="1" applyBorder="1" applyAlignment="1">
      <alignment horizontal="center" wrapText="1"/>
    </xf>
    <xf numFmtId="0" fontId="2" fillId="0" borderId="23" xfId="0" applyNumberFormat="1" applyFont="1" applyFill="1" applyBorder="1" applyAlignment="1">
      <alignment horizontal="center" wrapText="1"/>
    </xf>
    <xf numFmtId="0" fontId="4" fillId="0" borderId="14" xfId="0" applyNumberFormat="1" applyFont="1" applyFill="1" applyBorder="1" applyAlignment="1">
      <alignment vertical="top" wrapText="1"/>
    </xf>
    <xf numFmtId="3" fontId="4" fillId="0" borderId="21" xfId="0" applyNumberFormat="1" applyFont="1" applyFill="1" applyBorder="1" applyAlignment="1">
      <alignment horizontal="center" vertical="top" wrapText="1"/>
    </xf>
    <xf numFmtId="3" fontId="4" fillId="0" borderId="18" xfId="0" applyNumberFormat="1" applyFont="1" applyFill="1" applyBorder="1" applyAlignment="1">
      <alignment horizontal="center" vertical="top" wrapText="1"/>
    </xf>
    <xf numFmtId="2" fontId="4" fillId="0" borderId="21" xfId="0" applyNumberFormat="1" applyFont="1" applyFill="1" applyBorder="1" applyAlignment="1">
      <alignment horizontal="center" vertical="top" wrapText="1"/>
    </xf>
    <xf numFmtId="2" fontId="4" fillId="0" borderId="17" xfId="0" applyNumberFormat="1" applyFont="1" applyFill="1" applyBorder="1" applyAlignment="1">
      <alignment horizontal="center" vertical="top" wrapText="1"/>
    </xf>
    <xf numFmtId="3" fontId="4" fillId="0" borderId="17" xfId="0" applyNumberFormat="1" applyFont="1" applyFill="1" applyBorder="1" applyAlignment="1">
      <alignment horizontal="center" vertical="top" wrapText="1"/>
    </xf>
    <xf numFmtId="0" fontId="4" fillId="0" borderId="15" xfId="0" applyNumberFormat="1" applyFont="1" applyFill="1" applyBorder="1" applyAlignment="1">
      <alignment vertical="top" wrapText="1"/>
    </xf>
    <xf numFmtId="3" fontId="4" fillId="0" borderId="19" xfId="0" applyNumberFormat="1" applyFont="1" applyFill="1" applyBorder="1" applyAlignment="1">
      <alignment horizontal="center" vertical="top" wrapText="1"/>
    </xf>
    <xf numFmtId="3" fontId="4" fillId="0" borderId="20" xfId="0" applyNumberFormat="1" applyFont="1" applyFill="1" applyBorder="1" applyAlignment="1">
      <alignment horizontal="center"/>
    </xf>
    <xf numFmtId="2" fontId="4" fillId="0" borderId="19" xfId="0" applyNumberFormat="1" applyFont="1" applyFill="1" applyBorder="1" applyAlignment="1">
      <alignment horizontal="center" vertical="top" wrapText="1"/>
    </xf>
    <xf numFmtId="2" fontId="4" fillId="0" borderId="0" xfId="0" applyNumberFormat="1" applyFont="1" applyFill="1" applyAlignment="1">
      <alignment horizontal="center" vertical="top" wrapText="1"/>
    </xf>
    <xf numFmtId="3" fontId="4" fillId="0" borderId="0" xfId="0" applyNumberFormat="1" applyFont="1" applyFill="1" applyAlignment="1">
      <alignment horizontal="center" vertical="top" wrapText="1"/>
    </xf>
    <xf numFmtId="3" fontId="4" fillId="0" borderId="20" xfId="0" applyNumberFormat="1" applyFont="1" applyFill="1" applyBorder="1" applyAlignment="1">
      <alignment horizontal="center" vertical="top" wrapText="1"/>
    </xf>
    <xf numFmtId="2" fontId="4" fillId="38" borderId="19" xfId="0" applyNumberFormat="1" applyFont="1" applyFill="1" applyBorder="1" applyAlignment="1">
      <alignment horizontal="center" vertical="top" wrapText="1"/>
    </xf>
    <xf numFmtId="2" fontId="4" fillId="38" borderId="0" xfId="0" applyNumberFormat="1" applyFont="1" applyFill="1" applyAlignment="1">
      <alignment horizontal="center" vertical="top" wrapText="1"/>
    </xf>
    <xf numFmtId="3" fontId="4" fillId="38" borderId="0" xfId="0" applyNumberFormat="1" applyFont="1" applyFill="1" applyAlignment="1">
      <alignment horizontal="center" vertical="top" wrapText="1"/>
    </xf>
    <xf numFmtId="3" fontId="4" fillId="38" borderId="20" xfId="0" applyNumberFormat="1" applyFont="1" applyFill="1" applyBorder="1" applyAlignment="1">
      <alignment horizontal="center" vertical="top" wrapText="1"/>
    </xf>
    <xf numFmtId="3" fontId="4" fillId="42" borderId="19" xfId="0" applyNumberFormat="1" applyFont="1" applyFill="1" applyBorder="1" applyAlignment="1">
      <alignment horizontal="center" vertical="top" wrapText="1"/>
    </xf>
    <xf numFmtId="3" fontId="4" fillId="42" borderId="20" xfId="0" applyNumberFormat="1" applyFont="1" applyFill="1" applyBorder="1" applyAlignment="1">
      <alignment horizontal="center"/>
    </xf>
    <xf numFmtId="3" fontId="4" fillId="42" borderId="20" xfId="0" applyNumberFormat="1" applyFont="1" applyFill="1" applyBorder="1" applyAlignment="1">
      <alignment horizontal="center" vertical="top" wrapText="1"/>
    </xf>
    <xf numFmtId="0" fontId="4" fillId="0" borderId="22" xfId="0" applyNumberFormat="1" applyFont="1" applyFill="1" applyBorder="1" applyAlignment="1">
      <alignment vertical="top" wrapText="1"/>
    </xf>
    <xf numFmtId="3" fontId="4" fillId="42" borderId="13" xfId="0" applyNumberFormat="1" applyFont="1" applyFill="1" applyBorder="1" applyAlignment="1">
      <alignment horizontal="center" vertical="top" wrapText="1"/>
    </xf>
    <xf numFmtId="3" fontId="4" fillId="42" borderId="11" xfId="0" applyNumberFormat="1" applyFont="1" applyFill="1" applyBorder="1" applyAlignment="1">
      <alignment horizontal="center" vertical="top" wrapText="1"/>
    </xf>
    <xf numFmtId="2" fontId="4" fillId="0" borderId="13" xfId="0" applyNumberFormat="1" applyFont="1" applyFill="1" applyBorder="1" applyAlignment="1">
      <alignment horizontal="center" vertical="top" wrapText="1"/>
    </xf>
    <xf numFmtId="2" fontId="4" fillId="0" borderId="10" xfId="0" applyNumberFormat="1" applyFont="1" applyFill="1" applyBorder="1" applyAlignment="1">
      <alignment horizontal="center" vertical="top" wrapText="1"/>
    </xf>
    <xf numFmtId="3" fontId="4" fillId="0" borderId="10" xfId="0" applyNumberFormat="1" applyFont="1" applyFill="1" applyBorder="1" applyAlignment="1">
      <alignment horizontal="center" vertical="top" wrapText="1"/>
    </xf>
    <xf numFmtId="3" fontId="4" fillId="0" borderId="11" xfId="0" applyNumberFormat="1" applyFont="1" applyFill="1" applyBorder="1" applyAlignment="1">
      <alignment horizontal="center" vertical="top" wrapText="1"/>
    </xf>
    <xf numFmtId="10" fontId="3" fillId="33" borderId="12" xfId="0" applyNumberFormat="1" applyFont="1" applyFill="1" applyBorder="1" applyAlignment="1">
      <alignment vertical="center"/>
    </xf>
    <xf numFmtId="0" fontId="1" fillId="0" borderId="20" xfId="0" applyNumberFormat="1" applyFont="1" applyFill="1" applyBorder="1" applyAlignment="1">
      <alignment wrapText="1"/>
    </xf>
    <xf numFmtId="0" fontId="1" fillId="0" borderId="0" xfId="0" applyNumberFormat="1" applyFont="1" applyFill="1" applyAlignment="1">
      <alignment vertical="center"/>
    </xf>
    <xf numFmtId="0" fontId="1" fillId="0" borderId="0" xfId="0" applyNumberFormat="1" applyFont="1" applyFill="1" applyAlignment="1">
      <alignment horizontal="center" wrapText="1"/>
    </xf>
    <xf numFmtId="0" fontId="2" fillId="0" borderId="0" xfId="0" applyNumberFormat="1" applyFont="1" applyFill="1" applyAlignment="1">
      <alignment horizontal="left"/>
    </xf>
    <xf numFmtId="0" fontId="1" fillId="0" borderId="0" xfId="0" applyNumberFormat="1" applyFont="1" applyFill="1" applyAlignment="1">
      <alignment horizontal="left" wrapText="1"/>
    </xf>
    <xf numFmtId="0" fontId="0" fillId="0" borderId="0" xfId="0" applyAlignment="1">
      <alignment vertical="center"/>
    </xf>
    <xf numFmtId="0" fontId="1" fillId="0" borderId="0" xfId="0" applyNumberFormat="1" applyFont="1" applyFill="1" applyAlignment="1">
      <alignment horizontal="right"/>
    </xf>
    <xf numFmtId="0" fontId="4" fillId="0" borderId="0" xfId="0" applyNumberFormat="1" applyFont="1" applyFill="1" applyAlignment="1">
      <alignment/>
    </xf>
    <xf numFmtId="0" fontId="2" fillId="0" borderId="0" xfId="0" applyNumberFormat="1" applyFont="1" applyFill="1" applyAlignment="1">
      <alignment vertical="top"/>
    </xf>
    <xf numFmtId="0" fontId="1" fillId="0" borderId="0" xfId="0" applyNumberFormat="1" applyFont="1" applyFill="1" applyAlignment="1">
      <alignment wrapText="1"/>
    </xf>
    <xf numFmtId="0" fontId="1" fillId="0" borderId="0" xfId="0" applyNumberFormat="1" applyFont="1" applyFill="1" applyAlignment="1">
      <alignment/>
    </xf>
    <xf numFmtId="0" fontId="9" fillId="0" borderId="0" xfId="0" applyNumberFormat="1" applyFont="1" applyFill="1" applyAlignment="1">
      <alignment/>
    </xf>
    <xf numFmtId="0" fontId="10" fillId="0" borderId="0" xfId="0" applyNumberFormat="1" applyFont="1" applyFill="1" applyAlignment="1">
      <alignment/>
    </xf>
    <xf numFmtId="0" fontId="11" fillId="0" borderId="10" xfId="0" applyNumberFormat="1" applyFont="1" applyFill="1" applyBorder="1" applyAlignment="1">
      <alignment vertical="center"/>
    </xf>
    <xf numFmtId="0" fontId="0" fillId="0" borderId="10" xfId="0" applyNumberFormat="1" applyFont="1" applyFill="1" applyBorder="1" applyAlignment="1">
      <alignment wrapText="1"/>
    </xf>
    <xf numFmtId="0" fontId="1" fillId="0" borderId="17" xfId="0" applyNumberFormat="1" applyFont="1" applyFill="1" applyBorder="1" applyAlignment="1">
      <alignment vertical="center"/>
    </xf>
    <xf numFmtId="0" fontId="0" fillId="0" borderId="17" xfId="0" applyNumberFormat="1" applyFont="1" applyFill="1" applyBorder="1" applyAlignment="1">
      <alignment wrapText="1"/>
    </xf>
    <xf numFmtId="0" fontId="1" fillId="0" borderId="20" xfId="0" applyNumberFormat="1" applyFont="1" applyFill="1" applyBorder="1" applyAlignment="1">
      <alignment vertical="center"/>
    </xf>
    <xf numFmtId="0" fontId="0" fillId="0" borderId="20" xfId="0" applyNumberFormat="1" applyFont="1" applyFill="1" applyBorder="1" applyAlignment="1">
      <alignment wrapText="1"/>
    </xf>
    <xf numFmtId="0" fontId="12" fillId="0" borderId="0" xfId="0" applyNumberFormat="1" applyFont="1" applyFill="1" applyAlignment="1">
      <alignment/>
    </xf>
    <xf numFmtId="0" fontId="13" fillId="0" borderId="0" xfId="0" applyNumberFormat="1" applyFont="1" applyFill="1" applyAlignment="1">
      <alignment/>
    </xf>
    <xf numFmtId="0" fontId="14" fillId="0" borderId="0" xfId="0" applyNumberFormat="1" applyFont="1" applyFill="1" applyAlignment="1">
      <alignment/>
    </xf>
    <xf numFmtId="169" fontId="14" fillId="0" borderId="0" xfId="0" applyNumberFormat="1" applyFont="1" applyFill="1" applyAlignment="1">
      <alignment/>
    </xf>
    <xf numFmtId="169" fontId="1" fillId="0" borderId="0" xfId="0" applyNumberFormat="1" applyFont="1" applyFill="1" applyAlignment="1">
      <alignment/>
    </xf>
    <xf numFmtId="169" fontId="0" fillId="0" borderId="0" xfId="0" applyNumberFormat="1" applyFont="1" applyFill="1" applyAlignment="1">
      <alignment wrapText="1"/>
    </xf>
    <xf numFmtId="2" fontId="4" fillId="39" borderId="0" xfId="0" applyNumberFormat="1" applyFont="1" applyFill="1" applyAlignment="1">
      <alignment/>
    </xf>
    <xf numFmtId="0" fontId="18" fillId="0" borderId="10" xfId="0" applyNumberFormat="1" applyFont="1" applyFill="1" applyBorder="1" applyAlignment="1">
      <alignment vertical="center" wrapText="1"/>
    </xf>
    <xf numFmtId="0" fontId="4" fillId="0" borderId="10" xfId="0" applyNumberFormat="1" applyFont="1" applyFill="1" applyBorder="1" applyAlignment="1">
      <alignment wrapText="1"/>
    </xf>
    <xf numFmtId="0" fontId="19" fillId="0" borderId="23" xfId="0" applyNumberFormat="1" applyFont="1" applyFill="1" applyBorder="1" applyAlignment="1">
      <alignment wrapText="1"/>
    </xf>
    <xf numFmtId="0" fontId="2" fillId="0" borderId="16" xfId="0" applyNumberFormat="1" applyFont="1" applyFill="1" applyBorder="1" applyAlignment="1">
      <alignment/>
    </xf>
    <xf numFmtId="0" fontId="17" fillId="0" borderId="0" xfId="0" applyNumberFormat="1" applyFont="1" applyFill="1" applyAlignment="1">
      <alignment/>
    </xf>
    <xf numFmtId="0" fontId="2" fillId="41" borderId="21" xfId="0" applyNumberFormat="1" applyFont="1" applyFill="1" applyBorder="1" applyAlignment="1">
      <alignment horizontal="center"/>
    </xf>
    <xf numFmtId="0" fontId="2" fillId="41" borderId="17" xfId="0" applyNumberFormat="1" applyFont="1" applyFill="1" applyBorder="1" applyAlignment="1">
      <alignment horizontal="center"/>
    </xf>
    <xf numFmtId="0" fontId="2" fillId="41" borderId="18" xfId="0" applyNumberFormat="1" applyFont="1" applyFill="1" applyBorder="1" applyAlignment="1">
      <alignment horizontal="center"/>
    </xf>
    <xf numFmtId="0" fontId="17" fillId="0" borderId="13" xfId="0" applyNumberFormat="1" applyFont="1" applyFill="1" applyBorder="1" applyAlignment="1">
      <alignment horizontal="center"/>
    </xf>
    <xf numFmtId="0" fontId="17" fillId="0" borderId="11" xfId="0" applyNumberFormat="1" applyFont="1" applyFill="1" applyBorder="1" applyAlignment="1">
      <alignment horizontal="center"/>
    </xf>
    <xf numFmtId="0" fontId="17" fillId="0" borderId="10" xfId="0" applyNumberFormat="1" applyFont="1" applyFill="1" applyBorder="1" applyAlignment="1">
      <alignment horizontal="center"/>
    </xf>
    <xf numFmtId="0" fontId="1" fillId="38" borderId="17" xfId="0" applyNumberFormat="1" applyFont="1" applyFill="1" applyBorder="1" applyAlignment="1">
      <alignment wrapText="1"/>
    </xf>
    <xf numFmtId="0" fontId="0" fillId="0" borderId="0" xfId="0" applyNumberFormat="1" applyFont="1" applyFill="1" applyAlignment="1">
      <alignment horizontal="center" wrapText="1"/>
    </xf>
    <xf numFmtId="0" fontId="42" fillId="0" borderId="0" xfId="0" applyNumberFormat="1" applyFont="1" applyFill="1" applyAlignment="1">
      <alignment/>
    </xf>
    <xf numFmtId="0" fontId="0" fillId="0" borderId="0" xfId="0" applyFont="1" applyAlignment="1">
      <alignment vertical="center"/>
    </xf>
    <xf numFmtId="0" fontId="42" fillId="0" borderId="12" xfId="0" applyNumberFormat="1" applyFont="1" applyFill="1" applyBorder="1" applyAlignment="1">
      <alignment wrapText="1"/>
    </xf>
    <xf numFmtId="0" fontId="42" fillId="0" borderId="12" xfId="0" applyNumberFormat="1" applyFont="1" applyFill="1" applyBorder="1" applyAlignment="1">
      <alignment horizontal="center" wrapText="1"/>
    </xf>
    <xf numFmtId="0" fontId="0" fillId="0" borderId="12" xfId="0" applyNumberFormat="1" applyFont="1" applyFill="1" applyBorder="1" applyAlignment="1">
      <alignment vertical="top" wrapText="1"/>
    </xf>
    <xf numFmtId="0" fontId="0" fillId="0" borderId="12" xfId="0" applyNumberFormat="1" applyFont="1" applyFill="1" applyBorder="1" applyAlignment="1">
      <alignment horizontal="center" vertical="top" wrapText="1"/>
    </xf>
    <xf numFmtId="9" fontId="0" fillId="0" borderId="12" xfId="0" applyNumberFormat="1" applyFont="1" applyFill="1" applyBorder="1" applyAlignment="1">
      <alignment horizontal="center" vertical="top" wrapText="1"/>
    </xf>
    <xf numFmtId="0" fontId="0" fillId="0" borderId="13" xfId="0" applyNumberFormat="1" applyFont="1" applyFill="1" applyBorder="1" applyAlignment="1">
      <alignment wrapText="1"/>
    </xf>
    <xf numFmtId="0" fontId="0" fillId="0" borderId="12" xfId="0" applyNumberFormat="1" applyFont="1" applyFill="1" applyBorder="1" applyAlignment="1">
      <alignment wrapText="1"/>
    </xf>
    <xf numFmtId="0" fontId="0" fillId="0" borderId="21" xfId="0" applyNumberFormat="1" applyFont="1" applyFill="1" applyBorder="1" applyAlignment="1">
      <alignment wrapText="1"/>
    </xf>
    <xf numFmtId="9" fontId="19" fillId="43" borderId="12" xfId="0" applyNumberFormat="1" applyFont="1" applyFill="1" applyBorder="1" applyAlignment="1">
      <alignment horizontal="center" vertical="top" wrapText="1"/>
    </xf>
    <xf numFmtId="0" fontId="0" fillId="44" borderId="12" xfId="0" applyNumberFormat="1" applyFont="1" applyFill="1" applyBorder="1" applyAlignment="1">
      <alignment vertical="top" wrapText="1"/>
    </xf>
    <xf numFmtId="0" fontId="0" fillId="44" borderId="12" xfId="0" applyNumberFormat="1" applyFont="1" applyFill="1" applyBorder="1" applyAlignment="1">
      <alignment horizontal="center" vertical="top" wrapText="1"/>
    </xf>
    <xf numFmtId="9" fontId="0" fillId="44" borderId="12" xfId="0" applyNumberFormat="1" applyFont="1" applyFill="1" applyBorder="1" applyAlignment="1">
      <alignment horizontal="center" vertical="top" wrapText="1"/>
    </xf>
    <xf numFmtId="0" fontId="62" fillId="45" borderId="25" xfId="0" applyFont="1" applyFill="1" applyBorder="1" applyAlignment="1">
      <alignment horizontal="right" vertical="center"/>
    </xf>
    <xf numFmtId="0" fontId="62" fillId="45" borderId="26" xfId="0" applyFont="1" applyFill="1" applyBorder="1" applyAlignment="1">
      <alignment horizontal="right" vertical="center"/>
    </xf>
    <xf numFmtId="0" fontId="62" fillId="45" borderId="27" xfId="0" applyFont="1" applyFill="1" applyBorder="1" applyAlignment="1">
      <alignment horizontal="right" vertical="center"/>
    </xf>
    <xf numFmtId="0" fontId="63" fillId="0" borderId="28" xfId="0" applyFont="1" applyBorder="1" applyAlignment="1">
      <alignment vertical="center"/>
    </xf>
    <xf numFmtId="0" fontId="63" fillId="0" borderId="0" xfId="0" applyFont="1" applyAlignment="1">
      <alignment horizontal="right" vertical="center"/>
    </xf>
    <xf numFmtId="3" fontId="63" fillId="0" borderId="29" xfId="0" applyNumberFormat="1" applyFont="1" applyBorder="1" applyAlignment="1">
      <alignment horizontal="right" vertical="center"/>
    </xf>
    <xf numFmtId="3" fontId="63" fillId="0" borderId="0" xfId="0" applyNumberFormat="1" applyFont="1" applyAlignment="1">
      <alignment horizontal="right" vertical="center"/>
    </xf>
    <xf numFmtId="0" fontId="63" fillId="0" borderId="29" xfId="0" applyFont="1" applyBorder="1" applyAlignment="1">
      <alignment horizontal="righ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FF"/>
      <rgbColor rgb="001F497D"/>
      <rgbColor rgb="00FF9900"/>
      <rgbColor rgb="00C0C0C0"/>
      <rgbColor rgb="00C3D69B"/>
      <rgbColor rgb="00FF6600"/>
      <rgbColor rgb="003F3F76"/>
      <rgbColor rgb="00CCFFCC"/>
      <rgbColor rgb="00FFCC99"/>
      <rgbColor rgb="00FFFF00"/>
      <rgbColor rgb="00FF8080"/>
      <rgbColor rgb="00FFFFCC"/>
      <rgbColor rgb="00FF0000"/>
      <rgbColor rgb="00000000"/>
      <rgbColor rgb="00B3D580"/>
      <rgbColor rgb="0000ABEA"/>
      <rgbColor rgb="00FF00FF"/>
      <rgbColor rgb="00FFFF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C5"/>
  <sheetViews>
    <sheetView workbookViewId="0" topLeftCell="A1">
      <selection activeCell="A1" sqref="A1"/>
    </sheetView>
  </sheetViews>
  <sheetFormatPr defaultColWidth="17.140625" defaultRowHeight="12.75" customHeight="1"/>
  <cols>
    <col min="1" max="2" width="17.140625" style="0" customWidth="1"/>
    <col min="3" max="3" width="37.140625" style="0" customWidth="1"/>
    <col min="4" max="6" width="17.140625" style="0" customWidth="1"/>
  </cols>
  <sheetData>
    <row r="1" spans="2:3" ht="12.75" customHeight="1">
      <c r="B1" s="1" t="s">
        <v>84</v>
      </c>
      <c r="C1" s="1" t="s">
        <v>133</v>
      </c>
    </row>
    <row r="2" spans="1:3" ht="12">
      <c r="A2" s="1" t="s">
        <v>232</v>
      </c>
      <c r="B2" s="1" t="s">
        <v>330</v>
      </c>
      <c r="C2" s="1" t="s">
        <v>127</v>
      </c>
    </row>
    <row r="3" spans="1:3" ht="24">
      <c r="A3" s="1" t="s">
        <v>221</v>
      </c>
      <c r="B3" s="1" t="s">
        <v>174</v>
      </c>
      <c r="C3" s="1" t="s">
        <v>197</v>
      </c>
    </row>
    <row r="5" ht="12">
      <c r="A5" s="1" t="s">
        <v>187</v>
      </c>
    </row>
  </sheetData>
  <sheetProtection/>
  <printOptions/>
  <pageMargins left="0.75" right="0.75" top="1" bottom="1" header="0.5" footer="0.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H64"/>
  <sheetViews>
    <sheetView workbookViewId="0" topLeftCell="A1">
      <selection activeCell="A1" sqref="A1"/>
    </sheetView>
  </sheetViews>
  <sheetFormatPr defaultColWidth="17.140625" defaultRowHeight="12.75" customHeight="1"/>
  <cols>
    <col min="1" max="2" width="20.8515625" style="0" customWidth="1"/>
    <col min="3" max="3" width="9.140625" style="0" customWidth="1"/>
    <col min="4" max="6" width="12.28125" style="0" customWidth="1"/>
    <col min="7" max="8" width="17.140625" style="0" customWidth="1"/>
  </cols>
  <sheetData>
    <row r="1" spans="2:3" ht="12.75" customHeight="1">
      <c r="B1" s="1" t="s">
        <v>84</v>
      </c>
      <c r="C1" s="1" t="s">
        <v>133</v>
      </c>
    </row>
    <row r="2" spans="1:3" ht="24">
      <c r="A2" s="1" t="s">
        <v>232</v>
      </c>
      <c r="B2" s="1" t="s">
        <v>330</v>
      </c>
      <c r="C2" s="1" t="s">
        <v>127</v>
      </c>
    </row>
    <row r="3" spans="1:3" ht="36">
      <c r="A3" s="1" t="s">
        <v>221</v>
      </c>
      <c r="B3" s="1" t="s">
        <v>165</v>
      </c>
      <c r="C3" s="1" t="s">
        <v>26</v>
      </c>
    </row>
    <row r="5" ht="12.75">
      <c r="A5" s="2" t="s">
        <v>331</v>
      </c>
    </row>
    <row r="6" ht="12.75">
      <c r="A6" s="118"/>
    </row>
    <row r="7" spans="1:8" ht="12.75" customHeight="1">
      <c r="A7" s="36"/>
      <c r="B7" s="36"/>
      <c r="C7" s="36"/>
      <c r="D7" s="36"/>
      <c r="E7" s="36"/>
      <c r="F7" s="36"/>
      <c r="G7" s="36"/>
      <c r="H7" s="36"/>
    </row>
    <row r="8" spans="1:8" ht="64.5">
      <c r="A8" s="8" t="s">
        <v>183</v>
      </c>
      <c r="B8" s="8" t="s">
        <v>140</v>
      </c>
      <c r="C8" s="8" t="s">
        <v>4</v>
      </c>
      <c r="D8" s="9" t="s">
        <v>75</v>
      </c>
      <c r="E8" s="9" t="s">
        <v>1</v>
      </c>
      <c r="F8" s="126" t="s">
        <v>163</v>
      </c>
      <c r="G8" s="127" t="s">
        <v>170</v>
      </c>
      <c r="H8" s="128" t="s">
        <v>261</v>
      </c>
    </row>
    <row r="9" spans="1:8" ht="12.75" customHeight="1">
      <c r="A9" s="15" t="s">
        <v>223</v>
      </c>
      <c r="B9" s="15" t="s">
        <v>189</v>
      </c>
      <c r="C9" s="15" t="s">
        <v>332</v>
      </c>
      <c r="D9" s="16">
        <v>27169</v>
      </c>
      <c r="E9" s="17">
        <v>0.0191</v>
      </c>
      <c r="F9" s="22">
        <v>0.0131</v>
      </c>
      <c r="G9" s="127">
        <v>0.0199</v>
      </c>
      <c r="H9" s="128">
        <v>0.0161</v>
      </c>
    </row>
    <row r="10" spans="1:8" ht="12.75" customHeight="1">
      <c r="A10" s="15" t="s">
        <v>10</v>
      </c>
      <c r="B10" s="15" t="s">
        <v>10</v>
      </c>
      <c r="C10" s="15" t="s">
        <v>303</v>
      </c>
      <c r="D10" s="16">
        <v>29623</v>
      </c>
      <c r="E10" s="17">
        <v>0.0128</v>
      </c>
      <c r="F10" s="22">
        <v>0.0053</v>
      </c>
      <c r="G10" s="127">
        <v>0.0132</v>
      </c>
      <c r="H10" s="128">
        <v>0.0078</v>
      </c>
    </row>
    <row r="11" spans="1:8" ht="12.75" customHeight="1">
      <c r="A11" s="15" t="s">
        <v>70</v>
      </c>
      <c r="B11" s="15" t="s">
        <v>70</v>
      </c>
      <c r="C11" s="15" t="s">
        <v>231</v>
      </c>
      <c r="D11" s="16">
        <v>64964</v>
      </c>
      <c r="E11" s="17">
        <v>0.0169</v>
      </c>
      <c r="F11" s="22">
        <v>0.0065</v>
      </c>
      <c r="G11" s="127">
        <v>0.0173</v>
      </c>
      <c r="H11" s="128">
        <v>0.0089</v>
      </c>
    </row>
    <row r="12" spans="1:8" ht="12.75" customHeight="1">
      <c r="A12" s="15" t="s">
        <v>159</v>
      </c>
      <c r="B12" s="15" t="s">
        <v>159</v>
      </c>
      <c r="C12" s="15" t="s">
        <v>159</v>
      </c>
      <c r="D12" s="16">
        <v>46580</v>
      </c>
      <c r="E12" s="17">
        <v>0.0165</v>
      </c>
      <c r="F12" s="22">
        <v>0.0124</v>
      </c>
      <c r="G12" s="127">
        <v>0.0171</v>
      </c>
      <c r="H12" s="128">
        <v>0.0156</v>
      </c>
    </row>
    <row r="13" spans="1:8" ht="12.75" customHeight="1">
      <c r="A13" s="15" t="s">
        <v>265</v>
      </c>
      <c r="B13" s="15" t="s">
        <v>265</v>
      </c>
      <c r="C13" s="15" t="s">
        <v>284</v>
      </c>
      <c r="D13" s="16">
        <v>5512</v>
      </c>
      <c r="E13" s="17">
        <v>0.0089</v>
      </c>
      <c r="F13" s="22">
        <v>0.0078</v>
      </c>
      <c r="G13" s="127">
        <v>0.0091</v>
      </c>
      <c r="H13" s="128">
        <v>0.0087</v>
      </c>
    </row>
    <row r="14" spans="1:8" ht="12.75" customHeight="1">
      <c r="A14" s="15" t="s">
        <v>262</v>
      </c>
      <c r="B14" s="15" t="s">
        <v>241</v>
      </c>
      <c r="C14" s="15" t="s">
        <v>25</v>
      </c>
      <c r="D14" s="20">
        <v>17792</v>
      </c>
      <c r="E14" s="21">
        <v>0.0111</v>
      </c>
      <c r="F14" s="22">
        <v>0.0061</v>
      </c>
      <c r="G14" s="112">
        <v>0.0116</v>
      </c>
      <c r="H14" s="112">
        <v>0.0091</v>
      </c>
    </row>
    <row r="15" spans="1:8" ht="12.75" customHeight="1">
      <c r="A15" s="15" t="s">
        <v>38</v>
      </c>
      <c r="B15" s="15" t="s">
        <v>241</v>
      </c>
      <c r="C15" s="15" t="s">
        <v>43</v>
      </c>
      <c r="D15" s="20">
        <v>19930</v>
      </c>
      <c r="E15" s="21">
        <v>0.0079</v>
      </c>
      <c r="F15" s="22">
        <v>0.0079</v>
      </c>
      <c r="G15" s="127">
        <v>0.0086</v>
      </c>
      <c r="H15" s="128">
        <v>0.0115</v>
      </c>
    </row>
    <row r="16" spans="1:8" ht="12.75" customHeight="1">
      <c r="A16" s="15" t="s">
        <v>281</v>
      </c>
      <c r="B16" s="15" t="s">
        <v>241</v>
      </c>
      <c r="C16" s="15" t="s">
        <v>227</v>
      </c>
      <c r="D16" s="20">
        <v>18713</v>
      </c>
      <c r="E16" s="21">
        <v>0.0092</v>
      </c>
      <c r="F16" s="22">
        <v>0.0082</v>
      </c>
      <c r="G16" s="127">
        <v>0.0099</v>
      </c>
      <c r="H16" s="128">
        <v>0.0113</v>
      </c>
    </row>
    <row r="17" spans="1:8" ht="12.75" customHeight="1">
      <c r="A17" s="15" t="s">
        <v>239</v>
      </c>
      <c r="B17" s="15" t="s">
        <v>241</v>
      </c>
      <c r="C17" s="15" t="s">
        <v>284</v>
      </c>
      <c r="D17" s="20">
        <v>25929</v>
      </c>
      <c r="E17" s="21">
        <v>0.0093</v>
      </c>
      <c r="F17" s="22">
        <v>0.0078</v>
      </c>
      <c r="G17" s="127">
        <v>0.0098</v>
      </c>
      <c r="H17" s="128">
        <v>0.0103</v>
      </c>
    </row>
    <row r="18" spans="1:8" ht="12.75" customHeight="1">
      <c r="A18" s="15" t="s">
        <v>215</v>
      </c>
      <c r="B18" s="15" t="s">
        <v>241</v>
      </c>
      <c r="C18" s="15" t="s">
        <v>293</v>
      </c>
      <c r="D18" s="20">
        <v>12790</v>
      </c>
      <c r="E18" s="21">
        <v>0.011</v>
      </c>
      <c r="F18" s="22">
        <v>0.0066</v>
      </c>
      <c r="G18" s="127">
        <v>0.0116</v>
      </c>
      <c r="H18" s="128">
        <v>0.0101</v>
      </c>
    </row>
    <row r="19" spans="1:8" ht="12.75" customHeight="1">
      <c r="A19" s="15" t="s">
        <v>210</v>
      </c>
      <c r="B19" s="15" t="s">
        <v>188</v>
      </c>
      <c r="C19" s="15" t="s">
        <v>284</v>
      </c>
      <c r="D19" s="16">
        <v>5580</v>
      </c>
      <c r="E19" s="17">
        <v>0.0152</v>
      </c>
      <c r="F19" s="22">
        <v>0.0078</v>
      </c>
      <c r="G19" s="127">
        <v>0.0157</v>
      </c>
      <c r="H19" s="128">
        <v>0.0097</v>
      </c>
    </row>
    <row r="20" spans="1:8" ht="12.75" customHeight="1">
      <c r="A20" s="15" t="s">
        <v>33</v>
      </c>
      <c r="B20" s="15" t="s">
        <v>33</v>
      </c>
      <c r="C20" s="15" t="s">
        <v>252</v>
      </c>
      <c r="D20" s="129">
        <v>27165</v>
      </c>
      <c r="E20" s="130">
        <v>0.0049</v>
      </c>
      <c r="F20" s="131">
        <v>0.0012</v>
      </c>
      <c r="G20" s="112">
        <v>0.0055</v>
      </c>
      <c r="H20" s="112">
        <v>0.0061</v>
      </c>
    </row>
    <row r="21" spans="1:8" ht="12.75" customHeight="1">
      <c r="A21" s="15" t="s">
        <v>102</v>
      </c>
      <c r="B21" s="15" t="s">
        <v>102</v>
      </c>
      <c r="C21" s="15" t="s">
        <v>309</v>
      </c>
      <c r="D21" s="16">
        <v>10858</v>
      </c>
      <c r="E21" s="17">
        <v>0.0156</v>
      </c>
      <c r="F21" s="22">
        <v>0.0049</v>
      </c>
      <c r="G21" s="127">
        <v>0.016</v>
      </c>
      <c r="H21" s="128">
        <v>0.0074</v>
      </c>
    </row>
    <row r="22" spans="1:8" ht="12.75" customHeight="1">
      <c r="A22" s="15" t="s">
        <v>52</v>
      </c>
      <c r="B22" s="15" t="s">
        <v>148</v>
      </c>
      <c r="C22" s="15" t="s">
        <v>126</v>
      </c>
      <c r="D22" s="16">
        <v>24248</v>
      </c>
      <c r="E22" s="17">
        <v>0.0124</v>
      </c>
      <c r="F22" s="22">
        <v>0.01</v>
      </c>
      <c r="G22" s="127">
        <v>0.0135</v>
      </c>
      <c r="H22" s="128">
        <v>0.0158</v>
      </c>
    </row>
    <row r="23" spans="1:8" ht="12.75" customHeight="1">
      <c r="A23" s="15" t="s">
        <v>79</v>
      </c>
      <c r="B23" s="15" t="s">
        <v>50</v>
      </c>
      <c r="C23" s="15" t="s">
        <v>50</v>
      </c>
      <c r="D23" s="16">
        <v>41760</v>
      </c>
      <c r="E23" s="17">
        <v>0.0101</v>
      </c>
      <c r="F23" s="22">
        <v>0.0094</v>
      </c>
      <c r="G23" s="127">
        <v>0.0106</v>
      </c>
      <c r="H23" s="128">
        <v>0.012</v>
      </c>
    </row>
    <row r="24" spans="1:8" ht="12.75" customHeight="1">
      <c r="A24" s="15" t="s">
        <v>319</v>
      </c>
      <c r="B24" s="15" t="s">
        <v>263</v>
      </c>
      <c r="C24" s="15" t="s">
        <v>96</v>
      </c>
      <c r="D24" s="25">
        <v>11269</v>
      </c>
      <c r="E24" s="26">
        <v>0.001</v>
      </c>
      <c r="F24" s="22">
        <v>0.0051</v>
      </c>
      <c r="G24" s="112">
        <v>0.0019</v>
      </c>
      <c r="H24" s="112">
        <v>0.0106</v>
      </c>
    </row>
    <row r="25" spans="1:8" ht="12.75" customHeight="1">
      <c r="A25" s="15" t="s">
        <v>104</v>
      </c>
      <c r="B25" s="15" t="s">
        <v>263</v>
      </c>
      <c r="C25" s="15" t="s">
        <v>45</v>
      </c>
      <c r="D25" s="25">
        <v>4280</v>
      </c>
      <c r="E25" s="26">
        <v>-0.0009</v>
      </c>
      <c r="F25" s="22">
        <v>0.0085</v>
      </c>
      <c r="G25" s="127">
        <v>-0.0001</v>
      </c>
      <c r="H25" s="128">
        <v>0.0127</v>
      </c>
    </row>
    <row r="26" spans="1:8" ht="12.75" customHeight="1">
      <c r="A26" s="15" t="s">
        <v>176</v>
      </c>
      <c r="B26" s="15" t="s">
        <v>263</v>
      </c>
      <c r="C26" s="15" t="s">
        <v>285</v>
      </c>
      <c r="D26" s="25">
        <v>16622</v>
      </c>
      <c r="E26" s="26">
        <v>0.001</v>
      </c>
      <c r="F26" s="22">
        <v>0.0088</v>
      </c>
      <c r="G26" s="127">
        <v>0.0017</v>
      </c>
      <c r="H26" s="128">
        <v>0.0128</v>
      </c>
    </row>
    <row r="27" spans="1:8" ht="12.75" customHeight="1">
      <c r="A27" s="15" t="s">
        <v>132</v>
      </c>
      <c r="B27" s="15" t="s">
        <v>130</v>
      </c>
      <c r="C27" s="15" t="s">
        <v>30</v>
      </c>
      <c r="D27" s="25">
        <v>31190</v>
      </c>
      <c r="E27" s="26">
        <v>-0.0092</v>
      </c>
      <c r="F27" s="22">
        <v>0.0067</v>
      </c>
      <c r="G27" s="127">
        <v>-0.0088</v>
      </c>
      <c r="H27" s="128">
        <v>0.0095</v>
      </c>
    </row>
    <row r="28" spans="1:8" ht="12.75" customHeight="1">
      <c r="A28" s="15" t="s">
        <v>198</v>
      </c>
      <c r="B28" s="15" t="s">
        <v>130</v>
      </c>
      <c r="C28" s="15" t="s">
        <v>30</v>
      </c>
      <c r="D28" s="25">
        <v>25797</v>
      </c>
      <c r="E28" s="26">
        <v>0.0071</v>
      </c>
      <c r="F28" s="22">
        <v>0.0067</v>
      </c>
      <c r="G28" s="127">
        <v>0.0082</v>
      </c>
      <c r="H28" s="128">
        <v>0.0128</v>
      </c>
    </row>
    <row r="29" spans="1:8" ht="12.75" customHeight="1">
      <c r="A29" s="15" t="s">
        <v>196</v>
      </c>
      <c r="B29" s="15" t="s">
        <v>130</v>
      </c>
      <c r="C29" s="15" t="s">
        <v>25</v>
      </c>
      <c r="D29" s="25">
        <v>95148</v>
      </c>
      <c r="E29" s="26">
        <v>0.0042</v>
      </c>
      <c r="F29" s="22">
        <v>0.0061</v>
      </c>
      <c r="G29" s="127">
        <v>0.0048</v>
      </c>
      <c r="H29" s="128">
        <v>0.0091</v>
      </c>
    </row>
    <row r="30" spans="1:8" ht="12.75" customHeight="1">
      <c r="A30" s="15" t="s">
        <v>155</v>
      </c>
      <c r="B30" s="15" t="s">
        <v>155</v>
      </c>
      <c r="C30" s="15" t="s">
        <v>155</v>
      </c>
      <c r="D30" s="16">
        <v>12556</v>
      </c>
      <c r="E30" s="17">
        <v>0.0134</v>
      </c>
      <c r="F30" s="22">
        <v>0.0127</v>
      </c>
      <c r="G30" s="127">
        <v>0.0141</v>
      </c>
      <c r="H30" s="128">
        <v>0.0161</v>
      </c>
    </row>
    <row r="31" spans="1:8" ht="12.75" customHeight="1">
      <c r="A31" s="15" t="s">
        <v>162</v>
      </c>
      <c r="B31" s="15" t="s">
        <v>162</v>
      </c>
      <c r="C31" s="15" t="s">
        <v>141</v>
      </c>
      <c r="D31" s="16">
        <v>48104</v>
      </c>
      <c r="E31" s="17">
        <v>0.0218</v>
      </c>
      <c r="F31" s="22">
        <v>0.0081</v>
      </c>
      <c r="G31" s="127">
        <v>0.0222</v>
      </c>
      <c r="H31" s="128">
        <v>0.0104</v>
      </c>
    </row>
    <row r="32" spans="1:8" ht="12.75" customHeight="1">
      <c r="A32" s="15" t="s">
        <v>0</v>
      </c>
      <c r="B32" s="15" t="s">
        <v>148</v>
      </c>
      <c r="C32" s="15" t="s">
        <v>126</v>
      </c>
      <c r="D32" s="16">
        <v>35048</v>
      </c>
      <c r="E32" s="17">
        <v>0.0131</v>
      </c>
      <c r="F32" s="22">
        <v>0.01</v>
      </c>
      <c r="G32" s="127">
        <v>0.0139</v>
      </c>
      <c r="H32" s="128">
        <v>0.0141</v>
      </c>
    </row>
    <row r="33" spans="1:8" ht="12.75" customHeight="1">
      <c r="A33" s="15" t="s">
        <v>107</v>
      </c>
      <c r="B33" s="15" t="s">
        <v>188</v>
      </c>
      <c r="C33" s="15" t="s">
        <v>93</v>
      </c>
      <c r="D33" s="16">
        <v>15530</v>
      </c>
      <c r="E33" s="17">
        <v>0.0203</v>
      </c>
      <c r="F33" s="22">
        <v>0.0091</v>
      </c>
      <c r="G33" s="127">
        <v>0.0206</v>
      </c>
      <c r="H33" s="128">
        <v>0.0105</v>
      </c>
    </row>
    <row r="34" spans="1:8" ht="12.75" customHeight="1">
      <c r="A34" s="15" t="s">
        <v>103</v>
      </c>
      <c r="B34" s="15" t="s">
        <v>188</v>
      </c>
      <c r="C34" s="15" t="s">
        <v>292</v>
      </c>
      <c r="D34" s="16">
        <v>32752</v>
      </c>
      <c r="E34" s="17">
        <v>0.0106</v>
      </c>
      <c r="F34" s="22">
        <v>0.0064</v>
      </c>
      <c r="G34" s="127">
        <v>0.0108</v>
      </c>
      <c r="H34" s="128">
        <v>0.0077</v>
      </c>
    </row>
    <row r="35" spans="1:8" ht="12.75" customHeight="1">
      <c r="A35" s="15" t="s">
        <v>208</v>
      </c>
      <c r="B35" s="15" t="s">
        <v>208</v>
      </c>
      <c r="C35" s="15" t="s">
        <v>309</v>
      </c>
      <c r="D35" s="16">
        <v>33073</v>
      </c>
      <c r="E35" s="17">
        <v>0.0162</v>
      </c>
      <c r="F35" s="22">
        <v>0.0049</v>
      </c>
      <c r="G35" s="127">
        <v>0.0164</v>
      </c>
      <c r="H35" s="128">
        <v>0.0065</v>
      </c>
    </row>
    <row r="36" spans="1:8" ht="12.75" customHeight="1">
      <c r="A36" s="15" t="s">
        <v>207</v>
      </c>
      <c r="B36" s="15" t="s">
        <v>207</v>
      </c>
      <c r="C36" s="15" t="s">
        <v>236</v>
      </c>
      <c r="D36" s="16">
        <v>46538</v>
      </c>
      <c r="E36" s="17">
        <v>0.0153</v>
      </c>
      <c r="F36" s="22">
        <v>0.0096</v>
      </c>
      <c r="G36" s="127">
        <v>0.0157</v>
      </c>
      <c r="H36" s="128">
        <v>0.012</v>
      </c>
    </row>
    <row r="37" spans="1:8" ht="12.75" customHeight="1">
      <c r="A37" s="15" t="s">
        <v>225</v>
      </c>
      <c r="B37" s="15" t="s">
        <v>225</v>
      </c>
      <c r="C37" s="15" t="s">
        <v>202</v>
      </c>
      <c r="D37" s="16">
        <v>9176</v>
      </c>
      <c r="E37" s="17">
        <v>0.0163</v>
      </c>
      <c r="F37" s="22">
        <v>0.0141</v>
      </c>
      <c r="G37" s="127">
        <v>0.0163</v>
      </c>
      <c r="H37" s="128">
        <v>0.0141</v>
      </c>
    </row>
    <row r="38" spans="1:8" ht="12.75" customHeight="1">
      <c r="A38" s="15" t="s">
        <v>152</v>
      </c>
      <c r="B38" s="15" t="s">
        <v>152</v>
      </c>
      <c r="C38" s="15" t="s">
        <v>202</v>
      </c>
      <c r="D38" s="16">
        <v>11441</v>
      </c>
      <c r="E38" s="17">
        <v>0.0116</v>
      </c>
      <c r="F38" s="22">
        <v>0.0096</v>
      </c>
      <c r="G38" s="127">
        <v>0.0116</v>
      </c>
      <c r="H38" s="128">
        <v>0.0096</v>
      </c>
    </row>
    <row r="39" spans="1:8" ht="12.75" customHeight="1">
      <c r="A39" s="15" t="s">
        <v>288</v>
      </c>
      <c r="B39" s="15" t="s">
        <v>288</v>
      </c>
      <c r="C39" s="15" t="s">
        <v>202</v>
      </c>
      <c r="D39" s="16">
        <v>23625</v>
      </c>
      <c r="E39" s="17">
        <v>-0.0029</v>
      </c>
      <c r="F39" s="22">
        <v>0.0068</v>
      </c>
      <c r="G39" s="127">
        <v>-0.0019</v>
      </c>
      <c r="H39" s="128">
        <v>0.0123</v>
      </c>
    </row>
    <row r="40" spans="1:8" ht="12.75" customHeight="1">
      <c r="A40" s="15" t="s">
        <v>110</v>
      </c>
      <c r="B40" s="15" t="s">
        <v>110</v>
      </c>
      <c r="C40" s="15" t="s">
        <v>202</v>
      </c>
      <c r="D40" s="16">
        <v>8007</v>
      </c>
      <c r="E40" s="17">
        <v>0.0169</v>
      </c>
      <c r="F40" s="22">
        <v>0.0078</v>
      </c>
      <c r="G40" s="127">
        <v>0.0171</v>
      </c>
      <c r="H40" s="128">
        <v>0.0088</v>
      </c>
    </row>
    <row r="41" spans="1:8" ht="12.75" customHeight="1">
      <c r="A41" s="43"/>
      <c r="B41" s="43"/>
      <c r="C41" s="43"/>
      <c r="D41" s="43"/>
      <c r="E41" s="43"/>
      <c r="F41" s="43"/>
      <c r="G41" s="43"/>
      <c r="H41" s="116"/>
    </row>
    <row r="42" ht="12.75" customHeight="1">
      <c r="H42" s="61"/>
    </row>
    <row r="43" spans="1:8" ht="12.75" customHeight="1">
      <c r="A43" s="31" t="s">
        <v>142</v>
      </c>
      <c r="H43" s="61"/>
    </row>
    <row r="44" spans="1:8" ht="12.75" customHeight="1">
      <c r="A44" s="31" t="s">
        <v>247</v>
      </c>
      <c r="H44" s="61"/>
    </row>
    <row r="45" spans="1:8" ht="12.75" customHeight="1">
      <c r="A45" s="31"/>
      <c r="H45" s="61"/>
    </row>
    <row r="46" spans="1:8" ht="12">
      <c r="A46" s="195" t="s">
        <v>76</v>
      </c>
      <c r="B46" s="200"/>
      <c r="C46" s="200"/>
      <c r="D46" s="200"/>
      <c r="E46" s="213"/>
      <c r="F46" s="29"/>
      <c r="H46" s="61"/>
    </row>
    <row r="47" spans="1:8" ht="12.75" customHeight="1">
      <c r="A47" s="132" t="s">
        <v>177</v>
      </c>
      <c r="B47" s="132" t="s">
        <v>263</v>
      </c>
      <c r="C47" s="132" t="s">
        <v>96</v>
      </c>
      <c r="D47" s="133">
        <v>11504</v>
      </c>
      <c r="E47" s="134">
        <v>0.0074</v>
      </c>
      <c r="F47" s="29"/>
      <c r="H47" s="61"/>
    </row>
    <row r="48" spans="1:8" ht="12.75" customHeight="1">
      <c r="A48" s="15" t="s">
        <v>153</v>
      </c>
      <c r="B48" s="15" t="s">
        <v>263</v>
      </c>
      <c r="C48" s="15" t="s">
        <v>45</v>
      </c>
      <c r="D48" s="16">
        <v>4366</v>
      </c>
      <c r="E48" s="17">
        <v>0.0067</v>
      </c>
      <c r="F48" s="29"/>
      <c r="H48" s="61"/>
    </row>
    <row r="49" spans="1:8" ht="12.75" customHeight="1">
      <c r="A49" s="15" t="s">
        <v>14</v>
      </c>
      <c r="B49" s="15" t="s">
        <v>263</v>
      </c>
      <c r="C49" s="15" t="s">
        <v>285</v>
      </c>
      <c r="D49" s="16">
        <v>17095</v>
      </c>
      <c r="E49" s="17">
        <v>0.0071</v>
      </c>
      <c r="F49" s="29"/>
      <c r="H49" s="61"/>
    </row>
    <row r="50" spans="1:8" ht="12.75" customHeight="1">
      <c r="A50" s="124"/>
      <c r="B50" s="43"/>
      <c r="C50" s="43"/>
      <c r="D50" s="43"/>
      <c r="E50" s="43"/>
      <c r="H50" s="61"/>
    </row>
    <row r="51" spans="1:8" ht="12.75" customHeight="1">
      <c r="A51" s="31"/>
      <c r="H51" s="61"/>
    </row>
    <row r="52" spans="1:8" ht="12.75" customHeight="1">
      <c r="A52" s="31"/>
      <c r="H52" s="61"/>
    </row>
    <row r="53" spans="1:8" ht="12.75" customHeight="1">
      <c r="A53" s="31"/>
      <c r="H53" s="61"/>
    </row>
    <row r="54" spans="1:8" ht="12.75" customHeight="1">
      <c r="A54" s="31"/>
      <c r="H54" s="61"/>
    </row>
    <row r="55" spans="1:8" ht="12.75" customHeight="1">
      <c r="A55" s="31"/>
      <c r="H55" s="61"/>
    </row>
    <row r="56" spans="1:8" ht="12.75" customHeight="1">
      <c r="A56" s="31"/>
      <c r="H56" s="61"/>
    </row>
    <row r="57" spans="1:8" ht="12.75" customHeight="1">
      <c r="A57" s="31"/>
      <c r="H57" s="61"/>
    </row>
    <row r="58" spans="1:8" ht="12.75" customHeight="1">
      <c r="A58" s="31"/>
      <c r="H58" s="61"/>
    </row>
    <row r="59" spans="1:8" ht="12.75" customHeight="1">
      <c r="A59" s="31"/>
      <c r="H59" s="61"/>
    </row>
    <row r="60" spans="1:8" ht="12.75" customHeight="1">
      <c r="A60" s="31"/>
      <c r="H60" s="61"/>
    </row>
    <row r="61" spans="1:8" ht="12.75" customHeight="1">
      <c r="A61" s="31"/>
      <c r="H61" s="61"/>
    </row>
    <row r="62" spans="1:8" ht="12.75" customHeight="1">
      <c r="A62" s="31"/>
      <c r="H62" s="61"/>
    </row>
    <row r="63" spans="1:8" ht="12.75" customHeight="1">
      <c r="A63" s="31"/>
      <c r="H63" s="61"/>
    </row>
    <row r="64" spans="1:8" ht="12.75" customHeight="1">
      <c r="A64" s="31"/>
      <c r="H64" s="61"/>
    </row>
  </sheetData>
  <sheetProtection/>
  <mergeCells count="1">
    <mergeCell ref="A46:E46"/>
  </mergeCells>
  <printOptions/>
  <pageMargins left="0.75" right="0.75" top="1" bottom="1" header="0.5" footer="0.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M67"/>
  <sheetViews>
    <sheetView workbookViewId="0" topLeftCell="A1">
      <selection activeCell="A1" sqref="A1"/>
    </sheetView>
  </sheetViews>
  <sheetFormatPr defaultColWidth="17.140625" defaultRowHeight="12.75" customHeight="1"/>
  <cols>
    <col min="1" max="2" width="17.140625" style="0" customWidth="1"/>
    <col min="3" max="3" width="16.8515625" style="0" customWidth="1"/>
    <col min="4" max="13" width="17.140625" style="0" customWidth="1"/>
  </cols>
  <sheetData>
    <row r="1" spans="2:3" ht="12.75" customHeight="1">
      <c r="B1" s="1" t="s">
        <v>84</v>
      </c>
      <c r="C1" s="1" t="s">
        <v>133</v>
      </c>
    </row>
    <row r="2" spans="1:3" ht="25.5">
      <c r="A2" s="1" t="s">
        <v>232</v>
      </c>
      <c r="B2" s="1" t="s">
        <v>330</v>
      </c>
      <c r="C2" s="1" t="s">
        <v>127</v>
      </c>
    </row>
    <row r="3" spans="1:3" ht="51">
      <c r="A3" s="1" t="s">
        <v>221</v>
      </c>
      <c r="B3" s="1" t="s">
        <v>154</v>
      </c>
      <c r="C3" s="135" t="s">
        <v>212</v>
      </c>
    </row>
    <row r="4" ht="25.5">
      <c r="A4" s="1" t="s">
        <v>98</v>
      </c>
    </row>
    <row r="6" spans="1:2" ht="63.75">
      <c r="A6" s="1" t="s">
        <v>187</v>
      </c>
      <c r="B6" s="136" t="s">
        <v>135</v>
      </c>
    </row>
    <row r="7" spans="3:8" ht="18.75">
      <c r="C7" s="225" t="s">
        <v>41</v>
      </c>
      <c r="D7" s="196"/>
      <c r="E7" s="204"/>
      <c r="F7" s="196"/>
      <c r="G7" s="196"/>
      <c r="H7" s="196"/>
    </row>
    <row r="8" spans="3:13" ht="12.75" customHeight="1">
      <c r="C8" s="4"/>
      <c r="D8" s="4"/>
      <c r="E8" s="4"/>
      <c r="F8" s="4"/>
      <c r="G8" s="4"/>
      <c r="H8" s="4"/>
      <c r="I8" s="4"/>
      <c r="J8" s="4"/>
      <c r="K8" s="4"/>
      <c r="L8" s="4"/>
      <c r="M8" s="4"/>
    </row>
    <row r="9" spans="2:13" ht="71.25">
      <c r="B9" s="61"/>
      <c r="C9" s="137" t="s">
        <v>286</v>
      </c>
      <c r="D9" s="138" t="s">
        <v>194</v>
      </c>
      <c r="E9" s="138" t="s">
        <v>182</v>
      </c>
      <c r="F9" s="138" t="s">
        <v>69</v>
      </c>
      <c r="G9" s="138" t="s">
        <v>167</v>
      </c>
      <c r="H9" s="138" t="s">
        <v>117</v>
      </c>
      <c r="I9" s="138" t="s">
        <v>66</v>
      </c>
      <c r="J9" s="138" t="s">
        <v>242</v>
      </c>
      <c r="K9" s="138" t="s">
        <v>238</v>
      </c>
      <c r="L9" s="139" t="s">
        <v>193</v>
      </c>
      <c r="M9" s="139" t="s">
        <v>280</v>
      </c>
    </row>
    <row r="10" spans="2:13" ht="15">
      <c r="B10" s="61"/>
      <c r="C10" s="140" t="s">
        <v>87</v>
      </c>
      <c r="D10" s="89"/>
      <c r="E10" s="141">
        <v>5339</v>
      </c>
      <c r="F10" s="142">
        <v>0.1</v>
      </c>
      <c r="G10" s="143">
        <f aca="true" t="shared" si="0" ref="G10:G23">E10*(1-F10)</f>
        <v>4805.1</v>
      </c>
      <c r="H10" s="143">
        <v>0</v>
      </c>
      <c r="I10" s="68">
        <v>21.92</v>
      </c>
      <c r="J10" s="68">
        <v>0</v>
      </c>
      <c r="K10" s="68">
        <v>253.971373350666</v>
      </c>
      <c r="L10" s="144">
        <f aca="true" t="shared" si="1" ref="L10:L23">(((E10+H10)+I10)+J10)+K10</f>
        <v>5614.891373350666</v>
      </c>
      <c r="M10" s="144">
        <f aca="true" t="shared" si="2" ref="M10:M23">(((G10+H10)+I10)+J10)+K10</f>
        <v>5080.991373350666</v>
      </c>
    </row>
    <row r="11" spans="2:13" ht="15">
      <c r="B11" s="61"/>
      <c r="C11" s="93" t="s">
        <v>310</v>
      </c>
      <c r="E11" s="145">
        <v>2844</v>
      </c>
      <c r="F11" s="146">
        <v>0.05</v>
      </c>
      <c r="G11" s="144">
        <f t="shared" si="0"/>
        <v>2701.7999999999997</v>
      </c>
      <c r="H11" s="144">
        <v>0</v>
      </c>
      <c r="I11" s="147">
        <v>21.92</v>
      </c>
      <c r="J11" s="147">
        <v>18.9873417721519</v>
      </c>
      <c r="K11" s="147">
        <v>0</v>
      </c>
      <c r="L11" s="144">
        <f t="shared" si="1"/>
        <v>2884.907341772152</v>
      </c>
      <c r="M11" s="144">
        <f t="shared" si="2"/>
        <v>2742.7073417721517</v>
      </c>
    </row>
    <row r="12" spans="2:13" ht="15">
      <c r="B12" s="61"/>
      <c r="C12" s="93" t="s">
        <v>246</v>
      </c>
      <c r="E12" s="145">
        <v>978</v>
      </c>
      <c r="F12" s="146">
        <v>0.05</v>
      </c>
      <c r="G12" s="144">
        <f t="shared" si="0"/>
        <v>929.0999999999999</v>
      </c>
      <c r="H12" s="147">
        <v>9.98</v>
      </c>
      <c r="I12" s="147">
        <v>21.92</v>
      </c>
      <c r="J12" s="147">
        <v>0</v>
      </c>
      <c r="K12" s="147">
        <v>0</v>
      </c>
      <c r="L12" s="144">
        <f t="shared" si="1"/>
        <v>1009.9</v>
      </c>
      <c r="M12" s="144">
        <f t="shared" si="2"/>
        <v>960.9999999999999</v>
      </c>
    </row>
    <row r="13" spans="2:13" ht="15">
      <c r="B13" s="61"/>
      <c r="C13" s="93" t="s">
        <v>173</v>
      </c>
      <c r="E13" s="145">
        <v>1003</v>
      </c>
      <c r="F13" s="146">
        <v>0.05</v>
      </c>
      <c r="G13" s="144">
        <f t="shared" si="0"/>
        <v>952.8499999999999</v>
      </c>
      <c r="H13" s="147">
        <v>9.98</v>
      </c>
      <c r="I13" s="147">
        <v>21.92</v>
      </c>
      <c r="J13" s="147">
        <v>0</v>
      </c>
      <c r="K13" s="147">
        <v>0</v>
      </c>
      <c r="L13" s="144">
        <f t="shared" si="1"/>
        <v>1034.9</v>
      </c>
      <c r="M13" s="144">
        <f t="shared" si="2"/>
        <v>984.7499999999999</v>
      </c>
    </row>
    <row r="14" spans="2:13" ht="15">
      <c r="B14" s="61"/>
      <c r="C14" s="93" t="s">
        <v>6</v>
      </c>
      <c r="E14" s="145">
        <v>665</v>
      </c>
      <c r="F14" s="146">
        <v>0.05</v>
      </c>
      <c r="G14" s="144">
        <f t="shared" si="0"/>
        <v>631.75</v>
      </c>
      <c r="H14" s="147">
        <v>24.41</v>
      </c>
      <c r="I14" s="147">
        <v>21.92</v>
      </c>
      <c r="J14" s="147">
        <v>0</v>
      </c>
      <c r="K14" s="147">
        <v>0</v>
      </c>
      <c r="L14" s="144">
        <f t="shared" si="1"/>
        <v>711.3299999999999</v>
      </c>
      <c r="M14" s="144">
        <f t="shared" si="2"/>
        <v>678.0799999999999</v>
      </c>
    </row>
    <row r="15" spans="2:13" ht="15">
      <c r="B15" s="61"/>
      <c r="C15" s="93" t="s">
        <v>233</v>
      </c>
      <c r="E15" s="145">
        <v>3221</v>
      </c>
      <c r="F15" s="146">
        <v>0.05</v>
      </c>
      <c r="G15" s="144">
        <f t="shared" si="0"/>
        <v>3059.95</v>
      </c>
      <c r="H15" s="144">
        <v>0</v>
      </c>
      <c r="I15" s="147">
        <v>21.92</v>
      </c>
      <c r="J15" s="147">
        <v>18.9873417721519</v>
      </c>
      <c r="K15" s="147">
        <v>0</v>
      </c>
      <c r="L15" s="144">
        <f t="shared" si="1"/>
        <v>3261.907341772152</v>
      </c>
      <c r="M15" s="144">
        <f t="shared" si="2"/>
        <v>3100.857341772152</v>
      </c>
    </row>
    <row r="16" spans="2:13" ht="15">
      <c r="B16" s="125"/>
      <c r="C16" s="93" t="s">
        <v>185</v>
      </c>
      <c r="E16" s="145">
        <v>5348</v>
      </c>
      <c r="F16" s="148">
        <v>0.10965781600598</v>
      </c>
      <c r="G16" s="144">
        <f t="shared" si="0"/>
        <v>4761.550000000019</v>
      </c>
      <c r="H16" s="144">
        <v>0</v>
      </c>
      <c r="I16" s="147">
        <v>21.92</v>
      </c>
      <c r="J16" s="147">
        <v>18.9873417721519</v>
      </c>
      <c r="K16" s="147">
        <v>0</v>
      </c>
      <c r="L16" s="144">
        <f t="shared" si="1"/>
        <v>5388.907341772152</v>
      </c>
      <c r="M16" s="144">
        <f t="shared" si="2"/>
        <v>4802.457341772171</v>
      </c>
    </row>
    <row r="17" spans="1:13" ht="15">
      <c r="A17" s="61"/>
      <c r="B17" s="6">
        <v>-0.2</v>
      </c>
      <c r="C17" s="93" t="s">
        <v>109</v>
      </c>
      <c r="D17" s="149">
        <v>2438</v>
      </c>
      <c r="E17" s="149">
        <f aca="true" t="shared" si="3" ref="E17:E23">D17*(1+B17)</f>
        <v>1950.4</v>
      </c>
      <c r="F17" s="150">
        <v>0.1</v>
      </c>
      <c r="G17" s="151">
        <f t="shared" si="0"/>
        <v>1755.3600000000001</v>
      </c>
      <c r="H17" s="144">
        <v>0</v>
      </c>
      <c r="I17" s="152">
        <v>21.92</v>
      </c>
      <c r="J17" s="147">
        <v>0</v>
      </c>
      <c r="K17" s="147">
        <v>0</v>
      </c>
      <c r="L17" s="144">
        <f t="shared" si="1"/>
        <v>1972.3200000000002</v>
      </c>
      <c r="M17" s="144">
        <f t="shared" si="2"/>
        <v>1777.2800000000002</v>
      </c>
    </row>
    <row r="18" spans="1:13" ht="15">
      <c r="A18" s="61"/>
      <c r="B18" s="6">
        <v>-0.2</v>
      </c>
      <c r="C18" s="93" t="s">
        <v>205</v>
      </c>
      <c r="D18" s="149">
        <v>5975</v>
      </c>
      <c r="E18" s="149">
        <f t="shared" si="3"/>
        <v>4780</v>
      </c>
      <c r="F18" s="150">
        <v>0.2</v>
      </c>
      <c r="G18" s="151">
        <f t="shared" si="0"/>
        <v>3824</v>
      </c>
      <c r="H18" s="144">
        <v>0</v>
      </c>
      <c r="I18" s="152">
        <v>21.92</v>
      </c>
      <c r="J18" s="147">
        <v>0</v>
      </c>
      <c r="K18" s="147">
        <v>0</v>
      </c>
      <c r="L18" s="144">
        <f t="shared" si="1"/>
        <v>4801.92</v>
      </c>
      <c r="M18" s="144">
        <f t="shared" si="2"/>
        <v>3845.92</v>
      </c>
    </row>
    <row r="19" spans="1:13" ht="15">
      <c r="A19" s="61"/>
      <c r="B19" s="6">
        <v>-0.2</v>
      </c>
      <c r="C19" s="93" t="s">
        <v>322</v>
      </c>
      <c r="D19" s="149">
        <v>4755</v>
      </c>
      <c r="E19" s="149">
        <f t="shared" si="3"/>
        <v>3804</v>
      </c>
      <c r="F19" s="150">
        <v>0.2</v>
      </c>
      <c r="G19" s="151">
        <f t="shared" si="0"/>
        <v>3043.2000000000003</v>
      </c>
      <c r="H19" s="144">
        <v>0</v>
      </c>
      <c r="I19" s="152">
        <v>21.92</v>
      </c>
      <c r="J19" s="147">
        <v>0</v>
      </c>
      <c r="K19" s="147">
        <v>0</v>
      </c>
      <c r="L19" s="144">
        <f t="shared" si="1"/>
        <v>3825.92</v>
      </c>
      <c r="M19" s="144">
        <f t="shared" si="2"/>
        <v>3065.1200000000003</v>
      </c>
    </row>
    <row r="20" spans="1:13" ht="15">
      <c r="A20" s="61"/>
      <c r="B20" s="6">
        <v>-0.2</v>
      </c>
      <c r="C20" s="93" t="s">
        <v>2</v>
      </c>
      <c r="D20" s="149">
        <v>4692</v>
      </c>
      <c r="E20" s="149">
        <f t="shared" si="3"/>
        <v>3753.6000000000004</v>
      </c>
      <c r="F20" s="150">
        <v>0.2</v>
      </c>
      <c r="G20" s="151">
        <f t="shared" si="0"/>
        <v>3002.8800000000006</v>
      </c>
      <c r="H20" s="144">
        <v>0</v>
      </c>
      <c r="I20" s="152">
        <v>21.92</v>
      </c>
      <c r="J20" s="147">
        <v>0</v>
      </c>
      <c r="K20" s="147">
        <v>0</v>
      </c>
      <c r="L20" s="144">
        <f t="shared" si="1"/>
        <v>3775.5200000000004</v>
      </c>
      <c r="M20" s="144">
        <f t="shared" si="2"/>
        <v>3024.8000000000006</v>
      </c>
    </row>
    <row r="21" spans="1:13" ht="15">
      <c r="A21" s="61"/>
      <c r="B21" s="6">
        <v>-0.2</v>
      </c>
      <c r="C21" s="93" t="s">
        <v>220</v>
      </c>
      <c r="D21" s="149">
        <v>2503.386</v>
      </c>
      <c r="E21" s="149">
        <f t="shared" si="3"/>
        <v>2002.7088</v>
      </c>
      <c r="F21" s="150">
        <v>0.05</v>
      </c>
      <c r="G21" s="151">
        <f t="shared" si="0"/>
        <v>1902.57336</v>
      </c>
      <c r="H21" s="144">
        <v>0</v>
      </c>
      <c r="I21" s="147">
        <v>21.92</v>
      </c>
      <c r="J21" s="147">
        <v>0</v>
      </c>
      <c r="K21" s="147">
        <v>0</v>
      </c>
      <c r="L21" s="144">
        <f t="shared" si="1"/>
        <v>2024.6288000000002</v>
      </c>
      <c r="M21" s="144">
        <f t="shared" si="2"/>
        <v>1924.4933600000002</v>
      </c>
    </row>
    <row r="22" spans="1:13" ht="15">
      <c r="A22" s="61"/>
      <c r="B22" s="6">
        <v>-0.2</v>
      </c>
      <c r="C22" s="93" t="s">
        <v>279</v>
      </c>
      <c r="D22" s="149">
        <v>3860</v>
      </c>
      <c r="E22" s="149">
        <f t="shared" si="3"/>
        <v>3088</v>
      </c>
      <c r="F22" s="150">
        <v>0.2</v>
      </c>
      <c r="G22" s="151">
        <f t="shared" si="0"/>
        <v>2470.4</v>
      </c>
      <c r="H22" s="144">
        <v>0</v>
      </c>
      <c r="I22" s="147">
        <v>21.92</v>
      </c>
      <c r="J22" s="147">
        <v>18.9873417721519</v>
      </c>
      <c r="K22" s="147">
        <v>0</v>
      </c>
      <c r="L22" s="144">
        <f t="shared" si="1"/>
        <v>3128.907341772152</v>
      </c>
      <c r="M22" s="144">
        <f t="shared" si="2"/>
        <v>2511.307341772152</v>
      </c>
    </row>
    <row r="23" spans="1:13" ht="15">
      <c r="A23" s="61"/>
      <c r="B23" s="6">
        <v>-0.2</v>
      </c>
      <c r="C23" s="94" t="s">
        <v>94</v>
      </c>
      <c r="D23" s="153">
        <v>4141</v>
      </c>
      <c r="E23" s="153">
        <f t="shared" si="3"/>
        <v>3312.8</v>
      </c>
      <c r="F23" s="154">
        <v>0.1</v>
      </c>
      <c r="G23" s="155">
        <f t="shared" si="0"/>
        <v>2981.5200000000004</v>
      </c>
      <c r="H23" s="156">
        <v>0</v>
      </c>
      <c r="I23" s="152">
        <v>21.92</v>
      </c>
      <c r="J23" s="157">
        <v>0</v>
      </c>
      <c r="K23" s="157">
        <v>0</v>
      </c>
      <c r="L23" s="144">
        <f t="shared" si="1"/>
        <v>3334.7200000000003</v>
      </c>
      <c r="M23" s="144">
        <f t="shared" si="2"/>
        <v>3003.4400000000005</v>
      </c>
    </row>
    <row r="24" spans="2:11" ht="12.75" customHeight="1">
      <c r="B24" s="43"/>
      <c r="C24" s="27"/>
      <c r="D24" s="27"/>
      <c r="E24" s="27"/>
      <c r="F24" s="27"/>
      <c r="G24" s="27"/>
      <c r="H24" s="27"/>
      <c r="J24" s="27"/>
      <c r="K24" s="27"/>
    </row>
    <row r="25" spans="3:9" ht="12.75" customHeight="1">
      <c r="C25" s="4"/>
      <c r="D25" s="4"/>
      <c r="E25" s="4"/>
      <c r="F25" s="4"/>
      <c r="G25" s="4"/>
      <c r="H25" s="4"/>
      <c r="I25" s="4"/>
    </row>
    <row r="26" spans="2:10" ht="14.25">
      <c r="B26" s="61"/>
      <c r="C26" s="226" t="s">
        <v>329</v>
      </c>
      <c r="D26" s="227"/>
      <c r="E26" s="227"/>
      <c r="F26" s="227"/>
      <c r="G26" s="227"/>
      <c r="H26" s="227"/>
      <c r="I26" s="228"/>
      <c r="J26" s="120"/>
    </row>
    <row r="27" spans="2:13" ht="14.25">
      <c r="B27" s="61"/>
      <c r="C27" s="158" t="s">
        <v>286</v>
      </c>
      <c r="D27" s="159"/>
      <c r="E27" s="160">
        <v>2011</v>
      </c>
      <c r="F27" s="160">
        <v>2015</v>
      </c>
      <c r="G27" s="160">
        <v>2020</v>
      </c>
      <c r="H27" s="160">
        <v>2025</v>
      </c>
      <c r="I27" s="161">
        <v>2030</v>
      </c>
      <c r="J27" s="120"/>
      <c r="M27" s="1" t="s">
        <v>17</v>
      </c>
    </row>
    <row r="28" spans="2:13" ht="15">
      <c r="B28" s="61"/>
      <c r="C28" s="140" t="s">
        <v>87</v>
      </c>
      <c r="D28" s="89"/>
      <c r="E28" s="144">
        <f aca="true" t="shared" si="4" ref="E28:H29">$L10+((E$27-2011)*$M28)</f>
        <v>5614.891373350666</v>
      </c>
      <c r="F28" s="144">
        <f t="shared" si="4"/>
        <v>5462.348516207809</v>
      </c>
      <c r="G28" s="144">
        <f t="shared" si="4"/>
        <v>5271.669944779238</v>
      </c>
      <c r="H28" s="144">
        <f t="shared" si="4"/>
        <v>5080.991373350666</v>
      </c>
      <c r="I28" s="162">
        <f aca="true" t="shared" si="5" ref="I28:I40">H28</f>
        <v>5080.991373350666</v>
      </c>
      <c r="J28" s="120"/>
      <c r="M28" s="54">
        <f>(M10-L10)/14</f>
        <v>-38.13571428571426</v>
      </c>
    </row>
    <row r="29" spans="2:13" ht="15">
      <c r="B29" s="61"/>
      <c r="C29" s="93" t="s">
        <v>310</v>
      </c>
      <c r="E29" s="144">
        <f t="shared" si="4"/>
        <v>2884.907341772152</v>
      </c>
      <c r="F29" s="144">
        <f t="shared" si="4"/>
        <v>2844.2787703435806</v>
      </c>
      <c r="G29" s="144">
        <f t="shared" si="4"/>
        <v>2793.493056057866</v>
      </c>
      <c r="H29" s="144">
        <f t="shared" si="4"/>
        <v>2742.7073417721517</v>
      </c>
      <c r="I29" s="162">
        <f t="shared" si="5"/>
        <v>2742.7073417721517</v>
      </c>
      <c r="J29" s="120"/>
      <c r="M29" s="54">
        <f>(M11-L11)/14</f>
        <v>-10.157142857142876</v>
      </c>
    </row>
    <row r="30" spans="2:13" ht="15">
      <c r="B30" s="61"/>
      <c r="C30" s="93" t="s">
        <v>173</v>
      </c>
      <c r="E30" s="144">
        <f aca="true" t="shared" si="6" ref="E30:H40">$L13+((E$27-2011)*$M30)</f>
        <v>1034.9</v>
      </c>
      <c r="F30" s="144">
        <f t="shared" si="6"/>
        <v>1020.5714285714286</v>
      </c>
      <c r="G30" s="144">
        <f t="shared" si="6"/>
        <v>1002.6607142857142</v>
      </c>
      <c r="H30" s="144">
        <f t="shared" si="6"/>
        <v>984.7499999999999</v>
      </c>
      <c r="I30" s="162">
        <f t="shared" si="5"/>
        <v>984.7499999999999</v>
      </c>
      <c r="J30" s="120"/>
      <c r="M30" s="54">
        <f aca="true" t="shared" si="7" ref="M30:M40">(M13-L13)/14</f>
        <v>-3.582142857142872</v>
      </c>
    </row>
    <row r="31" spans="2:13" ht="15">
      <c r="B31" s="61"/>
      <c r="C31" s="93" t="s">
        <v>161</v>
      </c>
      <c r="E31" s="144">
        <f t="shared" si="6"/>
        <v>711.3299999999999</v>
      </c>
      <c r="F31" s="144">
        <f t="shared" si="6"/>
        <v>701.8299999999999</v>
      </c>
      <c r="G31" s="144">
        <f t="shared" si="6"/>
        <v>689.9549999999999</v>
      </c>
      <c r="H31" s="144">
        <f t="shared" si="6"/>
        <v>678.0799999999999</v>
      </c>
      <c r="I31" s="162">
        <f t="shared" si="5"/>
        <v>678.0799999999999</v>
      </c>
      <c r="J31" s="120"/>
      <c r="M31" s="54">
        <f t="shared" si="7"/>
        <v>-2.375</v>
      </c>
    </row>
    <row r="32" spans="2:13" ht="15">
      <c r="B32" s="61"/>
      <c r="C32" s="93" t="s">
        <v>233</v>
      </c>
      <c r="E32" s="144">
        <f t="shared" si="6"/>
        <v>3261.907341772152</v>
      </c>
      <c r="F32" s="144">
        <f t="shared" si="6"/>
        <v>3215.893056057866</v>
      </c>
      <c r="G32" s="144">
        <f t="shared" si="6"/>
        <v>3158.375198915009</v>
      </c>
      <c r="H32" s="144">
        <f t="shared" si="6"/>
        <v>3100.857341772152</v>
      </c>
      <c r="I32" s="162">
        <f t="shared" si="5"/>
        <v>3100.857341772152</v>
      </c>
      <c r="J32" s="120"/>
      <c r="M32" s="54">
        <f t="shared" si="7"/>
        <v>-11.503571428571442</v>
      </c>
    </row>
    <row r="33" spans="2:13" ht="15">
      <c r="B33" s="61"/>
      <c r="C33" s="93" t="s">
        <v>185</v>
      </c>
      <c r="E33" s="144">
        <f t="shared" si="6"/>
        <v>5388.907341772152</v>
      </c>
      <c r="F33" s="144">
        <f t="shared" si="6"/>
        <v>5221.3501989150145</v>
      </c>
      <c r="G33" s="144">
        <f t="shared" si="6"/>
        <v>5011.903770343593</v>
      </c>
      <c r="H33" s="144">
        <f t="shared" si="6"/>
        <v>4802.457341772171</v>
      </c>
      <c r="I33" s="162">
        <f t="shared" si="5"/>
        <v>4802.457341772171</v>
      </c>
      <c r="J33" s="120"/>
      <c r="M33" s="54">
        <f t="shared" si="7"/>
        <v>-41.889285714284334</v>
      </c>
    </row>
    <row r="34" spans="2:13" ht="15">
      <c r="B34" s="61"/>
      <c r="C34" s="93" t="s">
        <v>109</v>
      </c>
      <c r="E34" s="163">
        <f t="shared" si="6"/>
        <v>1972.3200000000002</v>
      </c>
      <c r="F34" s="163">
        <f t="shared" si="6"/>
        <v>1916.594285714286</v>
      </c>
      <c r="G34" s="163">
        <f t="shared" si="6"/>
        <v>1846.937142857143</v>
      </c>
      <c r="H34" s="163">
        <f t="shared" si="6"/>
        <v>1777.2800000000002</v>
      </c>
      <c r="I34" s="164">
        <f t="shared" si="5"/>
        <v>1777.2800000000002</v>
      </c>
      <c r="J34" s="120"/>
      <c r="M34" s="54">
        <f t="shared" si="7"/>
        <v>-13.931428571428569</v>
      </c>
    </row>
    <row r="35" spans="2:13" ht="15">
      <c r="B35" s="61"/>
      <c r="C35" s="93" t="s">
        <v>205</v>
      </c>
      <c r="E35" s="163">
        <f t="shared" si="6"/>
        <v>4801.92</v>
      </c>
      <c r="F35" s="163">
        <f t="shared" si="6"/>
        <v>4528.777142857143</v>
      </c>
      <c r="G35" s="163">
        <f t="shared" si="6"/>
        <v>4187.348571428572</v>
      </c>
      <c r="H35" s="163">
        <f t="shared" si="6"/>
        <v>3845.92</v>
      </c>
      <c r="I35" s="164">
        <f t="shared" si="5"/>
        <v>3845.92</v>
      </c>
      <c r="J35" s="120"/>
      <c r="M35" s="54">
        <f t="shared" si="7"/>
        <v>-68.28571428571429</v>
      </c>
    </row>
    <row r="36" spans="2:13" ht="15">
      <c r="B36" s="61"/>
      <c r="C36" s="93" t="s">
        <v>322</v>
      </c>
      <c r="E36" s="163">
        <f t="shared" si="6"/>
        <v>3825.92</v>
      </c>
      <c r="F36" s="163">
        <f t="shared" si="6"/>
        <v>3608.5485714285714</v>
      </c>
      <c r="G36" s="163">
        <f t="shared" si="6"/>
        <v>3336.834285714286</v>
      </c>
      <c r="H36" s="163">
        <f t="shared" si="6"/>
        <v>3065.1200000000003</v>
      </c>
      <c r="I36" s="164">
        <f t="shared" si="5"/>
        <v>3065.1200000000003</v>
      </c>
      <c r="J36" s="120"/>
      <c r="M36" s="54">
        <f t="shared" si="7"/>
        <v>-54.34285714285712</v>
      </c>
    </row>
    <row r="37" spans="2:13" ht="15">
      <c r="B37" s="61"/>
      <c r="C37" s="93" t="s">
        <v>2</v>
      </c>
      <c r="E37" s="163">
        <f t="shared" si="6"/>
        <v>3775.5200000000004</v>
      </c>
      <c r="F37" s="163">
        <f t="shared" si="6"/>
        <v>3561.028571428572</v>
      </c>
      <c r="G37" s="163">
        <f t="shared" si="6"/>
        <v>3292.914285714286</v>
      </c>
      <c r="H37" s="163">
        <f t="shared" si="6"/>
        <v>3024.8000000000006</v>
      </c>
      <c r="I37" s="164">
        <f t="shared" si="5"/>
        <v>3024.8000000000006</v>
      </c>
      <c r="J37" s="120"/>
      <c r="M37" s="54">
        <f t="shared" si="7"/>
        <v>-53.62285714285713</v>
      </c>
    </row>
    <row r="38" spans="2:13" ht="15">
      <c r="B38" s="61"/>
      <c r="C38" s="93" t="s">
        <v>220</v>
      </c>
      <c r="E38" s="163">
        <f t="shared" si="6"/>
        <v>2024.6288000000002</v>
      </c>
      <c r="F38" s="163">
        <f t="shared" si="6"/>
        <v>1996.0186742857145</v>
      </c>
      <c r="G38" s="163">
        <f t="shared" si="6"/>
        <v>1960.2560171428572</v>
      </c>
      <c r="H38" s="163">
        <f t="shared" si="6"/>
        <v>1924.4933600000002</v>
      </c>
      <c r="I38" s="164">
        <f t="shared" si="5"/>
        <v>1924.4933600000002</v>
      </c>
      <c r="J38" s="120"/>
      <c r="M38" s="54">
        <f t="shared" si="7"/>
        <v>-7.15253142857143</v>
      </c>
    </row>
    <row r="39" spans="2:13" ht="15">
      <c r="B39" s="61"/>
      <c r="C39" s="93" t="s">
        <v>279</v>
      </c>
      <c r="E39" s="163">
        <f t="shared" si="6"/>
        <v>3128.907341772152</v>
      </c>
      <c r="F39" s="163">
        <f t="shared" si="6"/>
        <v>2952.450198915009</v>
      </c>
      <c r="G39" s="163">
        <f t="shared" si="6"/>
        <v>2731.8787703435805</v>
      </c>
      <c r="H39" s="163">
        <f t="shared" si="6"/>
        <v>2511.307341772152</v>
      </c>
      <c r="I39" s="164">
        <f t="shared" si="5"/>
        <v>2511.307341772152</v>
      </c>
      <c r="J39" s="120"/>
      <c r="M39" s="54">
        <f t="shared" si="7"/>
        <v>-44.11428571428571</v>
      </c>
    </row>
    <row r="40" spans="2:13" ht="12.75">
      <c r="B40" s="61"/>
      <c r="C40" s="94" t="s">
        <v>94</v>
      </c>
      <c r="D40" s="95"/>
      <c r="E40" s="163">
        <f t="shared" si="6"/>
        <v>3334.7200000000003</v>
      </c>
      <c r="F40" s="163">
        <f t="shared" si="6"/>
        <v>3240.068571428572</v>
      </c>
      <c r="G40" s="163">
        <f t="shared" si="6"/>
        <v>3121.754285714286</v>
      </c>
      <c r="H40" s="163">
        <f t="shared" si="6"/>
        <v>3003.4400000000005</v>
      </c>
      <c r="I40" s="164">
        <f t="shared" si="5"/>
        <v>3003.4400000000005</v>
      </c>
      <c r="J40" s="120"/>
      <c r="M40" s="54">
        <f t="shared" si="7"/>
        <v>-23.662857142857124</v>
      </c>
    </row>
    <row r="41" spans="3:4" ht="12.75" customHeight="1">
      <c r="C41" s="43"/>
      <c r="D41" s="43"/>
    </row>
    <row r="45" ht="12.75">
      <c r="C45" s="2" t="s">
        <v>181</v>
      </c>
    </row>
    <row r="47" spans="3:9" ht="12.75" customHeight="1">
      <c r="C47" s="204"/>
      <c r="D47" s="204"/>
      <c r="E47" s="204"/>
      <c r="F47" s="204"/>
      <c r="G47" s="204"/>
      <c r="H47" s="204"/>
      <c r="I47" s="204"/>
    </row>
    <row r="48" spans="3:10" ht="15.75">
      <c r="C48" s="5"/>
      <c r="D48" s="229" t="s">
        <v>311</v>
      </c>
      <c r="E48" s="230"/>
      <c r="F48" s="229" t="s">
        <v>11</v>
      </c>
      <c r="G48" s="231"/>
      <c r="H48" s="231"/>
      <c r="I48" s="230"/>
      <c r="J48" s="29"/>
    </row>
    <row r="49" spans="2:10" ht="25.5">
      <c r="B49" s="61"/>
      <c r="C49" s="8" t="s">
        <v>286</v>
      </c>
      <c r="D49" s="126" t="s">
        <v>245</v>
      </c>
      <c r="E49" s="165" t="s">
        <v>47</v>
      </c>
      <c r="F49" s="126" t="s">
        <v>48</v>
      </c>
      <c r="G49" s="166" t="s">
        <v>144</v>
      </c>
      <c r="H49" s="166" t="s">
        <v>97</v>
      </c>
      <c r="I49" s="165" t="s">
        <v>34</v>
      </c>
      <c r="J49" s="29"/>
    </row>
    <row r="50" spans="2:10" ht="12.75">
      <c r="B50" s="61"/>
      <c r="C50" s="167" t="s">
        <v>87</v>
      </c>
      <c r="D50" s="168">
        <v>5462.34851620781</v>
      </c>
      <c r="E50" s="169">
        <v>5080.99137335067</v>
      </c>
      <c r="F50" s="170">
        <v>88.75</v>
      </c>
      <c r="G50" s="171">
        <v>2.04</v>
      </c>
      <c r="H50" s="172">
        <v>10488</v>
      </c>
      <c r="I50" s="169">
        <v>10488</v>
      </c>
      <c r="J50" s="29"/>
    </row>
    <row r="51" spans="2:10" ht="12.75">
      <c r="B51" s="61"/>
      <c r="C51" s="173" t="s">
        <v>310</v>
      </c>
      <c r="D51" s="174">
        <v>2844.27877034358</v>
      </c>
      <c r="E51" s="175">
        <v>2742.70734177215</v>
      </c>
      <c r="F51" s="176">
        <v>29.67</v>
      </c>
      <c r="G51" s="177">
        <v>4.25</v>
      </c>
      <c r="H51" s="178">
        <f>I51+400</f>
        <v>9200</v>
      </c>
      <c r="I51" s="179">
        <v>8800</v>
      </c>
      <c r="J51" s="29"/>
    </row>
    <row r="52" spans="2:10" ht="12.75">
      <c r="B52" s="61"/>
      <c r="C52" s="93" t="s">
        <v>173</v>
      </c>
      <c r="D52" s="178">
        <v>1020.57142857143</v>
      </c>
      <c r="E52" s="175">
        <v>984.75</v>
      </c>
      <c r="F52" s="180">
        <v>14.39</v>
      </c>
      <c r="G52" s="181">
        <v>3.43</v>
      </c>
      <c r="H52" s="182">
        <v>7050</v>
      </c>
      <c r="I52" s="183">
        <v>6430</v>
      </c>
      <c r="J52" s="29"/>
    </row>
    <row r="53" spans="2:10" ht="12.75">
      <c r="B53" s="61"/>
      <c r="C53" s="173" t="s">
        <v>161</v>
      </c>
      <c r="D53" s="174">
        <v>701.83</v>
      </c>
      <c r="E53" s="175">
        <v>678.08</v>
      </c>
      <c r="F53" s="176">
        <v>6.7</v>
      </c>
      <c r="G53" s="177">
        <v>9.87</v>
      </c>
      <c r="H53" s="178">
        <v>9750</v>
      </c>
      <c r="I53" s="179">
        <v>9750</v>
      </c>
      <c r="J53" s="29"/>
    </row>
    <row r="54" spans="2:10" ht="12.75">
      <c r="B54" s="61"/>
      <c r="C54" s="173" t="s">
        <v>233</v>
      </c>
      <c r="D54" s="174">
        <v>3215.89305605787</v>
      </c>
      <c r="E54" s="175">
        <v>3100.85734177215</v>
      </c>
      <c r="F54" s="176">
        <v>48.9</v>
      </c>
      <c r="G54" s="177">
        <v>6.87</v>
      </c>
      <c r="H54" s="178">
        <v>8700</v>
      </c>
      <c r="I54" s="179">
        <v>8700</v>
      </c>
      <c r="J54" s="29"/>
    </row>
    <row r="55" spans="2:10" ht="12.75">
      <c r="B55" s="61"/>
      <c r="C55" s="173" t="s">
        <v>185</v>
      </c>
      <c r="D55" s="174">
        <v>5221.35019891501</v>
      </c>
      <c r="E55" s="179">
        <v>4802.45734177215</v>
      </c>
      <c r="F55" s="176">
        <v>69.3</v>
      </c>
      <c r="G55" s="177">
        <v>8.04</v>
      </c>
      <c r="H55" s="178">
        <v>10700</v>
      </c>
      <c r="I55" s="179">
        <f>(I51/H51)*H55</f>
        <v>10234.782608695652</v>
      </c>
      <c r="J55" s="29"/>
    </row>
    <row r="56" spans="2:10" ht="12.75">
      <c r="B56" s="61"/>
      <c r="C56" s="173" t="s">
        <v>109</v>
      </c>
      <c r="D56" s="184">
        <v>1916.59428571429</v>
      </c>
      <c r="E56" s="185">
        <v>1777.28</v>
      </c>
      <c r="F56" s="176">
        <v>28.07</v>
      </c>
      <c r="G56" s="177">
        <v>0</v>
      </c>
      <c r="H56" s="178" t="s">
        <v>202</v>
      </c>
      <c r="I56" s="179" t="s">
        <v>202</v>
      </c>
      <c r="J56" s="29"/>
    </row>
    <row r="57" spans="2:10" ht="12.75">
      <c r="B57" s="61"/>
      <c r="C57" s="173" t="s">
        <v>205</v>
      </c>
      <c r="D57" s="184">
        <v>4528.77714285714</v>
      </c>
      <c r="E57" s="185">
        <v>3845.92</v>
      </c>
      <c r="F57" s="176">
        <v>53.33</v>
      </c>
      <c r="G57" s="177">
        <v>0</v>
      </c>
      <c r="H57" s="178" t="s">
        <v>202</v>
      </c>
      <c r="I57" s="179" t="s">
        <v>202</v>
      </c>
      <c r="J57" s="29"/>
    </row>
    <row r="58" spans="2:10" ht="12.75">
      <c r="B58" s="61"/>
      <c r="C58" s="173" t="s">
        <v>322</v>
      </c>
      <c r="D58" s="184">
        <v>3608.54857142857</v>
      </c>
      <c r="E58" s="186">
        <v>3065.12</v>
      </c>
      <c r="F58" s="176">
        <v>16.7</v>
      </c>
      <c r="G58" s="177">
        <v>0</v>
      </c>
      <c r="H58" s="178" t="s">
        <v>202</v>
      </c>
      <c r="I58" s="179" t="s">
        <v>202</v>
      </c>
      <c r="J58" s="29"/>
    </row>
    <row r="59" spans="2:10" ht="12.75">
      <c r="B59" s="61"/>
      <c r="C59" s="173" t="s">
        <v>2</v>
      </c>
      <c r="D59" s="184">
        <v>3561.02857142857</v>
      </c>
      <c r="E59" s="186">
        <v>3024.8</v>
      </c>
      <c r="F59" s="176">
        <v>64</v>
      </c>
      <c r="G59" s="177">
        <v>0</v>
      </c>
      <c r="H59" s="178" t="s">
        <v>202</v>
      </c>
      <c r="I59" s="179" t="s">
        <v>202</v>
      </c>
      <c r="J59" s="29"/>
    </row>
    <row r="60" spans="2:10" ht="12.75">
      <c r="B60" s="61"/>
      <c r="C60" s="173" t="s">
        <v>220</v>
      </c>
      <c r="D60" s="184">
        <v>1996.01867428571</v>
      </c>
      <c r="E60" s="186">
        <v>1924.49336</v>
      </c>
      <c r="F60" s="176">
        <v>120.326536604041</v>
      </c>
      <c r="G60" s="177">
        <v>0</v>
      </c>
      <c r="H60" s="178">
        <v>13648</v>
      </c>
      <c r="I60" s="179">
        <v>13648</v>
      </c>
      <c r="J60" s="29"/>
    </row>
    <row r="61" spans="2:10" ht="12.75">
      <c r="B61" s="61"/>
      <c r="C61" s="173" t="s">
        <v>279</v>
      </c>
      <c r="D61" s="184">
        <v>2952.45019891501</v>
      </c>
      <c r="E61" s="186">
        <v>2511.30734177215</v>
      </c>
      <c r="F61" s="176">
        <v>100.5</v>
      </c>
      <c r="G61" s="177">
        <v>5</v>
      </c>
      <c r="H61" s="178">
        <v>13500</v>
      </c>
      <c r="I61" s="179">
        <v>13500</v>
      </c>
      <c r="J61" s="29"/>
    </row>
    <row r="62" spans="2:10" ht="12.75">
      <c r="B62" s="61"/>
      <c r="C62" s="187" t="s">
        <v>94</v>
      </c>
      <c r="D62" s="188">
        <v>3240.06857142857</v>
      </c>
      <c r="E62" s="189">
        <v>3003.44</v>
      </c>
      <c r="F62" s="190">
        <v>84.27</v>
      </c>
      <c r="G62" s="191">
        <v>9.64</v>
      </c>
      <c r="H62" s="192" t="s">
        <v>202</v>
      </c>
      <c r="I62" s="193" t="s">
        <v>202</v>
      </c>
      <c r="J62" s="29"/>
    </row>
    <row r="63" spans="3:9" ht="12">
      <c r="C63" s="232" t="s">
        <v>112</v>
      </c>
      <c r="D63" s="232"/>
      <c r="E63" s="232"/>
      <c r="F63" s="232"/>
      <c r="G63" s="232"/>
      <c r="H63" s="232"/>
      <c r="I63" s="27"/>
    </row>
    <row r="64" spans="3:7" ht="12">
      <c r="C64" s="204" t="s">
        <v>179</v>
      </c>
      <c r="D64" s="196"/>
      <c r="E64" s="196"/>
      <c r="F64" s="196"/>
      <c r="G64" s="196"/>
    </row>
    <row r="66" spans="3:9" ht="12.75" customHeight="1">
      <c r="C66" s="205" t="s">
        <v>142</v>
      </c>
      <c r="D66" s="196"/>
      <c r="E66" s="196"/>
      <c r="F66" s="196"/>
      <c r="G66" s="196"/>
      <c r="H66" s="196"/>
      <c r="I66" s="196"/>
    </row>
    <row r="67" spans="3:9" ht="12.75" customHeight="1">
      <c r="C67" s="205" t="s">
        <v>247</v>
      </c>
      <c r="D67" s="196"/>
      <c r="E67" s="196"/>
      <c r="F67" s="196"/>
      <c r="G67" s="196"/>
      <c r="H67" s="196"/>
      <c r="I67" s="196"/>
    </row>
  </sheetData>
  <sheetProtection/>
  <mergeCells count="9">
    <mergeCell ref="C64:G64"/>
    <mergeCell ref="C66:I66"/>
    <mergeCell ref="C67:I67"/>
    <mergeCell ref="C7:H7"/>
    <mergeCell ref="C26:I26"/>
    <mergeCell ref="C47:I47"/>
    <mergeCell ref="D48:E48"/>
    <mergeCell ref="F48:I48"/>
    <mergeCell ref="C63:H63"/>
  </mergeCells>
  <printOptions/>
  <pageMargins left="0.75" right="0.75" top="1" bottom="1" header="0.5" footer="0.5"/>
  <pageSetup horizontalDpi="300" verticalDpi="300" orientation="portrait" paperSize="9"/>
  <legacyDrawing r:id="rId2"/>
</worksheet>
</file>

<file path=xl/worksheets/sheet12.xml><?xml version="1.0" encoding="utf-8"?>
<worksheet xmlns="http://schemas.openxmlformats.org/spreadsheetml/2006/main" xmlns:r="http://schemas.openxmlformats.org/officeDocument/2006/relationships">
  <dimension ref="A1:M67"/>
  <sheetViews>
    <sheetView workbookViewId="0" topLeftCell="A1">
      <selection activeCell="A1" sqref="A1:C3"/>
    </sheetView>
  </sheetViews>
  <sheetFormatPr defaultColWidth="17.140625" defaultRowHeight="12.75" customHeight="1"/>
  <cols>
    <col min="1" max="2" width="17.140625" style="0" customWidth="1"/>
    <col min="3" max="3" width="16.8515625" style="0" customWidth="1"/>
    <col min="4" max="13" width="17.140625" style="0" customWidth="1"/>
  </cols>
  <sheetData>
    <row r="1" spans="2:3" ht="12.75" customHeight="1">
      <c r="B1" s="1" t="s">
        <v>84</v>
      </c>
      <c r="C1" s="1" t="s">
        <v>133</v>
      </c>
    </row>
    <row r="2" spans="1:3" ht="25.5">
      <c r="A2" s="1" t="s">
        <v>232</v>
      </c>
      <c r="B2" s="1" t="s">
        <v>330</v>
      </c>
      <c r="C2" s="1" t="s">
        <v>127</v>
      </c>
    </row>
    <row r="3" spans="1:3" ht="51">
      <c r="A3" s="1" t="s">
        <v>221</v>
      </c>
      <c r="B3" s="1" t="s">
        <v>80</v>
      </c>
      <c r="C3" s="135" t="s">
        <v>190</v>
      </c>
    </row>
    <row r="4" ht="25.5">
      <c r="A4" s="1" t="s">
        <v>98</v>
      </c>
    </row>
    <row r="6" spans="1:2" ht="63.75">
      <c r="A6" s="1" t="s">
        <v>187</v>
      </c>
      <c r="B6" s="136" t="s">
        <v>135</v>
      </c>
    </row>
    <row r="7" spans="3:8" ht="18.75">
      <c r="C7" s="225" t="s">
        <v>41</v>
      </c>
      <c r="D7" s="196"/>
      <c r="E7" s="204"/>
      <c r="F7" s="196"/>
      <c r="G7" s="196"/>
      <c r="H7" s="196"/>
    </row>
    <row r="8" spans="3:13" ht="12.75" customHeight="1">
      <c r="C8" s="4"/>
      <c r="D8" s="4"/>
      <c r="E8" s="4"/>
      <c r="F8" s="4"/>
      <c r="G8" s="4"/>
      <c r="H8" s="4"/>
      <c r="I8" s="4"/>
      <c r="J8" s="4"/>
      <c r="K8" s="4"/>
      <c r="L8" s="4"/>
      <c r="M8" s="4"/>
    </row>
    <row r="9" spans="2:13" ht="71.25">
      <c r="B9" s="61"/>
      <c r="C9" s="137" t="s">
        <v>286</v>
      </c>
      <c r="D9" s="138" t="s">
        <v>194</v>
      </c>
      <c r="E9" s="138" t="s">
        <v>182</v>
      </c>
      <c r="F9" s="138" t="s">
        <v>69</v>
      </c>
      <c r="G9" s="138" t="s">
        <v>167</v>
      </c>
      <c r="H9" s="138" t="s">
        <v>117</v>
      </c>
      <c r="I9" s="138" t="s">
        <v>66</v>
      </c>
      <c r="J9" s="138" t="s">
        <v>242</v>
      </c>
      <c r="K9" s="138" t="s">
        <v>238</v>
      </c>
      <c r="L9" s="139" t="s">
        <v>193</v>
      </c>
      <c r="M9" s="139" t="s">
        <v>280</v>
      </c>
    </row>
    <row r="10" spans="2:13" ht="15">
      <c r="B10" s="61"/>
      <c r="C10" s="140" t="s">
        <v>87</v>
      </c>
      <c r="D10" s="89"/>
      <c r="E10" s="141">
        <v>5339</v>
      </c>
      <c r="F10" s="142">
        <v>0.1</v>
      </c>
      <c r="G10" s="143">
        <f aca="true" t="shared" si="0" ref="G10:G23">E10*(1-F10)</f>
        <v>4805.1</v>
      </c>
      <c r="H10" s="143">
        <v>0</v>
      </c>
      <c r="I10" s="68">
        <v>21.92</v>
      </c>
      <c r="J10" s="68">
        <v>0</v>
      </c>
      <c r="K10" s="68">
        <v>253.971373350666</v>
      </c>
      <c r="L10" s="144">
        <f aca="true" t="shared" si="1" ref="L10:L23">(((E10+H10)+I10)+J10)+K10</f>
        <v>5614.891373350666</v>
      </c>
      <c r="M10" s="144">
        <f aca="true" t="shared" si="2" ref="M10:M23">(((G10+H10)+I10)+J10)+K10</f>
        <v>5080.991373350666</v>
      </c>
    </row>
    <row r="11" spans="2:13" ht="15">
      <c r="B11" s="61"/>
      <c r="C11" s="93" t="s">
        <v>310</v>
      </c>
      <c r="E11" s="145">
        <v>2844</v>
      </c>
      <c r="F11" s="146">
        <v>0.05</v>
      </c>
      <c r="G11" s="144">
        <f t="shared" si="0"/>
        <v>2701.7999999999997</v>
      </c>
      <c r="H11" s="144">
        <v>0</v>
      </c>
      <c r="I11" s="147">
        <v>21.92</v>
      </c>
      <c r="J11" s="147">
        <v>18.9873417721519</v>
      </c>
      <c r="K11" s="147">
        <v>0</v>
      </c>
      <c r="L11" s="144">
        <f t="shared" si="1"/>
        <v>2884.907341772152</v>
      </c>
      <c r="M11" s="144">
        <f t="shared" si="2"/>
        <v>2742.7073417721517</v>
      </c>
    </row>
    <row r="12" spans="2:13" ht="15">
      <c r="B12" s="61"/>
      <c r="C12" s="93" t="s">
        <v>246</v>
      </c>
      <c r="E12" s="145">
        <v>978</v>
      </c>
      <c r="F12" s="146">
        <v>0.05</v>
      </c>
      <c r="G12" s="144">
        <f t="shared" si="0"/>
        <v>929.0999999999999</v>
      </c>
      <c r="H12" s="147">
        <v>9.98</v>
      </c>
      <c r="I12" s="147">
        <v>21.92</v>
      </c>
      <c r="J12" s="147">
        <v>0</v>
      </c>
      <c r="K12" s="147">
        <v>0</v>
      </c>
      <c r="L12" s="144">
        <f t="shared" si="1"/>
        <v>1009.9</v>
      </c>
      <c r="M12" s="144">
        <f t="shared" si="2"/>
        <v>960.9999999999999</v>
      </c>
    </row>
    <row r="13" spans="2:13" ht="15">
      <c r="B13" s="61"/>
      <c r="C13" s="93" t="s">
        <v>173</v>
      </c>
      <c r="E13" s="145">
        <v>1003</v>
      </c>
      <c r="F13" s="146">
        <v>0.05</v>
      </c>
      <c r="G13" s="144">
        <f t="shared" si="0"/>
        <v>952.8499999999999</v>
      </c>
      <c r="H13" s="147">
        <v>9.98</v>
      </c>
      <c r="I13" s="147">
        <v>21.92</v>
      </c>
      <c r="J13" s="147">
        <v>0</v>
      </c>
      <c r="K13" s="147">
        <v>0</v>
      </c>
      <c r="L13" s="144">
        <f t="shared" si="1"/>
        <v>1034.9</v>
      </c>
      <c r="M13" s="144">
        <f t="shared" si="2"/>
        <v>984.7499999999999</v>
      </c>
    </row>
    <row r="14" spans="2:13" ht="15">
      <c r="B14" s="61"/>
      <c r="C14" s="93" t="s">
        <v>6</v>
      </c>
      <c r="E14" s="145">
        <v>665</v>
      </c>
      <c r="F14" s="146">
        <v>0.05</v>
      </c>
      <c r="G14" s="144">
        <f t="shared" si="0"/>
        <v>631.75</v>
      </c>
      <c r="H14" s="147">
        <v>24.41</v>
      </c>
      <c r="I14" s="147">
        <v>21.92</v>
      </c>
      <c r="J14" s="147">
        <v>0</v>
      </c>
      <c r="K14" s="147">
        <v>0</v>
      </c>
      <c r="L14" s="144">
        <f t="shared" si="1"/>
        <v>711.3299999999999</v>
      </c>
      <c r="M14" s="144">
        <f t="shared" si="2"/>
        <v>678.0799999999999</v>
      </c>
    </row>
    <row r="15" spans="2:13" ht="15">
      <c r="B15" s="61"/>
      <c r="C15" s="93" t="s">
        <v>233</v>
      </c>
      <c r="E15" s="145">
        <v>3221</v>
      </c>
      <c r="F15" s="146">
        <v>0.05</v>
      </c>
      <c r="G15" s="144">
        <f t="shared" si="0"/>
        <v>3059.95</v>
      </c>
      <c r="H15" s="144">
        <v>0</v>
      </c>
      <c r="I15" s="147">
        <v>21.92</v>
      </c>
      <c r="J15" s="147">
        <v>18.9873417721519</v>
      </c>
      <c r="K15" s="147">
        <v>0</v>
      </c>
      <c r="L15" s="144">
        <f t="shared" si="1"/>
        <v>3261.907341772152</v>
      </c>
      <c r="M15" s="144">
        <f t="shared" si="2"/>
        <v>3100.857341772152</v>
      </c>
    </row>
    <row r="16" spans="2:13" ht="15">
      <c r="B16" s="125"/>
      <c r="C16" s="93" t="s">
        <v>185</v>
      </c>
      <c r="E16" s="145">
        <v>5348</v>
      </c>
      <c r="F16" s="148">
        <v>0.10965781600598</v>
      </c>
      <c r="G16" s="144">
        <f t="shared" si="0"/>
        <v>4761.550000000019</v>
      </c>
      <c r="H16" s="144">
        <v>0</v>
      </c>
      <c r="I16" s="147">
        <v>21.92</v>
      </c>
      <c r="J16" s="147">
        <v>18.9873417721519</v>
      </c>
      <c r="K16" s="147">
        <v>0</v>
      </c>
      <c r="L16" s="144">
        <f t="shared" si="1"/>
        <v>5388.907341772152</v>
      </c>
      <c r="M16" s="144">
        <f t="shared" si="2"/>
        <v>4802.457341772171</v>
      </c>
    </row>
    <row r="17" spans="1:13" ht="15">
      <c r="A17" s="61"/>
      <c r="B17" s="194">
        <v>-0.325</v>
      </c>
      <c r="C17" s="93" t="s">
        <v>109</v>
      </c>
      <c r="D17" s="149">
        <v>2438</v>
      </c>
      <c r="E17" s="149">
        <f aca="true" t="shared" si="3" ref="E17:E23">D17*(1+B17)</f>
        <v>1645.65</v>
      </c>
      <c r="F17" s="150">
        <v>0.1</v>
      </c>
      <c r="G17" s="151">
        <f t="shared" si="0"/>
        <v>1481.085</v>
      </c>
      <c r="H17" s="144">
        <v>0</v>
      </c>
      <c r="I17" s="152">
        <v>21.92</v>
      </c>
      <c r="J17" s="147">
        <v>0</v>
      </c>
      <c r="K17" s="147">
        <v>0</v>
      </c>
      <c r="L17" s="144">
        <f t="shared" si="1"/>
        <v>1667.5700000000002</v>
      </c>
      <c r="M17" s="144">
        <f t="shared" si="2"/>
        <v>1503.005</v>
      </c>
    </row>
    <row r="18" spans="1:13" ht="15">
      <c r="A18" s="61"/>
      <c r="B18" s="194">
        <v>-0.325</v>
      </c>
      <c r="C18" s="93" t="s">
        <v>205</v>
      </c>
      <c r="D18" s="149">
        <v>5975</v>
      </c>
      <c r="E18" s="149">
        <f t="shared" si="3"/>
        <v>4033.1250000000005</v>
      </c>
      <c r="F18" s="150">
        <v>0.2</v>
      </c>
      <c r="G18" s="151">
        <f t="shared" si="0"/>
        <v>3226.5000000000005</v>
      </c>
      <c r="H18" s="144">
        <v>0</v>
      </c>
      <c r="I18" s="152">
        <v>21.92</v>
      </c>
      <c r="J18" s="147">
        <v>0</v>
      </c>
      <c r="K18" s="147">
        <v>0</v>
      </c>
      <c r="L18" s="144">
        <f t="shared" si="1"/>
        <v>4055.0450000000005</v>
      </c>
      <c r="M18" s="144">
        <f t="shared" si="2"/>
        <v>3248.4200000000005</v>
      </c>
    </row>
    <row r="19" spans="1:13" ht="15">
      <c r="A19" s="61"/>
      <c r="B19" s="194">
        <v>-0.325</v>
      </c>
      <c r="C19" s="93" t="s">
        <v>322</v>
      </c>
      <c r="D19" s="149">
        <v>4755</v>
      </c>
      <c r="E19" s="149">
        <f t="shared" si="3"/>
        <v>3209.625</v>
      </c>
      <c r="F19" s="150">
        <v>0.2</v>
      </c>
      <c r="G19" s="151">
        <f t="shared" si="0"/>
        <v>2567.7000000000003</v>
      </c>
      <c r="H19" s="144">
        <v>0</v>
      </c>
      <c r="I19" s="152">
        <v>21.92</v>
      </c>
      <c r="J19" s="147">
        <v>0</v>
      </c>
      <c r="K19" s="147">
        <v>0</v>
      </c>
      <c r="L19" s="144">
        <f t="shared" si="1"/>
        <v>3231.545</v>
      </c>
      <c r="M19" s="144">
        <f t="shared" si="2"/>
        <v>2589.6200000000003</v>
      </c>
    </row>
    <row r="20" spans="1:13" ht="15">
      <c r="A20" s="61"/>
      <c r="B20" s="194">
        <v>-0.325</v>
      </c>
      <c r="C20" s="93" t="s">
        <v>2</v>
      </c>
      <c r="D20" s="149">
        <v>4692</v>
      </c>
      <c r="E20" s="149">
        <f t="shared" si="3"/>
        <v>3167.1000000000004</v>
      </c>
      <c r="F20" s="150">
        <v>0.2</v>
      </c>
      <c r="G20" s="151">
        <f t="shared" si="0"/>
        <v>2533.6800000000003</v>
      </c>
      <c r="H20" s="144">
        <v>0</v>
      </c>
      <c r="I20" s="152">
        <v>21.92</v>
      </c>
      <c r="J20" s="147">
        <v>0</v>
      </c>
      <c r="K20" s="147">
        <v>0</v>
      </c>
      <c r="L20" s="144">
        <f t="shared" si="1"/>
        <v>3189.0200000000004</v>
      </c>
      <c r="M20" s="144">
        <f t="shared" si="2"/>
        <v>2555.6000000000004</v>
      </c>
    </row>
    <row r="21" spans="1:13" ht="15">
      <c r="A21" s="61"/>
      <c r="B21" s="194">
        <v>-0.325</v>
      </c>
      <c r="C21" s="93" t="s">
        <v>220</v>
      </c>
      <c r="D21" s="149">
        <v>2503.386</v>
      </c>
      <c r="E21" s="149">
        <f t="shared" si="3"/>
        <v>1689.78555</v>
      </c>
      <c r="F21" s="150">
        <v>0.05</v>
      </c>
      <c r="G21" s="151">
        <f t="shared" si="0"/>
        <v>1605.2962725</v>
      </c>
      <c r="H21" s="144">
        <v>0</v>
      </c>
      <c r="I21" s="147">
        <v>21.92</v>
      </c>
      <c r="J21" s="147">
        <v>0</v>
      </c>
      <c r="K21" s="147">
        <v>0</v>
      </c>
      <c r="L21" s="144">
        <f t="shared" si="1"/>
        <v>1711.7055500000001</v>
      </c>
      <c r="M21" s="144">
        <f t="shared" si="2"/>
        <v>1627.2162725</v>
      </c>
    </row>
    <row r="22" spans="1:13" ht="15">
      <c r="A22" s="61"/>
      <c r="B22" s="194">
        <v>-0.325</v>
      </c>
      <c r="C22" s="93" t="s">
        <v>279</v>
      </c>
      <c r="D22" s="149">
        <v>3860</v>
      </c>
      <c r="E22" s="149">
        <f t="shared" si="3"/>
        <v>2605.5</v>
      </c>
      <c r="F22" s="150">
        <v>0.2</v>
      </c>
      <c r="G22" s="151">
        <f t="shared" si="0"/>
        <v>2084.4</v>
      </c>
      <c r="H22" s="144">
        <v>0</v>
      </c>
      <c r="I22" s="147">
        <v>21.92</v>
      </c>
      <c r="J22" s="147">
        <v>18.9873417721519</v>
      </c>
      <c r="K22" s="147">
        <v>0</v>
      </c>
      <c r="L22" s="144">
        <f t="shared" si="1"/>
        <v>2646.407341772152</v>
      </c>
      <c r="M22" s="144">
        <f t="shared" si="2"/>
        <v>2125.307341772152</v>
      </c>
    </row>
    <row r="23" spans="1:13" ht="15">
      <c r="A23" s="61"/>
      <c r="B23" s="194">
        <v>-0.325</v>
      </c>
      <c r="C23" s="94" t="s">
        <v>94</v>
      </c>
      <c r="D23" s="153">
        <v>4141</v>
      </c>
      <c r="E23" s="153">
        <f t="shared" si="3"/>
        <v>2795.175</v>
      </c>
      <c r="F23" s="154">
        <v>0.1</v>
      </c>
      <c r="G23" s="155">
        <f t="shared" si="0"/>
        <v>2515.6575000000003</v>
      </c>
      <c r="H23" s="156">
        <v>0</v>
      </c>
      <c r="I23" s="152">
        <v>21.92</v>
      </c>
      <c r="J23" s="157">
        <v>0</v>
      </c>
      <c r="K23" s="157">
        <v>0</v>
      </c>
      <c r="L23" s="144">
        <f t="shared" si="1"/>
        <v>2817.0950000000003</v>
      </c>
      <c r="M23" s="144">
        <f t="shared" si="2"/>
        <v>2537.5775000000003</v>
      </c>
    </row>
    <row r="24" spans="2:11" ht="12.75" customHeight="1">
      <c r="B24" s="43"/>
      <c r="C24" s="27"/>
      <c r="D24" s="27"/>
      <c r="E24" s="27"/>
      <c r="F24" s="27"/>
      <c r="G24" s="27"/>
      <c r="H24" s="27"/>
      <c r="J24" s="27"/>
      <c r="K24" s="27"/>
    </row>
    <row r="25" spans="3:9" ht="12.75" customHeight="1">
      <c r="C25" s="4"/>
      <c r="D25" s="4"/>
      <c r="E25" s="4"/>
      <c r="F25" s="4"/>
      <c r="G25" s="4"/>
      <c r="H25" s="4"/>
      <c r="I25" s="4"/>
    </row>
    <row r="26" spans="2:10" ht="14.25">
      <c r="B26" s="61"/>
      <c r="C26" s="226" t="s">
        <v>329</v>
      </c>
      <c r="D26" s="227"/>
      <c r="E26" s="227"/>
      <c r="F26" s="227"/>
      <c r="G26" s="227"/>
      <c r="H26" s="227"/>
      <c r="I26" s="228"/>
      <c r="J26" s="120"/>
    </row>
    <row r="27" spans="2:13" ht="14.25">
      <c r="B27" s="61"/>
      <c r="C27" s="158" t="s">
        <v>286</v>
      </c>
      <c r="D27" s="159"/>
      <c r="E27" s="160">
        <v>2011</v>
      </c>
      <c r="F27" s="160">
        <v>2015</v>
      </c>
      <c r="G27" s="160">
        <v>2020</v>
      </c>
      <c r="H27" s="160">
        <v>2025</v>
      </c>
      <c r="I27" s="161">
        <v>2030</v>
      </c>
      <c r="J27" s="120"/>
      <c r="M27" s="1" t="s">
        <v>17</v>
      </c>
    </row>
    <row r="28" spans="2:13" ht="15">
      <c r="B28" s="61"/>
      <c r="C28" s="140" t="s">
        <v>87</v>
      </c>
      <c r="D28" s="89"/>
      <c r="E28" s="144">
        <f aca="true" t="shared" si="4" ref="E28:H29">$L10+((E$27-2011)*$M28)</f>
        <v>5614.891373350666</v>
      </c>
      <c r="F28" s="144">
        <f t="shared" si="4"/>
        <v>5462.348516207809</v>
      </c>
      <c r="G28" s="144">
        <f t="shared" si="4"/>
        <v>5271.669944779238</v>
      </c>
      <c r="H28" s="144">
        <f t="shared" si="4"/>
        <v>5080.991373350666</v>
      </c>
      <c r="I28" s="162">
        <f aca="true" t="shared" si="5" ref="I28:I40">H28</f>
        <v>5080.991373350666</v>
      </c>
      <c r="J28" s="120"/>
      <c r="M28" s="54">
        <f>(M10-L10)/14</f>
        <v>-38.13571428571426</v>
      </c>
    </row>
    <row r="29" spans="2:13" ht="15">
      <c r="B29" s="61"/>
      <c r="C29" s="93" t="s">
        <v>310</v>
      </c>
      <c r="E29" s="144">
        <f t="shared" si="4"/>
        <v>2884.907341772152</v>
      </c>
      <c r="F29" s="144">
        <f t="shared" si="4"/>
        <v>2844.2787703435806</v>
      </c>
      <c r="G29" s="144">
        <f t="shared" si="4"/>
        <v>2793.493056057866</v>
      </c>
      <c r="H29" s="144">
        <f t="shared" si="4"/>
        <v>2742.7073417721517</v>
      </c>
      <c r="I29" s="162">
        <f t="shared" si="5"/>
        <v>2742.7073417721517</v>
      </c>
      <c r="J29" s="120"/>
      <c r="M29" s="54">
        <f>(M11-L11)/14</f>
        <v>-10.157142857142876</v>
      </c>
    </row>
    <row r="30" spans="2:13" ht="15">
      <c r="B30" s="61"/>
      <c r="C30" s="93" t="s">
        <v>173</v>
      </c>
      <c r="E30" s="144">
        <f aca="true" t="shared" si="6" ref="E30:H40">$L13+((E$27-2011)*$M30)</f>
        <v>1034.9</v>
      </c>
      <c r="F30" s="144">
        <f t="shared" si="6"/>
        <v>1020.5714285714286</v>
      </c>
      <c r="G30" s="144">
        <f t="shared" si="6"/>
        <v>1002.6607142857142</v>
      </c>
      <c r="H30" s="144">
        <f t="shared" si="6"/>
        <v>984.7499999999999</v>
      </c>
      <c r="I30" s="162">
        <f t="shared" si="5"/>
        <v>984.7499999999999</v>
      </c>
      <c r="J30" s="120"/>
      <c r="M30" s="54">
        <f aca="true" t="shared" si="7" ref="M30:M40">(M13-L13)/14</f>
        <v>-3.582142857142872</v>
      </c>
    </row>
    <row r="31" spans="2:13" ht="15">
      <c r="B31" s="61"/>
      <c r="C31" s="93" t="s">
        <v>161</v>
      </c>
      <c r="E31" s="144">
        <f t="shared" si="6"/>
        <v>711.3299999999999</v>
      </c>
      <c r="F31" s="144">
        <f t="shared" si="6"/>
        <v>701.8299999999999</v>
      </c>
      <c r="G31" s="144">
        <f t="shared" si="6"/>
        <v>689.9549999999999</v>
      </c>
      <c r="H31" s="144">
        <f t="shared" si="6"/>
        <v>678.0799999999999</v>
      </c>
      <c r="I31" s="162">
        <f t="shared" si="5"/>
        <v>678.0799999999999</v>
      </c>
      <c r="J31" s="120"/>
      <c r="M31" s="54">
        <f t="shared" si="7"/>
        <v>-2.375</v>
      </c>
    </row>
    <row r="32" spans="2:13" ht="15">
      <c r="B32" s="61"/>
      <c r="C32" s="93" t="s">
        <v>233</v>
      </c>
      <c r="E32" s="144">
        <f t="shared" si="6"/>
        <v>3261.907341772152</v>
      </c>
      <c r="F32" s="144">
        <f t="shared" si="6"/>
        <v>3215.893056057866</v>
      </c>
      <c r="G32" s="144">
        <f t="shared" si="6"/>
        <v>3158.375198915009</v>
      </c>
      <c r="H32" s="144">
        <f t="shared" si="6"/>
        <v>3100.857341772152</v>
      </c>
      <c r="I32" s="162">
        <f t="shared" si="5"/>
        <v>3100.857341772152</v>
      </c>
      <c r="J32" s="120"/>
      <c r="M32" s="54">
        <f t="shared" si="7"/>
        <v>-11.503571428571442</v>
      </c>
    </row>
    <row r="33" spans="2:13" ht="15">
      <c r="B33" s="61"/>
      <c r="C33" s="93" t="s">
        <v>185</v>
      </c>
      <c r="E33" s="144">
        <f t="shared" si="6"/>
        <v>5388.907341772152</v>
      </c>
      <c r="F33" s="144">
        <f t="shared" si="6"/>
        <v>5221.3501989150145</v>
      </c>
      <c r="G33" s="144">
        <f t="shared" si="6"/>
        <v>5011.903770343593</v>
      </c>
      <c r="H33" s="144">
        <f t="shared" si="6"/>
        <v>4802.457341772171</v>
      </c>
      <c r="I33" s="162">
        <f t="shared" si="5"/>
        <v>4802.457341772171</v>
      </c>
      <c r="J33" s="120"/>
      <c r="M33" s="54">
        <f t="shared" si="7"/>
        <v>-41.889285714284334</v>
      </c>
    </row>
    <row r="34" spans="2:13" ht="15">
      <c r="B34" s="61"/>
      <c r="C34" s="93" t="s">
        <v>109</v>
      </c>
      <c r="E34" s="163">
        <f t="shared" si="6"/>
        <v>1667.5700000000002</v>
      </c>
      <c r="F34" s="163">
        <f t="shared" si="6"/>
        <v>1620.5514285714287</v>
      </c>
      <c r="G34" s="163">
        <f t="shared" si="6"/>
        <v>1561.7782142857145</v>
      </c>
      <c r="H34" s="163">
        <f t="shared" si="6"/>
        <v>1503.005</v>
      </c>
      <c r="I34" s="164">
        <f t="shared" si="5"/>
        <v>1503.005</v>
      </c>
      <c r="J34" s="120"/>
      <c r="M34" s="54">
        <f t="shared" si="7"/>
        <v>-11.75464285714286</v>
      </c>
    </row>
    <row r="35" spans="2:13" ht="15">
      <c r="B35" s="61"/>
      <c r="C35" s="93" t="s">
        <v>205</v>
      </c>
      <c r="E35" s="163">
        <f t="shared" si="6"/>
        <v>4055.0450000000005</v>
      </c>
      <c r="F35" s="163">
        <f t="shared" si="6"/>
        <v>3824.5807142857147</v>
      </c>
      <c r="G35" s="163">
        <f t="shared" si="6"/>
        <v>3536.500357142858</v>
      </c>
      <c r="H35" s="163">
        <f t="shared" si="6"/>
        <v>3248.4200000000005</v>
      </c>
      <c r="I35" s="164">
        <f t="shared" si="5"/>
        <v>3248.4200000000005</v>
      </c>
      <c r="J35" s="120"/>
      <c r="M35" s="54">
        <f t="shared" si="7"/>
        <v>-57.61607142857143</v>
      </c>
    </row>
    <row r="36" spans="2:13" ht="15">
      <c r="B36" s="61"/>
      <c r="C36" s="93" t="s">
        <v>322</v>
      </c>
      <c r="E36" s="163">
        <f t="shared" si="6"/>
        <v>3231.545</v>
      </c>
      <c r="F36" s="163">
        <f t="shared" si="6"/>
        <v>3048.1378571428572</v>
      </c>
      <c r="G36" s="163">
        <f t="shared" si="6"/>
        <v>2818.878928571429</v>
      </c>
      <c r="H36" s="163">
        <f t="shared" si="6"/>
        <v>2589.6200000000003</v>
      </c>
      <c r="I36" s="164">
        <f t="shared" si="5"/>
        <v>2589.6200000000003</v>
      </c>
      <c r="J36" s="120"/>
      <c r="M36" s="54">
        <f t="shared" si="7"/>
        <v>-45.8517857142857</v>
      </c>
    </row>
    <row r="37" spans="2:13" ht="15">
      <c r="B37" s="61"/>
      <c r="C37" s="93" t="s">
        <v>2</v>
      </c>
      <c r="E37" s="163">
        <f t="shared" si="6"/>
        <v>3189.0200000000004</v>
      </c>
      <c r="F37" s="163">
        <f t="shared" si="6"/>
        <v>3008.0428571428574</v>
      </c>
      <c r="G37" s="163">
        <f t="shared" si="6"/>
        <v>2781.821428571429</v>
      </c>
      <c r="H37" s="163">
        <f t="shared" si="6"/>
        <v>2555.6000000000004</v>
      </c>
      <c r="I37" s="164">
        <f t="shared" si="5"/>
        <v>2555.6000000000004</v>
      </c>
      <c r="J37" s="120"/>
      <c r="M37" s="54">
        <f t="shared" si="7"/>
        <v>-45.244285714285716</v>
      </c>
    </row>
    <row r="38" spans="2:13" ht="15">
      <c r="B38" s="61"/>
      <c r="C38" s="93" t="s">
        <v>220</v>
      </c>
      <c r="E38" s="163">
        <f t="shared" si="6"/>
        <v>1711.7055500000001</v>
      </c>
      <c r="F38" s="163">
        <f t="shared" si="6"/>
        <v>1687.5657564285716</v>
      </c>
      <c r="G38" s="163">
        <f t="shared" si="6"/>
        <v>1657.3910144642857</v>
      </c>
      <c r="H38" s="163">
        <f t="shared" si="6"/>
        <v>1627.2162725</v>
      </c>
      <c r="I38" s="164">
        <f t="shared" si="5"/>
        <v>1627.2162725</v>
      </c>
      <c r="J38" s="120"/>
      <c r="M38" s="54">
        <f t="shared" si="7"/>
        <v>-6.034948392857148</v>
      </c>
    </row>
    <row r="39" spans="2:13" ht="15">
      <c r="B39" s="61"/>
      <c r="C39" s="93" t="s">
        <v>279</v>
      </c>
      <c r="E39" s="163">
        <f t="shared" si="6"/>
        <v>2646.407341772152</v>
      </c>
      <c r="F39" s="163">
        <f t="shared" si="6"/>
        <v>2497.521627486438</v>
      </c>
      <c r="G39" s="163">
        <f t="shared" si="6"/>
        <v>2311.4144846292947</v>
      </c>
      <c r="H39" s="163">
        <f t="shared" si="6"/>
        <v>2125.307341772152</v>
      </c>
      <c r="I39" s="164">
        <f t="shared" si="5"/>
        <v>2125.307341772152</v>
      </c>
      <c r="J39" s="120"/>
      <c r="M39" s="54">
        <f t="shared" si="7"/>
        <v>-37.22142857142857</v>
      </c>
    </row>
    <row r="40" spans="2:13" ht="12.75">
      <c r="B40" s="61"/>
      <c r="C40" s="94" t="s">
        <v>94</v>
      </c>
      <c r="D40" s="95"/>
      <c r="E40" s="163">
        <f t="shared" si="6"/>
        <v>2817.0950000000003</v>
      </c>
      <c r="F40" s="163">
        <f t="shared" si="6"/>
        <v>2737.2328571428575</v>
      </c>
      <c r="G40" s="163">
        <f t="shared" si="6"/>
        <v>2637.4051785714287</v>
      </c>
      <c r="H40" s="163">
        <f t="shared" si="6"/>
        <v>2537.5775000000003</v>
      </c>
      <c r="I40" s="164">
        <f t="shared" si="5"/>
        <v>2537.5775000000003</v>
      </c>
      <c r="J40" s="120"/>
      <c r="M40" s="54">
        <f t="shared" si="7"/>
        <v>-19.96553571428571</v>
      </c>
    </row>
    <row r="41" spans="3:4" ht="12.75" customHeight="1">
      <c r="C41" s="43"/>
      <c r="D41" s="43"/>
    </row>
    <row r="45" ht="12.75">
      <c r="C45" s="2" t="s">
        <v>181</v>
      </c>
    </row>
    <row r="47" spans="3:9" ht="12.75" customHeight="1">
      <c r="C47" s="204"/>
      <c r="D47" s="204"/>
      <c r="E47" s="204"/>
      <c r="F47" s="204"/>
      <c r="G47" s="204"/>
      <c r="H47" s="204"/>
      <c r="I47" s="204"/>
    </row>
    <row r="48" spans="3:10" ht="15.75">
      <c r="C48" s="5"/>
      <c r="D48" s="229" t="s">
        <v>311</v>
      </c>
      <c r="E48" s="230"/>
      <c r="F48" s="229" t="s">
        <v>11</v>
      </c>
      <c r="G48" s="231"/>
      <c r="H48" s="231"/>
      <c r="I48" s="230"/>
      <c r="J48" s="29"/>
    </row>
    <row r="49" spans="2:10" ht="25.5">
      <c r="B49" s="61"/>
      <c r="C49" s="8" t="s">
        <v>286</v>
      </c>
      <c r="D49" s="126" t="s">
        <v>245</v>
      </c>
      <c r="E49" s="165" t="s">
        <v>47</v>
      </c>
      <c r="F49" s="126" t="s">
        <v>48</v>
      </c>
      <c r="G49" s="166" t="s">
        <v>144</v>
      </c>
      <c r="H49" s="166" t="s">
        <v>97</v>
      </c>
      <c r="I49" s="165" t="s">
        <v>34</v>
      </c>
      <c r="J49" s="29"/>
    </row>
    <row r="50" spans="2:10" ht="12.75">
      <c r="B50" s="61"/>
      <c r="C50" s="167" t="s">
        <v>87</v>
      </c>
      <c r="D50" s="168">
        <v>5462.34851620781</v>
      </c>
      <c r="E50" s="169">
        <v>5080.99137335067</v>
      </c>
      <c r="F50" s="170">
        <v>88.75</v>
      </c>
      <c r="G50" s="171">
        <v>2.04</v>
      </c>
      <c r="H50" s="172">
        <v>10488</v>
      </c>
      <c r="I50" s="169">
        <v>10488</v>
      </c>
      <c r="J50" s="29"/>
    </row>
    <row r="51" spans="2:10" ht="12.75">
      <c r="B51" s="61"/>
      <c r="C51" s="173" t="s">
        <v>310</v>
      </c>
      <c r="D51" s="174">
        <v>2844.27877034358</v>
      </c>
      <c r="E51" s="175">
        <v>2742.70734177215</v>
      </c>
      <c r="F51" s="176">
        <v>29.67</v>
      </c>
      <c r="G51" s="177">
        <v>4.25</v>
      </c>
      <c r="H51" s="178">
        <f>I51+400</f>
        <v>9200</v>
      </c>
      <c r="I51" s="179">
        <v>8800</v>
      </c>
      <c r="J51" s="29"/>
    </row>
    <row r="52" spans="2:10" ht="12.75">
      <c r="B52" s="61"/>
      <c r="C52" s="93" t="s">
        <v>173</v>
      </c>
      <c r="D52" s="178">
        <v>1020.57142857143</v>
      </c>
      <c r="E52" s="175">
        <v>984.75</v>
      </c>
      <c r="F52" s="180">
        <v>14.39</v>
      </c>
      <c r="G52" s="181">
        <v>3.43</v>
      </c>
      <c r="H52" s="182">
        <v>7050</v>
      </c>
      <c r="I52" s="183">
        <v>6430</v>
      </c>
      <c r="J52" s="29"/>
    </row>
    <row r="53" spans="2:10" ht="12.75">
      <c r="B53" s="61"/>
      <c r="C53" s="173" t="s">
        <v>161</v>
      </c>
      <c r="D53" s="174">
        <v>701.83</v>
      </c>
      <c r="E53" s="175">
        <v>678.08</v>
      </c>
      <c r="F53" s="176">
        <v>6.7</v>
      </c>
      <c r="G53" s="177">
        <v>9.87</v>
      </c>
      <c r="H53" s="178">
        <v>9750</v>
      </c>
      <c r="I53" s="179">
        <v>9750</v>
      </c>
      <c r="J53" s="29"/>
    </row>
    <row r="54" spans="2:10" ht="12.75">
      <c r="B54" s="61"/>
      <c r="C54" s="173" t="s">
        <v>233</v>
      </c>
      <c r="D54" s="174">
        <v>3215.89305605787</v>
      </c>
      <c r="E54" s="175">
        <v>3100.85734177215</v>
      </c>
      <c r="F54" s="176">
        <v>48.9</v>
      </c>
      <c r="G54" s="177">
        <v>6.87</v>
      </c>
      <c r="H54" s="178">
        <v>8700</v>
      </c>
      <c r="I54" s="179">
        <v>8700</v>
      </c>
      <c r="J54" s="29"/>
    </row>
    <row r="55" spans="2:10" ht="12.75">
      <c r="B55" s="61"/>
      <c r="C55" s="173" t="s">
        <v>185</v>
      </c>
      <c r="D55" s="174">
        <v>5221.35019891501</v>
      </c>
      <c r="E55" s="179">
        <v>4802.45734177215</v>
      </c>
      <c r="F55" s="176">
        <v>69.3</v>
      </c>
      <c r="G55" s="177">
        <v>8.04</v>
      </c>
      <c r="H55" s="178">
        <v>10700</v>
      </c>
      <c r="I55" s="179">
        <f>(I51/H51)*H55</f>
        <v>10234.782608695652</v>
      </c>
      <c r="J55" s="29"/>
    </row>
    <row r="56" spans="2:10" ht="12.75">
      <c r="B56" s="61"/>
      <c r="C56" s="173" t="s">
        <v>109</v>
      </c>
      <c r="D56" s="184">
        <v>1916.59428571429</v>
      </c>
      <c r="E56" s="185">
        <v>1777.28</v>
      </c>
      <c r="F56" s="176">
        <v>28.07</v>
      </c>
      <c r="G56" s="177">
        <v>0</v>
      </c>
      <c r="H56" s="178" t="s">
        <v>202</v>
      </c>
      <c r="I56" s="179" t="s">
        <v>202</v>
      </c>
      <c r="J56" s="29"/>
    </row>
    <row r="57" spans="2:10" ht="12.75">
      <c r="B57" s="61"/>
      <c r="C57" s="173" t="s">
        <v>205</v>
      </c>
      <c r="D57" s="184">
        <v>4528.77714285714</v>
      </c>
      <c r="E57" s="185">
        <v>3845.92</v>
      </c>
      <c r="F57" s="176">
        <v>53.33</v>
      </c>
      <c r="G57" s="177">
        <v>0</v>
      </c>
      <c r="H57" s="178" t="s">
        <v>202</v>
      </c>
      <c r="I57" s="179" t="s">
        <v>202</v>
      </c>
      <c r="J57" s="29"/>
    </row>
    <row r="58" spans="2:10" ht="12.75">
      <c r="B58" s="61"/>
      <c r="C58" s="173" t="s">
        <v>322</v>
      </c>
      <c r="D58" s="184">
        <v>3608.54857142857</v>
      </c>
      <c r="E58" s="186">
        <v>3065.12</v>
      </c>
      <c r="F58" s="176">
        <v>16.7</v>
      </c>
      <c r="G58" s="177">
        <v>0</v>
      </c>
      <c r="H58" s="178" t="s">
        <v>202</v>
      </c>
      <c r="I58" s="179" t="s">
        <v>202</v>
      </c>
      <c r="J58" s="29"/>
    </row>
    <row r="59" spans="2:10" ht="12.75">
      <c r="B59" s="61"/>
      <c r="C59" s="173" t="s">
        <v>2</v>
      </c>
      <c r="D59" s="184">
        <v>3561.02857142857</v>
      </c>
      <c r="E59" s="186">
        <v>3024.8</v>
      </c>
      <c r="F59" s="176">
        <v>64</v>
      </c>
      <c r="G59" s="177">
        <v>0</v>
      </c>
      <c r="H59" s="178" t="s">
        <v>202</v>
      </c>
      <c r="I59" s="179" t="s">
        <v>202</v>
      </c>
      <c r="J59" s="29"/>
    </row>
    <row r="60" spans="2:10" ht="12.75">
      <c r="B60" s="61"/>
      <c r="C60" s="173" t="s">
        <v>220</v>
      </c>
      <c r="D60" s="184">
        <v>1996.01867428571</v>
      </c>
      <c r="E60" s="186">
        <v>1924.49336</v>
      </c>
      <c r="F60" s="176">
        <v>120.326536604041</v>
      </c>
      <c r="G60" s="177">
        <v>0</v>
      </c>
      <c r="H60" s="178">
        <v>13648</v>
      </c>
      <c r="I60" s="179">
        <v>13648</v>
      </c>
      <c r="J60" s="29"/>
    </row>
    <row r="61" spans="2:10" ht="12.75">
      <c r="B61" s="61"/>
      <c r="C61" s="173" t="s">
        <v>279</v>
      </c>
      <c r="D61" s="184">
        <v>2952.45019891501</v>
      </c>
      <c r="E61" s="186">
        <v>2511.30734177215</v>
      </c>
      <c r="F61" s="176">
        <v>100.5</v>
      </c>
      <c r="G61" s="177">
        <v>5</v>
      </c>
      <c r="H61" s="178">
        <v>13500</v>
      </c>
      <c r="I61" s="179">
        <v>13500</v>
      </c>
      <c r="J61" s="29"/>
    </row>
    <row r="62" spans="2:10" ht="12.75">
      <c r="B62" s="61"/>
      <c r="C62" s="187" t="s">
        <v>94</v>
      </c>
      <c r="D62" s="188">
        <v>3240.06857142857</v>
      </c>
      <c r="E62" s="189">
        <v>3003.44</v>
      </c>
      <c r="F62" s="190">
        <v>84.27</v>
      </c>
      <c r="G62" s="191">
        <v>9.64</v>
      </c>
      <c r="H62" s="192" t="s">
        <v>202</v>
      </c>
      <c r="I62" s="193" t="s">
        <v>202</v>
      </c>
      <c r="J62" s="29"/>
    </row>
    <row r="63" spans="3:9" ht="12">
      <c r="C63" s="232" t="s">
        <v>112</v>
      </c>
      <c r="D63" s="232"/>
      <c r="E63" s="232"/>
      <c r="F63" s="232"/>
      <c r="G63" s="232"/>
      <c r="H63" s="232"/>
      <c r="I63" s="27"/>
    </row>
    <row r="64" spans="3:7" ht="12">
      <c r="C64" s="204" t="s">
        <v>179</v>
      </c>
      <c r="D64" s="196"/>
      <c r="E64" s="196"/>
      <c r="F64" s="196"/>
      <c r="G64" s="196"/>
    </row>
    <row r="66" spans="3:9" ht="12.75" customHeight="1">
      <c r="C66" s="205" t="s">
        <v>142</v>
      </c>
      <c r="D66" s="196"/>
      <c r="E66" s="196"/>
      <c r="F66" s="196"/>
      <c r="G66" s="196"/>
      <c r="H66" s="196"/>
      <c r="I66" s="196"/>
    </row>
    <row r="67" spans="3:9" ht="12.75" customHeight="1">
      <c r="C67" s="205" t="s">
        <v>247</v>
      </c>
      <c r="D67" s="196"/>
      <c r="E67" s="196"/>
      <c r="F67" s="196"/>
      <c r="G67" s="196"/>
      <c r="H67" s="196"/>
      <c r="I67" s="196"/>
    </row>
  </sheetData>
  <sheetProtection/>
  <mergeCells count="9">
    <mergeCell ref="C64:G64"/>
    <mergeCell ref="C66:I66"/>
    <mergeCell ref="C67:I67"/>
    <mergeCell ref="C7:H7"/>
    <mergeCell ref="C26:I26"/>
    <mergeCell ref="C47:I47"/>
    <mergeCell ref="D48:E48"/>
    <mergeCell ref="F48:I48"/>
    <mergeCell ref="C63:H63"/>
  </mergeCells>
  <printOptions/>
  <pageMargins left="0.75" right="0.75" top="1" bottom="1" header="0.5" footer="0.5"/>
  <pageSetup horizontalDpi="300" verticalDpi="300" orientation="portrait" paperSize="9"/>
  <legacyDrawing r:id="rId2"/>
</worksheet>
</file>

<file path=xl/worksheets/sheet13.xml><?xml version="1.0" encoding="utf-8"?>
<worksheet xmlns="http://schemas.openxmlformats.org/spreadsheetml/2006/main" xmlns:r="http://schemas.openxmlformats.org/officeDocument/2006/relationships">
  <dimension ref="A1:J30"/>
  <sheetViews>
    <sheetView tabSelected="1" workbookViewId="0" topLeftCell="A1">
      <selection activeCell="D18" sqref="D18"/>
    </sheetView>
  </sheetViews>
  <sheetFormatPr defaultColWidth="11.421875" defaultRowHeight="12.75"/>
  <cols>
    <col min="1" max="1" width="26.7109375" style="0" customWidth="1"/>
    <col min="3" max="3" width="11.140625" style="0" customWidth="1"/>
    <col min="4" max="4" width="45.28125" style="0" customWidth="1"/>
    <col min="5" max="5" width="33.28125" style="0" customWidth="1"/>
  </cols>
  <sheetData>
    <row r="1" spans="2:3" ht="24">
      <c r="B1" s="1" t="s">
        <v>84</v>
      </c>
      <c r="C1" s="1" t="s">
        <v>133</v>
      </c>
    </row>
    <row r="2" spans="1:3" ht="24">
      <c r="A2" s="1" t="s">
        <v>232</v>
      </c>
      <c r="B2" s="1" t="s">
        <v>330</v>
      </c>
      <c r="C2" s="1" t="s">
        <v>127</v>
      </c>
    </row>
    <row r="3" spans="1:5" ht="24">
      <c r="A3" s="1" t="s">
        <v>221</v>
      </c>
      <c r="B3" s="1" t="s">
        <v>333</v>
      </c>
      <c r="C3" s="233" t="s">
        <v>334</v>
      </c>
      <c r="D3" s="233"/>
      <c r="E3" s="233"/>
    </row>
    <row r="6" spans="1:4" ht="12.75">
      <c r="A6" s="234" t="s">
        <v>335</v>
      </c>
      <c r="B6" s="235"/>
      <c r="C6" s="235"/>
      <c r="D6" s="235"/>
    </row>
    <row r="7" spans="1:4" ht="12">
      <c r="A7" s="235"/>
      <c r="B7" s="235"/>
      <c r="C7" s="235"/>
      <c r="D7" s="235"/>
    </row>
    <row r="8" spans="1:4" ht="12">
      <c r="A8" s="235"/>
      <c r="B8" s="36"/>
      <c r="C8" s="36"/>
      <c r="D8" s="235"/>
    </row>
    <row r="9" spans="1:4" ht="33" customHeight="1">
      <c r="A9" s="236" t="s">
        <v>183</v>
      </c>
      <c r="B9" s="237" t="s">
        <v>286</v>
      </c>
      <c r="C9" s="237" t="s">
        <v>336</v>
      </c>
      <c r="D9" s="29"/>
    </row>
    <row r="10" spans="1:4" ht="12">
      <c r="A10" s="238" t="s">
        <v>337</v>
      </c>
      <c r="B10" s="239" t="s">
        <v>322</v>
      </c>
      <c r="C10" s="240">
        <v>0.3</v>
      </c>
      <c r="D10" s="29"/>
    </row>
    <row r="11" spans="1:4" ht="24">
      <c r="A11" s="238" t="s">
        <v>337</v>
      </c>
      <c r="B11" s="239" t="s">
        <v>2</v>
      </c>
      <c r="C11" s="240">
        <v>0.3</v>
      </c>
      <c r="D11" s="241"/>
    </row>
    <row r="12" spans="1:4" ht="24">
      <c r="A12" s="238" t="s">
        <v>337</v>
      </c>
      <c r="B12" s="239" t="s">
        <v>338</v>
      </c>
      <c r="C12" s="240">
        <v>0.3</v>
      </c>
      <c r="D12" s="242"/>
    </row>
    <row r="13" spans="1:4" ht="12">
      <c r="A13" s="238" t="s">
        <v>339</v>
      </c>
      <c r="B13" s="239" t="s">
        <v>109</v>
      </c>
      <c r="C13" s="240">
        <v>0.25</v>
      </c>
      <c r="D13" s="243"/>
    </row>
    <row r="14" spans="1:4" ht="12">
      <c r="A14" s="238" t="s">
        <v>340</v>
      </c>
      <c r="B14" s="239" t="s">
        <v>109</v>
      </c>
      <c r="C14" s="240">
        <v>0.2</v>
      </c>
      <c r="D14" s="29"/>
    </row>
    <row r="15" spans="1:4" ht="12">
      <c r="A15" s="238" t="s">
        <v>70</v>
      </c>
      <c r="B15" s="239" t="s">
        <v>109</v>
      </c>
      <c r="C15" s="240">
        <v>0.09</v>
      </c>
      <c r="D15" s="241"/>
    </row>
    <row r="16" spans="1:4" ht="12">
      <c r="A16" s="238" t="s">
        <v>341</v>
      </c>
      <c r="B16" s="239" t="s">
        <v>109</v>
      </c>
      <c r="C16" s="240">
        <v>0.15</v>
      </c>
      <c r="D16" s="242"/>
    </row>
    <row r="17" spans="1:4" ht="12">
      <c r="A17" s="238" t="s">
        <v>342</v>
      </c>
      <c r="B17" s="239" t="s">
        <v>109</v>
      </c>
      <c r="C17" s="240">
        <v>0.13</v>
      </c>
      <c r="D17" s="243"/>
    </row>
    <row r="18" spans="1:4" ht="12">
      <c r="A18" s="238" t="s">
        <v>188</v>
      </c>
      <c r="B18" s="239" t="s">
        <v>109</v>
      </c>
      <c r="C18" s="244">
        <v>0.15</v>
      </c>
      <c r="D18" s="29" t="s">
        <v>344</v>
      </c>
    </row>
    <row r="19" spans="1:4" ht="12">
      <c r="A19" s="245" t="s">
        <v>208</v>
      </c>
      <c r="B19" s="246" t="s">
        <v>109</v>
      </c>
      <c r="C19" s="247">
        <v>0.12</v>
      </c>
      <c r="D19" s="29"/>
    </row>
    <row r="20" spans="1:4" ht="12">
      <c r="A20" s="245" t="s">
        <v>288</v>
      </c>
      <c r="B20" s="246" t="s">
        <v>109</v>
      </c>
      <c r="C20" s="247">
        <v>0.11</v>
      </c>
      <c r="D20" s="29"/>
    </row>
    <row r="21" spans="1:4" ht="12">
      <c r="A21" s="238" t="s">
        <v>110</v>
      </c>
      <c r="B21" s="239" t="s">
        <v>109</v>
      </c>
      <c r="C21" s="240">
        <v>0.11</v>
      </c>
      <c r="D21" s="29"/>
    </row>
    <row r="22" spans="1:4" ht="12">
      <c r="A22" s="238" t="s">
        <v>343</v>
      </c>
      <c r="B22" s="239" t="s">
        <v>109</v>
      </c>
      <c r="C22" s="240">
        <v>0.15</v>
      </c>
      <c r="D22" s="29"/>
    </row>
    <row r="24" ht="12">
      <c r="E24" t="s">
        <v>347</v>
      </c>
    </row>
    <row r="26" ht="12.75" thickBot="1"/>
    <row r="27" spans="5:10" ht="15" thickBot="1">
      <c r="E27" s="248"/>
      <c r="F27" s="249" t="s">
        <v>262</v>
      </c>
      <c r="G27" s="249" t="s">
        <v>38</v>
      </c>
      <c r="H27" s="249" t="s">
        <v>281</v>
      </c>
      <c r="I27" s="249" t="s">
        <v>239</v>
      </c>
      <c r="J27" s="250" t="s">
        <v>215</v>
      </c>
    </row>
    <row r="28" spans="5:10" ht="15">
      <c r="E28" s="251" t="s">
        <v>345</v>
      </c>
      <c r="F28" s="252">
        <v>0</v>
      </c>
      <c r="G28" s="252">
        <v>0</v>
      </c>
      <c r="H28" s="252">
        <v>0</v>
      </c>
      <c r="I28" s="252">
        <v>0</v>
      </c>
      <c r="J28" s="253">
        <v>4597</v>
      </c>
    </row>
    <row r="29" spans="5:10" ht="15">
      <c r="E29" s="251" t="s">
        <v>346</v>
      </c>
      <c r="F29" s="254">
        <v>17792</v>
      </c>
      <c r="G29" s="254">
        <v>19930</v>
      </c>
      <c r="H29" s="254">
        <v>18713</v>
      </c>
      <c r="I29" s="254">
        <v>25929</v>
      </c>
      <c r="J29" s="253">
        <v>12790</v>
      </c>
    </row>
    <row r="30" spans="5:10" ht="15">
      <c r="E30" s="251" t="s">
        <v>348</v>
      </c>
      <c r="F30" s="252">
        <v>860</v>
      </c>
      <c r="G30" s="252">
        <v>963</v>
      </c>
      <c r="H30" s="252">
        <v>904</v>
      </c>
      <c r="I30" s="254">
        <v>1253</v>
      </c>
      <c r="J30" s="255">
        <v>618</v>
      </c>
    </row>
  </sheetData>
  <sheetProtection/>
  <mergeCells count="1">
    <mergeCell ref="C3:E3"/>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C6"/>
  <sheetViews>
    <sheetView workbookViewId="0" topLeftCell="A1">
      <selection activeCell="A1" sqref="A1"/>
    </sheetView>
  </sheetViews>
  <sheetFormatPr defaultColWidth="17.140625" defaultRowHeight="12.75" customHeight="1"/>
  <cols>
    <col min="1" max="2" width="17.140625" style="0" customWidth="1"/>
    <col min="3" max="3" width="66.140625" style="0" customWidth="1"/>
    <col min="4" max="6" width="17.140625" style="0" customWidth="1"/>
  </cols>
  <sheetData>
    <row r="1" spans="2:3" ht="12.75" customHeight="1">
      <c r="B1" s="1" t="s">
        <v>84</v>
      </c>
      <c r="C1" s="1" t="s">
        <v>133</v>
      </c>
    </row>
    <row r="2" spans="1:3" ht="12">
      <c r="A2" s="1" t="s">
        <v>232</v>
      </c>
      <c r="B2" s="1" t="s">
        <v>58</v>
      </c>
      <c r="C2" s="1" t="s">
        <v>127</v>
      </c>
    </row>
    <row r="3" spans="1:3" ht="12">
      <c r="A3" s="1" t="s">
        <v>221</v>
      </c>
      <c r="B3" s="1" t="s">
        <v>108</v>
      </c>
      <c r="C3" s="1" t="s">
        <v>218</v>
      </c>
    </row>
    <row r="6" ht="12">
      <c r="A6" s="1" t="s">
        <v>187</v>
      </c>
    </row>
  </sheetData>
  <sheetProtection/>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L50"/>
  <sheetViews>
    <sheetView workbookViewId="0" topLeftCell="A1">
      <selection activeCell="A1" sqref="A1"/>
    </sheetView>
  </sheetViews>
  <sheetFormatPr defaultColWidth="17.140625" defaultRowHeight="12.75" customHeight="1"/>
  <cols>
    <col min="1" max="1" width="27.28125" style="0" customWidth="1"/>
    <col min="2" max="2" width="17.140625" style="0" customWidth="1"/>
    <col min="3" max="3" width="23.8515625" style="0" customWidth="1"/>
    <col min="4" max="12" width="17.140625" style="0" customWidth="1"/>
  </cols>
  <sheetData>
    <row r="1" spans="2:3" ht="12.75" customHeight="1">
      <c r="B1" s="1" t="s">
        <v>84</v>
      </c>
      <c r="C1" s="1" t="s">
        <v>133</v>
      </c>
    </row>
    <row r="2" spans="1:3" ht="12">
      <c r="A2" s="1" t="s">
        <v>232</v>
      </c>
      <c r="B2" s="1" t="s">
        <v>330</v>
      </c>
      <c r="C2" s="1" t="s">
        <v>127</v>
      </c>
    </row>
    <row r="3" spans="1:3" ht="36">
      <c r="A3" s="1" t="s">
        <v>221</v>
      </c>
      <c r="B3" s="1" t="s">
        <v>95</v>
      </c>
      <c r="C3" s="1" t="s">
        <v>229</v>
      </c>
    </row>
    <row r="6" spans="1:2" ht="12">
      <c r="A6" s="1" t="s">
        <v>187</v>
      </c>
      <c r="B6" s="1" t="s">
        <v>206</v>
      </c>
    </row>
    <row r="7" ht="12.75" customHeight="1">
      <c r="B7" s="1" t="s">
        <v>204</v>
      </c>
    </row>
    <row r="9" spans="1:7" ht="12.75">
      <c r="A9" s="2" t="s">
        <v>271</v>
      </c>
      <c r="G9" s="2" t="s">
        <v>331</v>
      </c>
    </row>
    <row r="10" spans="1:6" ht="12.75">
      <c r="A10" s="2" t="s">
        <v>299</v>
      </c>
      <c r="F10" s="3" t="s">
        <v>224</v>
      </c>
    </row>
    <row r="11" spans="1:12" ht="15">
      <c r="A11" s="4"/>
      <c r="B11" s="4"/>
      <c r="C11" s="4"/>
      <c r="D11" s="4"/>
      <c r="E11" s="5"/>
      <c r="F11" s="6">
        <v>0.01</v>
      </c>
      <c r="G11" s="7"/>
      <c r="H11" s="4"/>
      <c r="I11" s="4"/>
      <c r="J11" s="4"/>
      <c r="K11" s="4"/>
      <c r="L11" s="4"/>
    </row>
    <row r="12" spans="1:12" ht="25.5">
      <c r="A12" s="8" t="s">
        <v>183</v>
      </c>
      <c r="B12" s="8" t="s">
        <v>4</v>
      </c>
      <c r="C12" s="9" t="s">
        <v>8</v>
      </c>
      <c r="D12" s="9" t="s">
        <v>1</v>
      </c>
      <c r="E12" s="9" t="s">
        <v>163</v>
      </c>
      <c r="F12" s="10"/>
      <c r="G12" s="8" t="s">
        <v>183</v>
      </c>
      <c r="H12" s="8" t="s">
        <v>140</v>
      </c>
      <c r="I12" s="8" t="s">
        <v>4</v>
      </c>
      <c r="J12" s="9" t="s">
        <v>75</v>
      </c>
      <c r="K12" s="9" t="s">
        <v>1</v>
      </c>
      <c r="L12" s="9" t="s">
        <v>163</v>
      </c>
    </row>
    <row r="13" spans="1:12" ht="12.75">
      <c r="A13" s="11" t="s">
        <v>223</v>
      </c>
      <c r="B13" s="11" t="s">
        <v>332</v>
      </c>
      <c r="C13" s="12">
        <v>124203</v>
      </c>
      <c r="D13" s="13">
        <v>0.029</v>
      </c>
      <c r="E13" s="13">
        <v>0.0232</v>
      </c>
      <c r="F13" s="14"/>
      <c r="G13" s="15" t="s">
        <v>223</v>
      </c>
      <c r="H13" s="15" t="s">
        <v>189</v>
      </c>
      <c r="I13" s="15" t="s">
        <v>332</v>
      </c>
      <c r="J13" s="16">
        <v>27169</v>
      </c>
      <c r="K13" s="17">
        <v>0.0293</v>
      </c>
      <c r="L13" s="17">
        <v>0.0232</v>
      </c>
    </row>
    <row r="14" spans="1:12" ht="12.75">
      <c r="A14" s="11" t="s">
        <v>10</v>
      </c>
      <c r="B14" s="11" t="s">
        <v>303</v>
      </c>
      <c r="C14" s="12">
        <v>159507</v>
      </c>
      <c r="D14" s="13">
        <v>0.0239</v>
      </c>
      <c r="E14" s="13">
        <v>0.0154</v>
      </c>
      <c r="F14" s="14"/>
      <c r="G14" s="15" t="s">
        <v>10</v>
      </c>
      <c r="H14" s="15" t="s">
        <v>10</v>
      </c>
      <c r="I14" s="15" t="s">
        <v>303</v>
      </c>
      <c r="J14" s="16">
        <v>29623</v>
      </c>
      <c r="K14" s="17">
        <v>0.0229</v>
      </c>
      <c r="L14" s="17">
        <v>0.0154</v>
      </c>
    </row>
    <row r="15" spans="1:12" ht="12.75">
      <c r="A15" s="11" t="s">
        <v>70</v>
      </c>
      <c r="B15" s="11" t="s">
        <v>231</v>
      </c>
      <c r="C15" s="12">
        <v>316195</v>
      </c>
      <c r="D15" s="13">
        <v>0.0271</v>
      </c>
      <c r="E15" s="13">
        <v>0.0166</v>
      </c>
      <c r="F15" s="14"/>
      <c r="G15" s="15" t="s">
        <v>70</v>
      </c>
      <c r="H15" s="15" t="s">
        <v>70</v>
      </c>
      <c r="I15" s="15" t="s">
        <v>231</v>
      </c>
      <c r="J15" s="16">
        <v>64964</v>
      </c>
      <c r="K15" s="17">
        <v>0.0271</v>
      </c>
      <c r="L15" s="17">
        <v>0.0166</v>
      </c>
    </row>
    <row r="16" spans="1:12" ht="12.75">
      <c r="A16" s="11" t="s">
        <v>159</v>
      </c>
      <c r="B16" s="11" t="s">
        <v>159</v>
      </c>
      <c r="C16" s="12">
        <v>229020</v>
      </c>
      <c r="D16" s="13">
        <v>0.0275</v>
      </c>
      <c r="E16" s="13">
        <v>0.0225</v>
      </c>
      <c r="F16" s="14"/>
      <c r="G16" s="15" t="s">
        <v>159</v>
      </c>
      <c r="H16" s="15" t="s">
        <v>159</v>
      </c>
      <c r="I16" s="15" t="s">
        <v>159</v>
      </c>
      <c r="J16" s="16">
        <v>46580</v>
      </c>
      <c r="K16" s="17">
        <v>0.0266</v>
      </c>
      <c r="L16" s="17">
        <v>0.0225</v>
      </c>
    </row>
    <row r="17" spans="1:12" ht="12.75">
      <c r="A17" s="11" t="s">
        <v>265</v>
      </c>
      <c r="B17" s="11" t="s">
        <v>284</v>
      </c>
      <c r="C17" s="12">
        <v>29828</v>
      </c>
      <c r="D17" s="13">
        <v>0.0188</v>
      </c>
      <c r="E17" s="13">
        <v>0.0179</v>
      </c>
      <c r="F17" s="14"/>
      <c r="G17" s="15" t="s">
        <v>265</v>
      </c>
      <c r="H17" s="15" t="s">
        <v>265</v>
      </c>
      <c r="I17" s="15" t="s">
        <v>284</v>
      </c>
      <c r="J17" s="16">
        <v>5512</v>
      </c>
      <c r="K17" s="17">
        <v>0.019</v>
      </c>
      <c r="L17" s="17">
        <v>0.0179</v>
      </c>
    </row>
    <row r="18" spans="1:12" ht="12.75">
      <c r="A18" s="11" t="s">
        <v>262</v>
      </c>
      <c r="B18" s="11" t="s">
        <v>25</v>
      </c>
      <c r="C18" s="18">
        <v>97101</v>
      </c>
      <c r="D18" s="19">
        <v>0.0206</v>
      </c>
      <c r="E18" s="13">
        <v>0.0162</v>
      </c>
      <c r="F18" s="14"/>
      <c r="G18" s="15" t="s">
        <v>262</v>
      </c>
      <c r="H18" s="15" t="s">
        <v>241</v>
      </c>
      <c r="I18" s="15" t="s">
        <v>25</v>
      </c>
      <c r="J18" s="20">
        <v>17792</v>
      </c>
      <c r="K18" s="21">
        <v>0.0212</v>
      </c>
      <c r="L18" s="22">
        <v>0.0162</v>
      </c>
    </row>
    <row r="19" spans="1:12" ht="12.75">
      <c r="A19" s="11" t="s">
        <v>38</v>
      </c>
      <c r="B19" s="11" t="s">
        <v>43</v>
      </c>
      <c r="C19" s="18">
        <v>94678</v>
      </c>
      <c r="D19" s="19">
        <v>0.0181</v>
      </c>
      <c r="E19" s="13">
        <v>0.018</v>
      </c>
      <c r="F19" s="14"/>
      <c r="G19" s="15" t="s">
        <v>38</v>
      </c>
      <c r="H19" s="15" t="s">
        <v>241</v>
      </c>
      <c r="I19" s="15" t="s">
        <v>43</v>
      </c>
      <c r="J19" s="20">
        <v>19930</v>
      </c>
      <c r="K19" s="21">
        <v>0.018</v>
      </c>
      <c r="L19" s="17">
        <v>0.018</v>
      </c>
    </row>
    <row r="20" spans="1:12" ht="12.75">
      <c r="A20" s="11" t="s">
        <v>281</v>
      </c>
      <c r="B20" s="11" t="s">
        <v>227</v>
      </c>
      <c r="C20" s="18">
        <v>96157</v>
      </c>
      <c r="D20" s="19">
        <v>0.0188</v>
      </c>
      <c r="E20" s="13">
        <v>0.0183</v>
      </c>
      <c r="F20" s="14"/>
      <c r="G20" s="15" t="s">
        <v>281</v>
      </c>
      <c r="H20" s="15" t="s">
        <v>241</v>
      </c>
      <c r="I20" s="15" t="s">
        <v>227</v>
      </c>
      <c r="J20" s="20">
        <v>18713</v>
      </c>
      <c r="K20" s="21">
        <v>0.0193</v>
      </c>
      <c r="L20" s="17">
        <v>0.0183</v>
      </c>
    </row>
    <row r="21" spans="1:12" ht="12.75">
      <c r="A21" s="11" t="s">
        <v>239</v>
      </c>
      <c r="B21" s="11" t="s">
        <v>284</v>
      </c>
      <c r="C21" s="18">
        <v>137739</v>
      </c>
      <c r="D21" s="19">
        <v>0.0186</v>
      </c>
      <c r="E21" s="13">
        <v>0.0179</v>
      </c>
      <c r="F21" s="14"/>
      <c r="G21" s="15" t="s">
        <v>239</v>
      </c>
      <c r="H21" s="15" t="s">
        <v>241</v>
      </c>
      <c r="I21" s="15" t="s">
        <v>284</v>
      </c>
      <c r="J21" s="20">
        <v>25929</v>
      </c>
      <c r="K21" s="21">
        <v>0.0194</v>
      </c>
      <c r="L21" s="17">
        <v>0.0179</v>
      </c>
    </row>
    <row r="22" spans="1:12" ht="12.75">
      <c r="A22" s="11" t="s">
        <v>215</v>
      </c>
      <c r="B22" s="11" t="s">
        <v>293</v>
      </c>
      <c r="C22" s="18">
        <v>66425</v>
      </c>
      <c r="D22" s="19">
        <v>0.0211</v>
      </c>
      <c r="E22" s="13">
        <v>0.0167</v>
      </c>
      <c r="F22" s="14"/>
      <c r="G22" s="15" t="s">
        <v>215</v>
      </c>
      <c r="H22" s="15" t="s">
        <v>241</v>
      </c>
      <c r="I22" s="15" t="s">
        <v>293</v>
      </c>
      <c r="J22" s="20">
        <v>12790</v>
      </c>
      <c r="K22" s="21">
        <v>0.0211</v>
      </c>
      <c r="L22" s="17">
        <v>0.0167</v>
      </c>
    </row>
    <row r="23" spans="1:12" ht="12.75">
      <c r="A23" s="11" t="s">
        <v>210</v>
      </c>
      <c r="B23" s="11" t="s">
        <v>284</v>
      </c>
      <c r="C23" s="12">
        <v>29481</v>
      </c>
      <c r="D23" s="13">
        <v>0.0283</v>
      </c>
      <c r="E23" s="13">
        <v>0.0179</v>
      </c>
      <c r="F23" s="14"/>
      <c r="G23" s="15" t="s">
        <v>210</v>
      </c>
      <c r="H23" s="15" t="s">
        <v>188</v>
      </c>
      <c r="I23" s="15" t="s">
        <v>284</v>
      </c>
      <c r="J23" s="16">
        <v>5580</v>
      </c>
      <c r="K23" s="17">
        <v>0.0254</v>
      </c>
      <c r="L23" s="17">
        <v>0.0179</v>
      </c>
    </row>
    <row r="24" spans="1:12" ht="12.75">
      <c r="A24" s="11" t="s">
        <v>33</v>
      </c>
      <c r="B24" s="11" t="s">
        <v>252</v>
      </c>
      <c r="C24" s="23">
        <v>129768</v>
      </c>
      <c r="D24" s="24">
        <v>0.0102</v>
      </c>
      <c r="E24" s="13">
        <v>0.01</v>
      </c>
      <c r="F24" s="14"/>
      <c r="G24" s="15" t="s">
        <v>33</v>
      </c>
      <c r="H24" s="15" t="s">
        <v>33</v>
      </c>
      <c r="I24" s="15" t="s">
        <v>252</v>
      </c>
      <c r="J24" s="25">
        <v>27165</v>
      </c>
      <c r="K24" s="26">
        <v>0.015</v>
      </c>
      <c r="L24" s="22">
        <v>0.0112</v>
      </c>
    </row>
    <row r="25" spans="1:12" ht="12.75">
      <c r="A25" s="11" t="s">
        <v>102</v>
      </c>
      <c r="B25" s="11" t="s">
        <v>309</v>
      </c>
      <c r="C25" s="12">
        <v>58092</v>
      </c>
      <c r="D25" s="13">
        <v>0.0268</v>
      </c>
      <c r="E25" s="13">
        <v>0.0149</v>
      </c>
      <c r="F25" s="14"/>
      <c r="G25" s="15" t="s">
        <v>102</v>
      </c>
      <c r="H25" s="15" t="s">
        <v>102</v>
      </c>
      <c r="I25" s="15" t="s">
        <v>309</v>
      </c>
      <c r="J25" s="16">
        <v>10858</v>
      </c>
      <c r="K25" s="17">
        <v>0.0257</v>
      </c>
      <c r="L25" s="17">
        <v>0.0149</v>
      </c>
    </row>
    <row r="26" spans="1:12" ht="12.75">
      <c r="A26" s="11" t="s">
        <v>52</v>
      </c>
      <c r="B26" s="11" t="s">
        <v>126</v>
      </c>
      <c r="C26" s="12">
        <v>110014</v>
      </c>
      <c r="D26" s="13">
        <v>0.0195</v>
      </c>
      <c r="E26" s="13">
        <v>0.0201</v>
      </c>
      <c r="F26" s="14"/>
      <c r="G26" s="15" t="s">
        <v>52</v>
      </c>
      <c r="H26" s="15" t="s">
        <v>148</v>
      </c>
      <c r="I26" s="15" t="s">
        <v>126</v>
      </c>
      <c r="J26" s="16">
        <v>24248</v>
      </c>
      <c r="K26" s="17">
        <v>0.0225</v>
      </c>
      <c r="L26" s="17">
        <v>0.0201</v>
      </c>
    </row>
    <row r="27" spans="1:12" ht="12.75">
      <c r="A27" s="11" t="s">
        <v>79</v>
      </c>
      <c r="B27" s="11" t="s">
        <v>50</v>
      </c>
      <c r="C27" s="12">
        <v>246983</v>
      </c>
      <c r="D27" s="13">
        <v>0.0231</v>
      </c>
      <c r="E27" s="13">
        <v>0.0195</v>
      </c>
      <c r="F27" s="14"/>
      <c r="G27" s="15" t="s">
        <v>79</v>
      </c>
      <c r="H27" s="15" t="s">
        <v>50</v>
      </c>
      <c r="I27" s="15" t="s">
        <v>50</v>
      </c>
      <c r="J27" s="16">
        <v>41760</v>
      </c>
      <c r="K27" s="17">
        <v>0.0202</v>
      </c>
      <c r="L27" s="17">
        <v>0.0195</v>
      </c>
    </row>
    <row r="28" spans="1:12" ht="12.75">
      <c r="A28" s="11" t="s">
        <v>22</v>
      </c>
      <c r="B28" s="11" t="s">
        <v>96</v>
      </c>
      <c r="C28" s="23">
        <v>63281</v>
      </c>
      <c r="D28" s="24">
        <v>0.012</v>
      </c>
      <c r="E28" s="13">
        <v>0.0152</v>
      </c>
      <c r="F28" s="14"/>
      <c r="G28" s="15" t="s">
        <v>319</v>
      </c>
      <c r="H28" s="15" t="s">
        <v>263</v>
      </c>
      <c r="I28" s="15" t="s">
        <v>96</v>
      </c>
      <c r="J28" s="25">
        <v>11269</v>
      </c>
      <c r="K28" s="26">
        <v>0.011</v>
      </c>
      <c r="L28" s="22">
        <v>0.0152</v>
      </c>
    </row>
    <row r="29" spans="1:12" ht="12.75">
      <c r="A29" s="11" t="s">
        <v>101</v>
      </c>
      <c r="B29" s="11" t="s">
        <v>45</v>
      </c>
      <c r="C29" s="23">
        <v>19524</v>
      </c>
      <c r="D29" s="24">
        <v>0.0115</v>
      </c>
      <c r="E29" s="13">
        <v>0.0186</v>
      </c>
      <c r="F29" s="14"/>
      <c r="G29" s="15" t="s">
        <v>104</v>
      </c>
      <c r="H29" s="15" t="s">
        <v>263</v>
      </c>
      <c r="I29" s="15" t="s">
        <v>45</v>
      </c>
      <c r="J29" s="25">
        <v>4280</v>
      </c>
      <c r="K29" s="26">
        <v>0.0091</v>
      </c>
      <c r="L29" s="17">
        <v>0.0186</v>
      </c>
    </row>
    <row r="30" spans="1:12" ht="12.75">
      <c r="A30" s="11" t="s">
        <v>306</v>
      </c>
      <c r="B30" s="11" t="s">
        <v>285</v>
      </c>
      <c r="C30" s="23">
        <v>73315</v>
      </c>
      <c r="D30" s="24">
        <v>0.0139</v>
      </c>
      <c r="E30" s="13">
        <v>0.0189</v>
      </c>
      <c r="F30" s="14"/>
      <c r="G30" s="15" t="s">
        <v>176</v>
      </c>
      <c r="H30" s="15" t="s">
        <v>263</v>
      </c>
      <c r="I30" s="15" t="s">
        <v>285</v>
      </c>
      <c r="J30" s="25">
        <v>16622</v>
      </c>
      <c r="K30" s="26">
        <v>0.0111</v>
      </c>
      <c r="L30" s="17">
        <v>0.0189</v>
      </c>
    </row>
    <row r="31" spans="1:12" ht="12.75">
      <c r="A31" s="11" t="s">
        <v>132</v>
      </c>
      <c r="B31" s="11" t="s">
        <v>30</v>
      </c>
      <c r="C31" s="23">
        <v>135784</v>
      </c>
      <c r="D31" s="24">
        <v>0.0001</v>
      </c>
      <c r="E31" s="13">
        <v>0.0168</v>
      </c>
      <c r="F31" s="14"/>
      <c r="G31" s="15" t="s">
        <v>132</v>
      </c>
      <c r="H31" s="15" t="s">
        <v>130</v>
      </c>
      <c r="I31" s="15" t="s">
        <v>30</v>
      </c>
      <c r="J31" s="25">
        <v>31190</v>
      </c>
      <c r="K31" s="26">
        <v>0.0007</v>
      </c>
      <c r="L31" s="17">
        <v>0.0168</v>
      </c>
    </row>
    <row r="32" spans="1:12" ht="12.75">
      <c r="A32" s="11" t="s">
        <v>198</v>
      </c>
      <c r="B32" s="11" t="s">
        <v>30</v>
      </c>
      <c r="C32" s="23">
        <v>144050</v>
      </c>
      <c r="D32" s="24">
        <v>0.0187</v>
      </c>
      <c r="E32" s="13">
        <v>0.0168</v>
      </c>
      <c r="F32" s="14"/>
      <c r="G32" s="15" t="s">
        <v>198</v>
      </c>
      <c r="H32" s="15" t="s">
        <v>130</v>
      </c>
      <c r="I32" s="15" t="s">
        <v>30</v>
      </c>
      <c r="J32" s="25">
        <v>25797</v>
      </c>
      <c r="K32" s="26">
        <v>0.0172</v>
      </c>
      <c r="L32" s="17">
        <v>0.0168</v>
      </c>
    </row>
    <row r="33" spans="1:12" ht="12.75">
      <c r="A33" s="11" t="s">
        <v>196</v>
      </c>
      <c r="B33" s="11" t="s">
        <v>25</v>
      </c>
      <c r="C33" s="23">
        <v>520031</v>
      </c>
      <c r="D33" s="24">
        <v>0.014</v>
      </c>
      <c r="E33" s="13">
        <v>0.0162</v>
      </c>
      <c r="F33" s="14"/>
      <c r="G33" s="15" t="s">
        <v>196</v>
      </c>
      <c r="H33" s="15" t="s">
        <v>130</v>
      </c>
      <c r="I33" s="15" t="s">
        <v>25</v>
      </c>
      <c r="J33" s="25">
        <v>95148</v>
      </c>
      <c r="K33" s="26">
        <v>0.0143</v>
      </c>
      <c r="L33" s="17">
        <v>0.0162</v>
      </c>
    </row>
    <row r="34" spans="1:12" ht="12.75">
      <c r="A34" s="11" t="s">
        <v>155</v>
      </c>
      <c r="B34" s="11" t="s">
        <v>155</v>
      </c>
      <c r="C34" s="12">
        <v>72067</v>
      </c>
      <c r="D34" s="13">
        <v>0.0222</v>
      </c>
      <c r="E34" s="13">
        <v>0.0228</v>
      </c>
      <c r="F34" s="14"/>
      <c r="G34" s="15" t="s">
        <v>155</v>
      </c>
      <c r="H34" s="15" t="s">
        <v>155</v>
      </c>
      <c r="I34" s="15" t="s">
        <v>155</v>
      </c>
      <c r="J34" s="16">
        <v>12556</v>
      </c>
      <c r="K34" s="17">
        <v>0.0235</v>
      </c>
      <c r="L34" s="17">
        <v>0.0228</v>
      </c>
    </row>
    <row r="35" spans="1:12" ht="12.75">
      <c r="A35" s="11" t="s">
        <v>162</v>
      </c>
      <c r="B35" s="11" t="s">
        <v>141</v>
      </c>
      <c r="C35" s="12">
        <v>249461</v>
      </c>
      <c r="D35" s="13">
        <v>0.0296</v>
      </c>
      <c r="E35" s="13">
        <v>0.0182</v>
      </c>
      <c r="F35" s="14"/>
      <c r="G35" s="15" t="s">
        <v>162</v>
      </c>
      <c r="H35" s="15" t="s">
        <v>162</v>
      </c>
      <c r="I35" s="15" t="s">
        <v>141</v>
      </c>
      <c r="J35" s="16">
        <v>48104</v>
      </c>
      <c r="K35" s="17">
        <v>0.032</v>
      </c>
      <c r="L35" s="17">
        <v>0.0182</v>
      </c>
    </row>
    <row r="36" spans="1:12" ht="12.75">
      <c r="A36" s="11" t="s">
        <v>0</v>
      </c>
      <c r="B36" s="11" t="s">
        <v>126</v>
      </c>
      <c r="C36" s="12">
        <v>179898</v>
      </c>
      <c r="D36" s="13">
        <v>0.0232</v>
      </c>
      <c r="E36" s="13">
        <v>0.0201</v>
      </c>
      <c r="F36" s="14"/>
      <c r="G36" s="15" t="s">
        <v>0</v>
      </c>
      <c r="H36" s="15" t="s">
        <v>148</v>
      </c>
      <c r="I36" s="15" t="s">
        <v>126</v>
      </c>
      <c r="J36" s="16">
        <v>35048</v>
      </c>
      <c r="K36" s="17">
        <v>0.0233</v>
      </c>
      <c r="L36" s="17">
        <v>0.0201</v>
      </c>
    </row>
    <row r="37" spans="1:12" ht="12.75">
      <c r="A37" s="11" t="s">
        <v>107</v>
      </c>
      <c r="B37" s="11" t="s">
        <v>93</v>
      </c>
      <c r="C37" s="12">
        <v>75955</v>
      </c>
      <c r="D37" s="13">
        <v>0.0223</v>
      </c>
      <c r="E37" s="13">
        <v>0.0192</v>
      </c>
      <c r="F37" s="14"/>
      <c r="G37" s="15" t="s">
        <v>107</v>
      </c>
      <c r="H37" s="15" t="s">
        <v>188</v>
      </c>
      <c r="I37" s="15" t="s">
        <v>93</v>
      </c>
      <c r="J37" s="16">
        <v>15530</v>
      </c>
      <c r="K37" s="17">
        <v>0.0305</v>
      </c>
      <c r="L37" s="17">
        <v>0.0192</v>
      </c>
    </row>
    <row r="38" spans="1:12" ht="12.75">
      <c r="A38" s="11" t="s">
        <v>103</v>
      </c>
      <c r="B38" s="11" t="s">
        <v>292</v>
      </c>
      <c r="C38" s="12">
        <v>163927</v>
      </c>
      <c r="D38" s="13">
        <v>0.0216</v>
      </c>
      <c r="E38" s="13">
        <v>0.0165</v>
      </c>
      <c r="F38" s="14"/>
      <c r="G38" s="15" t="s">
        <v>103</v>
      </c>
      <c r="H38" s="15" t="s">
        <v>188</v>
      </c>
      <c r="I38" s="15" t="s">
        <v>292</v>
      </c>
      <c r="J38" s="16">
        <v>32752</v>
      </c>
      <c r="K38" s="17">
        <v>0.0207</v>
      </c>
      <c r="L38" s="17">
        <v>0.0165</v>
      </c>
    </row>
    <row r="39" spans="1:12" ht="12.75">
      <c r="A39" s="11" t="s">
        <v>208</v>
      </c>
      <c r="B39" s="11" t="s">
        <v>309</v>
      </c>
      <c r="C39" s="12">
        <v>173627</v>
      </c>
      <c r="D39" s="13">
        <v>0.0198</v>
      </c>
      <c r="E39" s="13">
        <v>0.0149</v>
      </c>
      <c r="F39" s="14"/>
      <c r="G39" s="15" t="s">
        <v>208</v>
      </c>
      <c r="H39" s="15" t="s">
        <v>208</v>
      </c>
      <c r="I39" s="15" t="s">
        <v>309</v>
      </c>
      <c r="J39" s="16">
        <v>33073</v>
      </c>
      <c r="K39" s="17">
        <v>0.0263</v>
      </c>
      <c r="L39" s="17">
        <v>0.0149</v>
      </c>
    </row>
    <row r="40" spans="1:12" ht="12.75">
      <c r="A40" s="11" t="s">
        <v>207</v>
      </c>
      <c r="B40" s="11" t="s">
        <v>236</v>
      </c>
      <c r="C40" s="12">
        <v>236109</v>
      </c>
      <c r="D40" s="13">
        <v>0.0264</v>
      </c>
      <c r="E40" s="13">
        <v>0.0197</v>
      </c>
      <c r="F40" s="14"/>
      <c r="G40" s="15" t="s">
        <v>207</v>
      </c>
      <c r="H40" s="15" t="s">
        <v>207</v>
      </c>
      <c r="I40" s="15" t="s">
        <v>236</v>
      </c>
      <c r="J40" s="16">
        <v>46538</v>
      </c>
      <c r="K40" s="17">
        <v>0.0254</v>
      </c>
      <c r="L40" s="17">
        <v>0.0197</v>
      </c>
    </row>
    <row r="41" spans="1:12" ht="12.75">
      <c r="A41" s="11" t="s">
        <v>225</v>
      </c>
      <c r="B41" s="11" t="s">
        <v>202</v>
      </c>
      <c r="C41" s="12">
        <v>64239</v>
      </c>
      <c r="D41" s="13">
        <v>0.0259</v>
      </c>
      <c r="E41" s="13">
        <v>0.0242</v>
      </c>
      <c r="F41" s="14"/>
      <c r="G41" s="15" t="s">
        <v>225</v>
      </c>
      <c r="H41" s="15" t="s">
        <v>225</v>
      </c>
      <c r="I41" s="15" t="s">
        <v>202</v>
      </c>
      <c r="J41" s="16">
        <v>9176</v>
      </c>
      <c r="K41" s="17">
        <v>0.0264</v>
      </c>
      <c r="L41" s="17">
        <v>0.0242</v>
      </c>
    </row>
    <row r="42" spans="1:12" ht="12.75">
      <c r="A42" s="11" t="s">
        <v>152</v>
      </c>
      <c r="B42" s="11" t="s">
        <v>202</v>
      </c>
      <c r="C42" s="12">
        <v>63168</v>
      </c>
      <c r="D42" s="13">
        <v>0.0216</v>
      </c>
      <c r="E42" s="13">
        <v>0.0197</v>
      </c>
      <c r="F42" s="14"/>
      <c r="G42" s="15" t="s">
        <v>152</v>
      </c>
      <c r="H42" s="15" t="s">
        <v>152</v>
      </c>
      <c r="I42" s="15" t="s">
        <v>202</v>
      </c>
      <c r="J42" s="16">
        <v>11441</v>
      </c>
      <c r="K42" s="17">
        <v>0.0217</v>
      </c>
      <c r="L42" s="17">
        <v>0.0197</v>
      </c>
    </row>
    <row r="43" spans="1:12" ht="12.75">
      <c r="A43" s="11" t="s">
        <v>288</v>
      </c>
      <c r="B43" s="11" t="s">
        <v>202</v>
      </c>
      <c r="C43" s="12">
        <v>142313</v>
      </c>
      <c r="D43" s="13">
        <v>0.0071</v>
      </c>
      <c r="E43" s="13">
        <v>0.0168</v>
      </c>
      <c r="F43" s="14"/>
      <c r="G43" s="15" t="s">
        <v>288</v>
      </c>
      <c r="H43" s="15" t="s">
        <v>288</v>
      </c>
      <c r="I43" s="15" t="s">
        <v>202</v>
      </c>
      <c r="J43" s="16">
        <v>23625</v>
      </c>
      <c r="K43" s="17">
        <v>0.0071</v>
      </c>
      <c r="L43" s="17">
        <v>0.0169</v>
      </c>
    </row>
    <row r="44" spans="1:12" ht="12.75">
      <c r="A44" s="11" t="s">
        <v>110</v>
      </c>
      <c r="B44" s="11" t="s">
        <v>202</v>
      </c>
      <c r="C44" s="12">
        <v>48058</v>
      </c>
      <c r="D44" s="13">
        <v>0.0302</v>
      </c>
      <c r="E44" s="13">
        <v>0.0179</v>
      </c>
      <c r="F44" s="14"/>
      <c r="G44" s="15" t="s">
        <v>110</v>
      </c>
      <c r="H44" s="15" t="s">
        <v>110</v>
      </c>
      <c r="I44" s="15" t="s">
        <v>202</v>
      </c>
      <c r="J44" s="16">
        <v>8007</v>
      </c>
      <c r="K44" s="17">
        <v>0.0271</v>
      </c>
      <c r="L44" s="17">
        <v>0.0179</v>
      </c>
    </row>
    <row r="45" spans="1:12" ht="12.75" customHeight="1">
      <c r="A45" s="27"/>
      <c r="B45" s="27"/>
      <c r="C45" s="27"/>
      <c r="D45" s="27"/>
      <c r="E45" s="28"/>
      <c r="F45" s="29"/>
      <c r="G45" s="27"/>
      <c r="H45" s="27"/>
      <c r="I45" s="27"/>
      <c r="J45" s="27"/>
      <c r="K45" s="27"/>
      <c r="L45" s="28"/>
    </row>
    <row r="46" spans="5:12" ht="12.75" customHeight="1">
      <c r="E46" s="30"/>
      <c r="F46" s="29"/>
      <c r="L46" s="30"/>
    </row>
    <row r="47" spans="1:12" ht="12.75" customHeight="1">
      <c r="A47" s="31" t="s">
        <v>142</v>
      </c>
      <c r="E47" s="30"/>
      <c r="F47" s="29"/>
      <c r="G47" s="31" t="s">
        <v>142</v>
      </c>
      <c r="L47" s="30"/>
    </row>
    <row r="48" spans="1:12" ht="12.75" customHeight="1">
      <c r="A48" s="31" t="s">
        <v>247</v>
      </c>
      <c r="E48" s="30"/>
      <c r="F48" s="29"/>
      <c r="G48" s="31" t="s">
        <v>247</v>
      </c>
      <c r="L48" s="30"/>
    </row>
    <row r="49" spans="5:12" ht="12.75" customHeight="1">
      <c r="E49" s="30"/>
      <c r="F49" s="29"/>
      <c r="L49" s="30"/>
    </row>
    <row r="50" spans="1:12" ht="12">
      <c r="A50" s="195" t="s">
        <v>76</v>
      </c>
      <c r="B50" s="196"/>
      <c r="C50" s="196"/>
      <c r="D50" s="196"/>
      <c r="E50" s="195"/>
      <c r="F50" s="29"/>
      <c r="G50" s="195" t="s">
        <v>76</v>
      </c>
      <c r="H50" s="196"/>
      <c r="I50" s="196"/>
      <c r="J50" s="196"/>
      <c r="K50" s="195"/>
      <c r="L50" s="33"/>
    </row>
  </sheetData>
  <sheetProtection/>
  <mergeCells count="2">
    <mergeCell ref="A50:E50"/>
    <mergeCell ref="G50:K50"/>
  </mergeCells>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L50"/>
  <sheetViews>
    <sheetView workbookViewId="0" topLeftCell="A1">
      <selection activeCell="A1" sqref="A1"/>
    </sheetView>
  </sheetViews>
  <sheetFormatPr defaultColWidth="17.140625" defaultRowHeight="12.75" customHeight="1"/>
  <cols>
    <col min="1" max="2" width="17.140625" style="0" customWidth="1"/>
    <col min="3" max="3" width="17.00390625" style="0" customWidth="1"/>
    <col min="4" max="12" width="17.140625" style="0" customWidth="1"/>
  </cols>
  <sheetData>
    <row r="1" spans="2:3" ht="12.75" customHeight="1">
      <c r="B1" s="1" t="s">
        <v>84</v>
      </c>
      <c r="C1" s="1" t="s">
        <v>133</v>
      </c>
    </row>
    <row r="2" spans="1:3" ht="12">
      <c r="A2" s="1" t="s">
        <v>232</v>
      </c>
      <c r="B2" s="1" t="s">
        <v>330</v>
      </c>
      <c r="C2" s="1" t="s">
        <v>127</v>
      </c>
    </row>
    <row r="3" spans="1:3" ht="48">
      <c r="A3" s="1" t="s">
        <v>221</v>
      </c>
      <c r="B3" s="1" t="s">
        <v>143</v>
      </c>
      <c r="C3" s="1" t="s">
        <v>37</v>
      </c>
    </row>
    <row r="6" spans="1:2" ht="12">
      <c r="A6" s="1" t="s">
        <v>187</v>
      </c>
      <c r="B6" s="1" t="s">
        <v>206</v>
      </c>
    </row>
    <row r="7" ht="12.75" customHeight="1">
      <c r="B7" s="1" t="s">
        <v>204</v>
      </c>
    </row>
    <row r="9" spans="1:7" ht="12.75">
      <c r="A9" s="2" t="s">
        <v>271</v>
      </c>
      <c r="G9" s="2" t="s">
        <v>331</v>
      </c>
    </row>
    <row r="10" spans="1:6" ht="12.75">
      <c r="A10" s="2" t="s">
        <v>299</v>
      </c>
      <c r="F10" s="3" t="s">
        <v>224</v>
      </c>
    </row>
    <row r="11" spans="1:12" ht="15">
      <c r="A11" s="4"/>
      <c r="B11" s="4"/>
      <c r="C11" s="4"/>
      <c r="D11" s="4"/>
      <c r="E11" s="5"/>
      <c r="F11" s="6">
        <v>-0.01</v>
      </c>
      <c r="G11" s="7"/>
      <c r="H11" s="4"/>
      <c r="I11" s="4"/>
      <c r="J11" s="4"/>
      <c r="K11" s="4"/>
      <c r="L11" s="4"/>
    </row>
    <row r="12" spans="1:12" ht="25.5">
      <c r="A12" s="8" t="s">
        <v>183</v>
      </c>
      <c r="B12" s="8" t="s">
        <v>4</v>
      </c>
      <c r="C12" s="9" t="s">
        <v>8</v>
      </c>
      <c r="D12" s="9" t="s">
        <v>1</v>
      </c>
      <c r="E12" s="9" t="s">
        <v>163</v>
      </c>
      <c r="F12" s="10"/>
      <c r="G12" s="8" t="s">
        <v>183</v>
      </c>
      <c r="H12" s="8" t="s">
        <v>140</v>
      </c>
      <c r="I12" s="8" t="s">
        <v>4</v>
      </c>
      <c r="J12" s="9" t="s">
        <v>75</v>
      </c>
      <c r="K12" s="9" t="s">
        <v>1</v>
      </c>
      <c r="L12" s="9" t="s">
        <v>163</v>
      </c>
    </row>
    <row r="13" spans="1:12" ht="12.75">
      <c r="A13" s="11" t="s">
        <v>223</v>
      </c>
      <c r="B13" s="11" t="s">
        <v>332</v>
      </c>
      <c r="C13" s="12">
        <v>124203</v>
      </c>
      <c r="D13" s="13">
        <v>0.0086</v>
      </c>
      <c r="E13" s="13">
        <v>0.003</v>
      </c>
      <c r="F13" s="14"/>
      <c r="G13" s="15" t="s">
        <v>223</v>
      </c>
      <c r="H13" s="15" t="s">
        <v>189</v>
      </c>
      <c r="I13" s="15" t="s">
        <v>332</v>
      </c>
      <c r="J13" s="16">
        <v>27169</v>
      </c>
      <c r="K13" s="17">
        <v>0.0089</v>
      </c>
      <c r="L13" s="17">
        <v>0.003</v>
      </c>
    </row>
    <row r="14" spans="1:12" ht="12.75">
      <c r="A14" s="11" t="s">
        <v>10</v>
      </c>
      <c r="B14" s="11" t="s">
        <v>303</v>
      </c>
      <c r="C14" s="12">
        <v>159507</v>
      </c>
      <c r="D14" s="13">
        <v>0.0036</v>
      </c>
      <c r="E14" s="13">
        <v>-0.0048</v>
      </c>
      <c r="F14" s="14"/>
      <c r="G14" s="15" t="s">
        <v>10</v>
      </c>
      <c r="H14" s="15" t="s">
        <v>10</v>
      </c>
      <c r="I14" s="15" t="s">
        <v>303</v>
      </c>
      <c r="J14" s="16">
        <v>29623</v>
      </c>
      <c r="K14" s="17">
        <v>0.0027</v>
      </c>
      <c r="L14" s="17">
        <v>-0.0048</v>
      </c>
    </row>
    <row r="15" spans="1:12" ht="12.75">
      <c r="A15" s="11" t="s">
        <v>70</v>
      </c>
      <c r="B15" s="11" t="s">
        <v>231</v>
      </c>
      <c r="C15" s="12">
        <v>316195</v>
      </c>
      <c r="D15" s="13">
        <v>0.0068</v>
      </c>
      <c r="E15" s="13">
        <v>-0.0036</v>
      </c>
      <c r="F15" s="14"/>
      <c r="G15" s="15" t="s">
        <v>70</v>
      </c>
      <c r="H15" s="15" t="s">
        <v>70</v>
      </c>
      <c r="I15" s="15" t="s">
        <v>231</v>
      </c>
      <c r="J15" s="16">
        <v>64964</v>
      </c>
      <c r="K15" s="17">
        <v>0.0068</v>
      </c>
      <c r="L15" s="17">
        <v>-0.0036</v>
      </c>
    </row>
    <row r="16" spans="1:12" ht="12.75">
      <c r="A16" s="11" t="s">
        <v>159</v>
      </c>
      <c r="B16" s="11" t="s">
        <v>159</v>
      </c>
      <c r="C16" s="12">
        <v>229020</v>
      </c>
      <c r="D16" s="13">
        <v>0.0072</v>
      </c>
      <c r="E16" s="13">
        <v>0.0023</v>
      </c>
      <c r="F16" s="14"/>
      <c r="G16" s="15" t="s">
        <v>159</v>
      </c>
      <c r="H16" s="15" t="s">
        <v>159</v>
      </c>
      <c r="I16" s="15" t="s">
        <v>159</v>
      </c>
      <c r="J16" s="16">
        <v>46580</v>
      </c>
      <c r="K16" s="17">
        <v>0.0063</v>
      </c>
      <c r="L16" s="17">
        <v>0.0023</v>
      </c>
    </row>
    <row r="17" spans="1:12" ht="12.75">
      <c r="A17" s="11" t="s">
        <v>265</v>
      </c>
      <c r="B17" s="11" t="s">
        <v>284</v>
      </c>
      <c r="C17" s="12">
        <v>29828</v>
      </c>
      <c r="D17" s="13">
        <v>-0.0014</v>
      </c>
      <c r="E17" s="13">
        <v>-0.0023</v>
      </c>
      <c r="F17" s="14"/>
      <c r="G17" s="15" t="s">
        <v>265</v>
      </c>
      <c r="H17" s="15" t="s">
        <v>265</v>
      </c>
      <c r="I17" s="15" t="s">
        <v>284</v>
      </c>
      <c r="J17" s="16">
        <v>5512</v>
      </c>
      <c r="K17" s="17">
        <v>-0.0012</v>
      </c>
      <c r="L17" s="17">
        <v>-0.0023</v>
      </c>
    </row>
    <row r="18" spans="1:12" ht="12.75">
      <c r="A18" s="11" t="s">
        <v>262</v>
      </c>
      <c r="B18" s="11" t="s">
        <v>25</v>
      </c>
      <c r="C18" s="18">
        <v>97101</v>
      </c>
      <c r="D18" s="19">
        <v>0.0004</v>
      </c>
      <c r="E18" s="13">
        <v>-0.004</v>
      </c>
      <c r="F18" s="14"/>
      <c r="G18" s="15" t="s">
        <v>262</v>
      </c>
      <c r="H18" s="15" t="s">
        <v>241</v>
      </c>
      <c r="I18" s="15" t="s">
        <v>25</v>
      </c>
      <c r="J18" s="20">
        <v>17792</v>
      </c>
      <c r="K18" s="21">
        <v>0.001</v>
      </c>
      <c r="L18" s="22">
        <v>-0.004</v>
      </c>
    </row>
    <row r="19" spans="1:12" ht="12.75">
      <c r="A19" s="11" t="s">
        <v>38</v>
      </c>
      <c r="B19" s="11" t="s">
        <v>43</v>
      </c>
      <c r="C19" s="18">
        <v>94678</v>
      </c>
      <c r="D19" s="19">
        <v>-0.0021</v>
      </c>
      <c r="E19" s="13">
        <v>-0.0022</v>
      </c>
      <c r="F19" s="14"/>
      <c r="G19" s="15" t="s">
        <v>38</v>
      </c>
      <c r="H19" s="15" t="s">
        <v>241</v>
      </c>
      <c r="I19" s="15" t="s">
        <v>43</v>
      </c>
      <c r="J19" s="20">
        <v>19930</v>
      </c>
      <c r="K19" s="21">
        <v>-0.0022</v>
      </c>
      <c r="L19" s="17">
        <v>-0.0022</v>
      </c>
    </row>
    <row r="20" spans="1:12" ht="12.75">
      <c r="A20" s="11" t="s">
        <v>281</v>
      </c>
      <c r="B20" s="11" t="s">
        <v>227</v>
      </c>
      <c r="C20" s="18">
        <v>96157</v>
      </c>
      <c r="D20" s="19">
        <v>-0.0014</v>
      </c>
      <c r="E20" s="13">
        <v>-0.0019</v>
      </c>
      <c r="F20" s="14"/>
      <c r="G20" s="15" t="s">
        <v>281</v>
      </c>
      <c r="H20" s="15" t="s">
        <v>241</v>
      </c>
      <c r="I20" s="15" t="s">
        <v>227</v>
      </c>
      <c r="J20" s="20">
        <v>18713</v>
      </c>
      <c r="K20" s="21">
        <v>-0.0008</v>
      </c>
      <c r="L20" s="17">
        <v>-0.0019</v>
      </c>
    </row>
    <row r="21" spans="1:12" ht="12.75">
      <c r="A21" s="11" t="s">
        <v>239</v>
      </c>
      <c r="B21" s="11" t="s">
        <v>284</v>
      </c>
      <c r="C21" s="18">
        <v>137739</v>
      </c>
      <c r="D21" s="19">
        <v>-0.0016</v>
      </c>
      <c r="E21" s="13">
        <v>-0.0023</v>
      </c>
      <c r="F21" s="14"/>
      <c r="G21" s="15" t="s">
        <v>239</v>
      </c>
      <c r="H21" s="15" t="s">
        <v>241</v>
      </c>
      <c r="I21" s="15" t="s">
        <v>284</v>
      </c>
      <c r="J21" s="20">
        <v>25929</v>
      </c>
      <c r="K21" s="21">
        <v>-0.0008</v>
      </c>
      <c r="L21" s="17">
        <v>-0.0023</v>
      </c>
    </row>
    <row r="22" spans="1:12" ht="12.75">
      <c r="A22" s="11" t="s">
        <v>215</v>
      </c>
      <c r="B22" s="11" t="s">
        <v>293</v>
      </c>
      <c r="C22" s="18">
        <v>66425</v>
      </c>
      <c r="D22" s="19">
        <v>0.0009</v>
      </c>
      <c r="E22" s="13">
        <v>-0.0035</v>
      </c>
      <c r="F22" s="14"/>
      <c r="G22" s="15" t="s">
        <v>215</v>
      </c>
      <c r="H22" s="15" t="s">
        <v>241</v>
      </c>
      <c r="I22" s="15" t="s">
        <v>293</v>
      </c>
      <c r="J22" s="20">
        <v>12790</v>
      </c>
      <c r="K22" s="21">
        <v>0.0009</v>
      </c>
      <c r="L22" s="17">
        <v>-0.0035</v>
      </c>
    </row>
    <row r="23" spans="1:12" ht="12.75">
      <c r="A23" s="11" t="s">
        <v>210</v>
      </c>
      <c r="B23" s="11" t="s">
        <v>284</v>
      </c>
      <c r="C23" s="12">
        <v>29481</v>
      </c>
      <c r="D23" s="13">
        <v>0.0079</v>
      </c>
      <c r="E23" s="13">
        <v>-0.0023</v>
      </c>
      <c r="F23" s="14"/>
      <c r="G23" s="15" t="s">
        <v>210</v>
      </c>
      <c r="H23" s="15" t="s">
        <v>188</v>
      </c>
      <c r="I23" s="15" t="s">
        <v>284</v>
      </c>
      <c r="J23" s="16">
        <v>5580</v>
      </c>
      <c r="K23" s="17">
        <v>0.0051</v>
      </c>
      <c r="L23" s="17">
        <v>-0.0023</v>
      </c>
    </row>
    <row r="24" spans="1:12" ht="12.75">
      <c r="A24" s="11" t="s">
        <v>33</v>
      </c>
      <c r="B24" s="11" t="s">
        <v>252</v>
      </c>
      <c r="C24" s="23">
        <v>129768</v>
      </c>
      <c r="D24" s="24">
        <v>-0.0098</v>
      </c>
      <c r="E24" s="13">
        <v>-0.01</v>
      </c>
      <c r="F24" s="14"/>
      <c r="G24" s="15" t="s">
        <v>33</v>
      </c>
      <c r="H24" s="15" t="s">
        <v>33</v>
      </c>
      <c r="I24" s="15" t="s">
        <v>252</v>
      </c>
      <c r="J24" s="25">
        <v>27165</v>
      </c>
      <c r="K24" s="26">
        <v>-0.0051</v>
      </c>
      <c r="L24" s="22">
        <v>-0.0089</v>
      </c>
    </row>
    <row r="25" spans="1:12" ht="12.75">
      <c r="A25" s="11" t="s">
        <v>102</v>
      </c>
      <c r="B25" s="11" t="s">
        <v>309</v>
      </c>
      <c r="C25" s="12">
        <v>58092</v>
      </c>
      <c r="D25" s="13">
        <v>0.0065</v>
      </c>
      <c r="E25" s="13">
        <v>-0.0051</v>
      </c>
      <c r="F25" s="14"/>
      <c r="G25" s="15" t="s">
        <v>102</v>
      </c>
      <c r="H25" s="15" t="s">
        <v>102</v>
      </c>
      <c r="I25" s="15" t="s">
        <v>309</v>
      </c>
      <c r="J25" s="16">
        <v>10858</v>
      </c>
      <c r="K25" s="17">
        <v>0.0054</v>
      </c>
      <c r="L25" s="17">
        <v>-0.0051</v>
      </c>
    </row>
    <row r="26" spans="1:12" ht="12.75">
      <c r="A26" s="11" t="s">
        <v>52</v>
      </c>
      <c r="B26" s="11" t="s">
        <v>126</v>
      </c>
      <c r="C26" s="12">
        <v>110014</v>
      </c>
      <c r="D26" s="13">
        <v>-0.0007</v>
      </c>
      <c r="E26" s="13">
        <v>-0.0001</v>
      </c>
      <c r="F26" s="14"/>
      <c r="G26" s="15" t="s">
        <v>52</v>
      </c>
      <c r="H26" s="15" t="s">
        <v>148</v>
      </c>
      <c r="I26" s="15" t="s">
        <v>126</v>
      </c>
      <c r="J26" s="16">
        <v>24248</v>
      </c>
      <c r="K26" s="17">
        <v>0.0023</v>
      </c>
      <c r="L26" s="17">
        <v>-0.0001</v>
      </c>
    </row>
    <row r="27" spans="1:12" ht="12.75">
      <c r="A27" s="11" t="s">
        <v>79</v>
      </c>
      <c r="B27" s="11" t="s">
        <v>50</v>
      </c>
      <c r="C27" s="12">
        <v>246983</v>
      </c>
      <c r="D27" s="13">
        <v>0.0029</v>
      </c>
      <c r="E27" s="13">
        <v>-0.0007</v>
      </c>
      <c r="F27" s="14"/>
      <c r="G27" s="15" t="s">
        <v>79</v>
      </c>
      <c r="H27" s="15" t="s">
        <v>50</v>
      </c>
      <c r="I27" s="15" t="s">
        <v>50</v>
      </c>
      <c r="J27" s="16">
        <v>41760</v>
      </c>
      <c r="K27" s="17">
        <v>0</v>
      </c>
      <c r="L27" s="17">
        <v>-0.0007</v>
      </c>
    </row>
    <row r="28" spans="1:12" ht="12.75">
      <c r="A28" s="11" t="s">
        <v>22</v>
      </c>
      <c r="B28" s="11" t="s">
        <v>96</v>
      </c>
      <c r="C28" s="23">
        <v>63281</v>
      </c>
      <c r="D28" s="24">
        <v>-0.0081</v>
      </c>
      <c r="E28" s="13">
        <v>-0.005</v>
      </c>
      <c r="F28" s="14"/>
      <c r="G28" s="15" t="s">
        <v>319</v>
      </c>
      <c r="H28" s="15" t="s">
        <v>263</v>
      </c>
      <c r="I28" s="15" t="s">
        <v>96</v>
      </c>
      <c r="J28" s="25">
        <v>11269</v>
      </c>
      <c r="K28" s="26">
        <v>-0.009</v>
      </c>
      <c r="L28" s="22">
        <v>-0.005</v>
      </c>
    </row>
    <row r="29" spans="1:12" ht="12.75">
      <c r="A29" s="11" t="s">
        <v>101</v>
      </c>
      <c r="B29" s="11" t="s">
        <v>45</v>
      </c>
      <c r="C29" s="23">
        <v>19524</v>
      </c>
      <c r="D29" s="24">
        <v>-0.0086</v>
      </c>
      <c r="E29" s="13">
        <v>-0.0016</v>
      </c>
      <c r="F29" s="14"/>
      <c r="G29" s="15" t="s">
        <v>104</v>
      </c>
      <c r="H29" s="15" t="s">
        <v>263</v>
      </c>
      <c r="I29" s="15" t="s">
        <v>45</v>
      </c>
      <c r="J29" s="25">
        <v>4280</v>
      </c>
      <c r="K29" s="26">
        <v>-0.0109</v>
      </c>
      <c r="L29" s="17">
        <v>-0.0016</v>
      </c>
    </row>
    <row r="30" spans="1:12" ht="12.75">
      <c r="A30" s="11" t="s">
        <v>306</v>
      </c>
      <c r="B30" s="11" t="s">
        <v>285</v>
      </c>
      <c r="C30" s="23">
        <v>73315</v>
      </c>
      <c r="D30" s="24">
        <v>-0.0062</v>
      </c>
      <c r="E30" s="13">
        <v>-0.0013</v>
      </c>
      <c r="F30" s="14"/>
      <c r="G30" s="15" t="s">
        <v>176</v>
      </c>
      <c r="H30" s="15" t="s">
        <v>263</v>
      </c>
      <c r="I30" s="15" t="s">
        <v>285</v>
      </c>
      <c r="J30" s="25">
        <v>16622</v>
      </c>
      <c r="K30" s="26">
        <v>-0.009</v>
      </c>
      <c r="L30" s="17">
        <v>-0.0013</v>
      </c>
    </row>
    <row r="31" spans="1:12" ht="12.75">
      <c r="A31" s="11" t="s">
        <v>132</v>
      </c>
      <c r="B31" s="11" t="s">
        <v>30</v>
      </c>
      <c r="C31" s="23">
        <v>135784</v>
      </c>
      <c r="D31" s="24">
        <v>-0.0197</v>
      </c>
      <c r="E31" s="13">
        <v>-0.0034</v>
      </c>
      <c r="F31" s="14"/>
      <c r="G31" s="15" t="s">
        <v>132</v>
      </c>
      <c r="H31" s="15" t="s">
        <v>130</v>
      </c>
      <c r="I31" s="15" t="s">
        <v>30</v>
      </c>
      <c r="J31" s="25">
        <v>31190</v>
      </c>
      <c r="K31" s="26">
        <v>-0.0191</v>
      </c>
      <c r="L31" s="17">
        <v>-0.0034</v>
      </c>
    </row>
    <row r="32" spans="1:12" ht="12.75">
      <c r="A32" s="11" t="s">
        <v>198</v>
      </c>
      <c r="B32" s="11" t="s">
        <v>30</v>
      </c>
      <c r="C32" s="23">
        <v>144050</v>
      </c>
      <c r="D32" s="24">
        <v>-0.0015</v>
      </c>
      <c r="E32" s="13">
        <v>-0.0034</v>
      </c>
      <c r="F32" s="14"/>
      <c r="G32" s="15" t="s">
        <v>198</v>
      </c>
      <c r="H32" s="15" t="s">
        <v>130</v>
      </c>
      <c r="I32" s="15" t="s">
        <v>30</v>
      </c>
      <c r="J32" s="25">
        <v>25797</v>
      </c>
      <c r="K32" s="26">
        <v>-0.0029</v>
      </c>
      <c r="L32" s="17">
        <v>-0.0034</v>
      </c>
    </row>
    <row r="33" spans="1:12" ht="12.75">
      <c r="A33" s="11" t="s">
        <v>196</v>
      </c>
      <c r="B33" s="11" t="s">
        <v>25</v>
      </c>
      <c r="C33" s="23">
        <v>520031</v>
      </c>
      <c r="D33" s="24">
        <v>-0.0061</v>
      </c>
      <c r="E33" s="13">
        <v>-0.004</v>
      </c>
      <c r="F33" s="14"/>
      <c r="G33" s="15" t="s">
        <v>196</v>
      </c>
      <c r="H33" s="15" t="s">
        <v>130</v>
      </c>
      <c r="I33" s="15" t="s">
        <v>25</v>
      </c>
      <c r="J33" s="25">
        <v>95148</v>
      </c>
      <c r="K33" s="26">
        <v>-0.0058</v>
      </c>
      <c r="L33" s="17">
        <v>-0.004</v>
      </c>
    </row>
    <row r="34" spans="1:12" ht="12.75">
      <c r="A34" s="11" t="s">
        <v>155</v>
      </c>
      <c r="B34" s="11" t="s">
        <v>155</v>
      </c>
      <c r="C34" s="12">
        <v>72067</v>
      </c>
      <c r="D34" s="13">
        <v>0.002</v>
      </c>
      <c r="E34" s="13">
        <v>0.0026</v>
      </c>
      <c r="F34" s="14"/>
      <c r="G34" s="15" t="s">
        <v>155</v>
      </c>
      <c r="H34" s="15" t="s">
        <v>155</v>
      </c>
      <c r="I34" s="15" t="s">
        <v>155</v>
      </c>
      <c r="J34" s="16">
        <v>12556</v>
      </c>
      <c r="K34" s="17">
        <v>0.0032</v>
      </c>
      <c r="L34" s="17">
        <v>0.0026</v>
      </c>
    </row>
    <row r="35" spans="1:12" ht="12.75">
      <c r="A35" s="11" t="s">
        <v>162</v>
      </c>
      <c r="B35" s="11" t="s">
        <v>141</v>
      </c>
      <c r="C35" s="12">
        <v>249461</v>
      </c>
      <c r="D35" s="13">
        <v>0.0092</v>
      </c>
      <c r="E35" s="13">
        <v>-0.002</v>
      </c>
      <c r="F35" s="14"/>
      <c r="G35" s="15" t="s">
        <v>162</v>
      </c>
      <c r="H35" s="15" t="s">
        <v>162</v>
      </c>
      <c r="I35" s="15" t="s">
        <v>141</v>
      </c>
      <c r="J35" s="16">
        <v>48104</v>
      </c>
      <c r="K35" s="17">
        <v>0.0116</v>
      </c>
      <c r="L35" s="17">
        <v>-0.002</v>
      </c>
    </row>
    <row r="36" spans="1:12" ht="12.75">
      <c r="A36" s="11" t="s">
        <v>0</v>
      </c>
      <c r="B36" s="11" t="s">
        <v>126</v>
      </c>
      <c r="C36" s="12">
        <v>179898</v>
      </c>
      <c r="D36" s="13">
        <v>0.003</v>
      </c>
      <c r="E36" s="13">
        <v>-0.0001</v>
      </c>
      <c r="F36" s="14"/>
      <c r="G36" s="15" t="s">
        <v>0</v>
      </c>
      <c r="H36" s="15" t="s">
        <v>148</v>
      </c>
      <c r="I36" s="15" t="s">
        <v>126</v>
      </c>
      <c r="J36" s="16">
        <v>35048</v>
      </c>
      <c r="K36" s="17">
        <v>0.003</v>
      </c>
      <c r="L36" s="17">
        <v>-0.0001</v>
      </c>
    </row>
    <row r="37" spans="1:12" ht="12.75">
      <c r="A37" s="11" t="s">
        <v>107</v>
      </c>
      <c r="B37" s="11" t="s">
        <v>93</v>
      </c>
      <c r="C37" s="12">
        <v>75955</v>
      </c>
      <c r="D37" s="13">
        <v>0.0021</v>
      </c>
      <c r="E37" s="13">
        <v>-0.001</v>
      </c>
      <c r="F37" s="14"/>
      <c r="G37" s="15" t="s">
        <v>107</v>
      </c>
      <c r="H37" s="15" t="s">
        <v>188</v>
      </c>
      <c r="I37" s="15" t="s">
        <v>93</v>
      </c>
      <c r="J37" s="16">
        <v>15530</v>
      </c>
      <c r="K37" s="17">
        <v>0.0101</v>
      </c>
      <c r="L37" s="17">
        <v>-0.001</v>
      </c>
    </row>
    <row r="38" spans="1:12" ht="12.75">
      <c r="A38" s="11" t="s">
        <v>103</v>
      </c>
      <c r="B38" s="11" t="s">
        <v>292</v>
      </c>
      <c r="C38" s="12">
        <v>163927</v>
      </c>
      <c r="D38" s="13">
        <v>0.0014</v>
      </c>
      <c r="E38" s="13">
        <v>-0.0037</v>
      </c>
      <c r="F38" s="14"/>
      <c r="G38" s="15" t="s">
        <v>103</v>
      </c>
      <c r="H38" s="15" t="s">
        <v>188</v>
      </c>
      <c r="I38" s="15" t="s">
        <v>292</v>
      </c>
      <c r="J38" s="16">
        <v>32752</v>
      </c>
      <c r="K38" s="17">
        <v>0.0005</v>
      </c>
      <c r="L38" s="17">
        <v>-0.0037</v>
      </c>
    </row>
    <row r="39" spans="1:12" ht="12.75">
      <c r="A39" s="11" t="s">
        <v>208</v>
      </c>
      <c r="B39" s="11" t="s">
        <v>309</v>
      </c>
      <c r="C39" s="12">
        <v>173627</v>
      </c>
      <c r="D39" s="13">
        <v>-0.0004</v>
      </c>
      <c r="E39" s="13">
        <v>-0.0051</v>
      </c>
      <c r="F39" s="14"/>
      <c r="G39" s="15" t="s">
        <v>208</v>
      </c>
      <c r="H39" s="15" t="s">
        <v>208</v>
      </c>
      <c r="I39" s="15" t="s">
        <v>309</v>
      </c>
      <c r="J39" s="16">
        <v>33073</v>
      </c>
      <c r="K39" s="17">
        <v>0.006</v>
      </c>
      <c r="L39" s="17">
        <v>-0.0051</v>
      </c>
    </row>
    <row r="40" spans="1:12" ht="12.75">
      <c r="A40" s="11" t="s">
        <v>207</v>
      </c>
      <c r="B40" s="11" t="s">
        <v>236</v>
      </c>
      <c r="C40" s="12">
        <v>236109</v>
      </c>
      <c r="D40" s="13">
        <v>0.0061</v>
      </c>
      <c r="E40" s="13">
        <v>-0.0005</v>
      </c>
      <c r="F40" s="14"/>
      <c r="G40" s="15" t="s">
        <v>207</v>
      </c>
      <c r="H40" s="15" t="s">
        <v>207</v>
      </c>
      <c r="I40" s="15" t="s">
        <v>236</v>
      </c>
      <c r="J40" s="16">
        <v>46538</v>
      </c>
      <c r="K40" s="17">
        <v>0.0051</v>
      </c>
      <c r="L40" s="17">
        <v>-0.0005</v>
      </c>
    </row>
    <row r="41" spans="1:12" ht="12.75">
      <c r="A41" s="11" t="s">
        <v>225</v>
      </c>
      <c r="B41" s="11" t="s">
        <v>202</v>
      </c>
      <c r="C41" s="12">
        <v>64239</v>
      </c>
      <c r="D41" s="13">
        <v>0.0056</v>
      </c>
      <c r="E41" s="13">
        <v>0.0039</v>
      </c>
      <c r="F41" s="14"/>
      <c r="G41" s="15" t="s">
        <v>225</v>
      </c>
      <c r="H41" s="15" t="s">
        <v>225</v>
      </c>
      <c r="I41" s="15" t="s">
        <v>202</v>
      </c>
      <c r="J41" s="16">
        <v>9176</v>
      </c>
      <c r="K41" s="17">
        <v>0.0061</v>
      </c>
      <c r="L41" s="17">
        <v>0.0039</v>
      </c>
    </row>
    <row r="42" spans="1:12" ht="12.75">
      <c r="A42" s="11" t="s">
        <v>152</v>
      </c>
      <c r="B42" s="11" t="s">
        <v>202</v>
      </c>
      <c r="C42" s="12">
        <v>63168</v>
      </c>
      <c r="D42" s="13">
        <v>0.0014</v>
      </c>
      <c r="E42" s="13">
        <v>-0.0005</v>
      </c>
      <c r="F42" s="14"/>
      <c r="G42" s="15" t="s">
        <v>152</v>
      </c>
      <c r="H42" s="15" t="s">
        <v>152</v>
      </c>
      <c r="I42" s="15" t="s">
        <v>202</v>
      </c>
      <c r="J42" s="16">
        <v>11441</v>
      </c>
      <c r="K42" s="17">
        <v>0.0015</v>
      </c>
      <c r="L42" s="17">
        <v>-0.0005</v>
      </c>
    </row>
    <row r="43" spans="1:12" ht="12.75">
      <c r="A43" s="11" t="s">
        <v>288</v>
      </c>
      <c r="B43" s="11" t="s">
        <v>202</v>
      </c>
      <c r="C43" s="12">
        <v>142313</v>
      </c>
      <c r="D43" s="13">
        <v>-0.0129</v>
      </c>
      <c r="E43" s="13">
        <v>-0.0034</v>
      </c>
      <c r="F43" s="14"/>
      <c r="G43" s="15" t="s">
        <v>288</v>
      </c>
      <c r="H43" s="15" t="s">
        <v>288</v>
      </c>
      <c r="I43" s="15" t="s">
        <v>202</v>
      </c>
      <c r="J43" s="16">
        <v>23625</v>
      </c>
      <c r="K43" s="17">
        <v>-0.0128</v>
      </c>
      <c r="L43" s="17">
        <v>-0.0033</v>
      </c>
    </row>
    <row r="44" spans="1:12" ht="12.75">
      <c r="A44" s="11" t="s">
        <v>110</v>
      </c>
      <c r="B44" s="11" t="s">
        <v>202</v>
      </c>
      <c r="C44" s="12">
        <v>48058</v>
      </c>
      <c r="D44" s="13">
        <v>0.0098</v>
      </c>
      <c r="E44" s="13">
        <v>-0.0023</v>
      </c>
      <c r="F44" s="14"/>
      <c r="G44" s="15" t="s">
        <v>110</v>
      </c>
      <c r="H44" s="15" t="s">
        <v>110</v>
      </c>
      <c r="I44" s="15" t="s">
        <v>202</v>
      </c>
      <c r="J44" s="16">
        <v>8007</v>
      </c>
      <c r="K44" s="17">
        <v>0.0067</v>
      </c>
      <c r="L44" s="17">
        <v>-0.0023</v>
      </c>
    </row>
    <row r="45" spans="1:12" ht="12.75" customHeight="1">
      <c r="A45" s="27"/>
      <c r="B45" s="27"/>
      <c r="C45" s="27"/>
      <c r="D45" s="27"/>
      <c r="E45" s="28"/>
      <c r="F45" s="29"/>
      <c r="G45" s="27"/>
      <c r="H45" s="27"/>
      <c r="I45" s="27"/>
      <c r="J45" s="27"/>
      <c r="K45" s="27"/>
      <c r="L45" s="28"/>
    </row>
    <row r="46" spans="5:12" ht="12.75" customHeight="1">
      <c r="E46" s="30"/>
      <c r="F46" s="29"/>
      <c r="L46" s="30"/>
    </row>
    <row r="47" spans="1:12" ht="12.75" customHeight="1">
      <c r="A47" s="31" t="s">
        <v>142</v>
      </c>
      <c r="E47" s="30"/>
      <c r="F47" s="29"/>
      <c r="G47" s="31" t="s">
        <v>142</v>
      </c>
      <c r="L47" s="30"/>
    </row>
    <row r="48" spans="1:12" ht="12.75" customHeight="1">
      <c r="A48" s="31" t="s">
        <v>247</v>
      </c>
      <c r="E48" s="30"/>
      <c r="F48" s="29"/>
      <c r="G48" s="31" t="s">
        <v>247</v>
      </c>
      <c r="L48" s="30"/>
    </row>
    <row r="49" spans="5:12" ht="12.75" customHeight="1">
      <c r="E49" s="30"/>
      <c r="F49" s="29"/>
      <c r="L49" s="30"/>
    </row>
    <row r="50" spans="1:12" ht="12">
      <c r="A50" s="195" t="s">
        <v>76</v>
      </c>
      <c r="B50" s="196"/>
      <c r="C50" s="196"/>
      <c r="D50" s="196"/>
      <c r="E50" s="195"/>
      <c r="F50" s="29"/>
      <c r="G50" s="195" t="s">
        <v>76</v>
      </c>
      <c r="H50" s="196"/>
      <c r="I50" s="196"/>
      <c r="J50" s="196"/>
      <c r="K50" s="195"/>
      <c r="L50" s="33"/>
    </row>
  </sheetData>
  <sheetProtection/>
  <mergeCells count="2">
    <mergeCell ref="A50:E50"/>
    <mergeCell ref="G50:K50"/>
  </mergeCells>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O59"/>
  <sheetViews>
    <sheetView workbookViewId="0" topLeftCell="A1">
      <selection activeCell="A1" sqref="A1"/>
    </sheetView>
  </sheetViews>
  <sheetFormatPr defaultColWidth="17.140625" defaultRowHeight="12.75" customHeight="1"/>
  <cols>
    <col min="1" max="1" width="17.140625" style="0" customWidth="1"/>
    <col min="2" max="2" width="23.421875" style="0" customWidth="1"/>
    <col min="3" max="3" width="20.28125" style="0" customWidth="1"/>
    <col min="4" max="15" width="17.140625" style="0" customWidth="1"/>
  </cols>
  <sheetData>
    <row r="1" spans="2:3" ht="12.75" customHeight="1">
      <c r="B1" s="1" t="s">
        <v>84</v>
      </c>
      <c r="C1" s="1" t="s">
        <v>133</v>
      </c>
    </row>
    <row r="2" spans="1:3" ht="12">
      <c r="A2" s="1" t="s">
        <v>232</v>
      </c>
      <c r="B2" s="1" t="s">
        <v>330</v>
      </c>
      <c r="C2" s="1" t="s">
        <v>127</v>
      </c>
    </row>
    <row r="3" spans="1:5" ht="12">
      <c r="A3" s="1" t="s">
        <v>221</v>
      </c>
      <c r="B3" s="1" t="s">
        <v>129</v>
      </c>
      <c r="C3" s="197" t="s">
        <v>63</v>
      </c>
      <c r="D3" s="197"/>
      <c r="E3" s="197"/>
    </row>
    <row r="6" spans="1:3" ht="12">
      <c r="A6" s="1" t="s">
        <v>187</v>
      </c>
      <c r="B6" s="1" t="s">
        <v>327</v>
      </c>
      <c r="C6" s="34" t="s">
        <v>77</v>
      </c>
    </row>
    <row r="7" spans="2:3" ht="24">
      <c r="B7" s="1" t="s">
        <v>158</v>
      </c>
      <c r="C7" s="34" t="s">
        <v>200</v>
      </c>
    </row>
    <row r="8" spans="2:3" ht="12">
      <c r="B8" s="1" t="s">
        <v>195</v>
      </c>
      <c r="C8" s="34" t="s">
        <v>77</v>
      </c>
    </row>
    <row r="10" ht="12.75" customHeight="1">
      <c r="B10" s="35"/>
    </row>
    <row r="13" spans="1:5" ht="12.75">
      <c r="A13" s="198" t="s">
        <v>89</v>
      </c>
      <c r="B13" s="199"/>
      <c r="C13" s="199"/>
      <c r="D13" s="196"/>
      <c r="E13" s="196"/>
    </row>
    <row r="14" spans="1:4" ht="12.75">
      <c r="A14" s="198" t="s">
        <v>259</v>
      </c>
      <c r="B14" s="199"/>
      <c r="C14" s="199"/>
      <c r="D14" s="196"/>
    </row>
    <row r="15" spans="3:15" ht="12.75" customHeight="1">
      <c r="C15" s="36"/>
      <c r="G15" s="4"/>
      <c r="J15" s="196" t="s">
        <v>64</v>
      </c>
      <c r="K15" s="196"/>
      <c r="L15" s="4"/>
      <c r="M15" s="4"/>
      <c r="N15" s="4"/>
      <c r="O15" s="4"/>
    </row>
    <row r="16" spans="1:15" ht="36">
      <c r="A16" s="37" t="s">
        <v>150</v>
      </c>
      <c r="B16" s="37" t="s">
        <v>264</v>
      </c>
      <c r="C16" s="28" t="s">
        <v>283</v>
      </c>
      <c r="D16" s="38" t="s">
        <v>240</v>
      </c>
      <c r="E16" s="39" t="s">
        <v>46</v>
      </c>
      <c r="F16" s="40" t="s">
        <v>244</v>
      </c>
      <c r="G16" s="41" t="s">
        <v>184</v>
      </c>
      <c r="H16" s="38" t="s">
        <v>203</v>
      </c>
      <c r="I16" s="39" t="s">
        <v>168</v>
      </c>
      <c r="J16" s="39" t="s">
        <v>256</v>
      </c>
      <c r="K16" s="40" t="s">
        <v>257</v>
      </c>
      <c r="L16" s="42" t="s">
        <v>121</v>
      </c>
      <c r="M16" s="27" t="s">
        <v>61</v>
      </c>
      <c r="N16" s="27" t="s">
        <v>99</v>
      </c>
      <c r="O16" s="43"/>
    </row>
    <row r="17" spans="1:14" ht="12.75">
      <c r="A17" s="44">
        <v>2011</v>
      </c>
      <c r="B17" s="45">
        <v>4.5199631854485</v>
      </c>
      <c r="C17" s="46">
        <f aca="true" t="shared" si="0" ref="C17:C41">L17*N17</f>
        <v>4.987118655102458</v>
      </c>
      <c r="D17" s="47">
        <f aca="true" t="shared" si="1" ref="D17:D41">C17-B17</f>
        <v>0.4671554696539584</v>
      </c>
      <c r="E17" s="47">
        <f aca="true" t="shared" si="2" ref="E17:E41">D17/$I$52</f>
        <v>0.4630972626738004</v>
      </c>
      <c r="F17" s="48">
        <v>4.480698</v>
      </c>
      <c r="G17" s="49">
        <f aca="true" t="shared" si="3" ref="G17:G41">(F17*$I$51)/$H$51</f>
        <v>4.519963185448501</v>
      </c>
      <c r="H17" s="50">
        <v>5.68267393112183</v>
      </c>
      <c r="I17" s="51">
        <f aca="true" t="shared" si="4" ref="I17:I41">(H17*$I$51)/$G$51</f>
        <v>5.78632774766862</v>
      </c>
      <c r="J17" s="52">
        <v>1</v>
      </c>
      <c r="K17" s="53">
        <v>0</v>
      </c>
      <c r="L17" s="50">
        <f aca="true" t="shared" si="5" ref="L17:L41">(G17*J17)+(I17*K17)</f>
        <v>4.519963185448501</v>
      </c>
      <c r="M17" s="1">
        <v>6.27</v>
      </c>
      <c r="N17" s="54">
        <f aca="true" t="shared" si="6" ref="N17:N41">M17/H17</f>
        <v>1.1033538218094143</v>
      </c>
    </row>
    <row r="18" spans="1:14" ht="12.75">
      <c r="A18" s="44">
        <v>2012</v>
      </c>
      <c r="B18" s="45">
        <v>4.60656348735333</v>
      </c>
      <c r="C18" s="46">
        <f t="shared" si="0"/>
        <v>5.474948274091043</v>
      </c>
      <c r="D18" s="47">
        <f t="shared" si="1"/>
        <v>0.868384786737713</v>
      </c>
      <c r="E18" s="47">
        <f t="shared" si="2"/>
        <v>0.8608410771336867</v>
      </c>
      <c r="F18" s="48">
        <v>4.566546</v>
      </c>
      <c r="G18" s="49">
        <f t="shared" si="3"/>
        <v>4.606563487353333</v>
      </c>
      <c r="H18" s="50">
        <v>6.1725115776062</v>
      </c>
      <c r="I18" s="51">
        <f t="shared" si="4"/>
        <v>6.285100191778513</v>
      </c>
      <c r="J18" s="52">
        <f aca="true" t="shared" si="7" ref="J18:J41">1-K18</f>
        <v>0.9285714285714286</v>
      </c>
      <c r="K18" s="53">
        <f aca="true" t="shared" si="8" ref="K18:K30">K17+(1/14)</f>
        <v>0.07142857142857142</v>
      </c>
      <c r="L18" s="50">
        <f t="shared" si="5"/>
        <v>4.726458966240846</v>
      </c>
      <c r="M18" s="1">
        <v>7.15</v>
      </c>
      <c r="N18" s="54">
        <f t="shared" si="6"/>
        <v>1.1583615372938492</v>
      </c>
    </row>
    <row r="19" spans="1:14" ht="12.75">
      <c r="A19" s="44">
        <v>2013</v>
      </c>
      <c r="B19" s="45">
        <v>4.74299971688612</v>
      </c>
      <c r="C19" s="46">
        <f t="shared" si="0"/>
        <v>5.879765817667103</v>
      </c>
      <c r="D19" s="47">
        <f t="shared" si="1"/>
        <v>1.1367661007809824</v>
      </c>
      <c r="E19" s="47">
        <f t="shared" si="2"/>
        <v>1.1268909469517583</v>
      </c>
      <c r="F19" s="48">
        <v>4.701797</v>
      </c>
      <c r="G19" s="49">
        <f t="shared" si="3"/>
        <v>4.7429997168861195</v>
      </c>
      <c r="H19" s="50">
        <v>6.12901878356934</v>
      </c>
      <c r="I19" s="51">
        <f t="shared" si="4"/>
        <v>6.2408140750648915</v>
      </c>
      <c r="J19" s="52">
        <f t="shared" si="7"/>
        <v>0.8571428571428572</v>
      </c>
      <c r="K19" s="53">
        <f t="shared" si="8"/>
        <v>0.14285714285714285</v>
      </c>
      <c r="L19" s="50">
        <f t="shared" si="5"/>
        <v>4.9569731966259445</v>
      </c>
      <c r="M19" s="1">
        <v>7.27</v>
      </c>
      <c r="N19" s="54">
        <f t="shared" si="6"/>
        <v>1.186160502475437</v>
      </c>
    </row>
    <row r="20" spans="1:14" ht="12.75">
      <c r="A20" s="44">
        <v>2014</v>
      </c>
      <c r="B20" s="45">
        <v>4.80767555972843</v>
      </c>
      <c r="C20" s="46">
        <f t="shared" si="0"/>
        <v>6.216017198752079</v>
      </c>
      <c r="D20" s="47">
        <f t="shared" si="1"/>
        <v>1.4083416390236483</v>
      </c>
      <c r="E20" s="47">
        <f t="shared" si="2"/>
        <v>1.3961072925561513</v>
      </c>
      <c r="F20" s="48">
        <v>4.765911</v>
      </c>
      <c r="G20" s="49">
        <f t="shared" si="3"/>
        <v>4.807675559728428</v>
      </c>
      <c r="H20" s="50">
        <v>6.08605670928955</v>
      </c>
      <c r="I20" s="51">
        <f t="shared" si="4"/>
        <v>6.197068358608928</v>
      </c>
      <c r="J20" s="52">
        <f t="shared" si="7"/>
        <v>0.7857142857142857</v>
      </c>
      <c r="K20" s="53">
        <f t="shared" si="8"/>
        <v>0.21428571428571427</v>
      </c>
      <c r="L20" s="50">
        <f t="shared" si="5"/>
        <v>5.105402588059963</v>
      </c>
      <c r="M20" s="1">
        <v>7.41</v>
      </c>
      <c r="N20" s="54">
        <f t="shared" si="6"/>
        <v>1.2175371269034723</v>
      </c>
    </row>
    <row r="21" spans="1:14" ht="12.75">
      <c r="A21" s="44">
        <v>2015</v>
      </c>
      <c r="B21" s="45">
        <v>4.84780516799043</v>
      </c>
      <c r="C21" s="46">
        <f t="shared" si="0"/>
        <v>6.399356498978743</v>
      </c>
      <c r="D21" s="47">
        <f t="shared" si="1"/>
        <v>1.551551330988313</v>
      </c>
      <c r="E21" s="47">
        <f t="shared" si="2"/>
        <v>1.5380729135223798</v>
      </c>
      <c r="F21" s="48">
        <v>4.805692</v>
      </c>
      <c r="G21" s="49">
        <f t="shared" si="3"/>
        <v>4.847805167990428</v>
      </c>
      <c r="H21" s="50">
        <v>6.27072048187256</v>
      </c>
      <c r="I21" s="51">
        <f t="shared" si="4"/>
        <v>6.385100458327748</v>
      </c>
      <c r="J21" s="52">
        <f t="shared" si="7"/>
        <v>0.7142857142857143</v>
      </c>
      <c r="K21" s="53">
        <f t="shared" si="8"/>
        <v>0.2857142857142857</v>
      </c>
      <c r="L21" s="50">
        <f t="shared" si="5"/>
        <v>5.287032393801091</v>
      </c>
      <c r="M21" s="1">
        <v>7.59</v>
      </c>
      <c r="N21" s="54">
        <f t="shared" si="6"/>
        <v>1.2103872309316324</v>
      </c>
    </row>
    <row r="22" spans="1:14" ht="12.75">
      <c r="A22" s="44">
        <v>2016</v>
      </c>
      <c r="B22" s="45">
        <v>4.87700785343264</v>
      </c>
      <c r="C22" s="46">
        <f t="shared" si="0"/>
        <v>6.560162053871711</v>
      </c>
      <c r="D22" s="47">
        <f t="shared" si="1"/>
        <v>1.6831542004390707</v>
      </c>
      <c r="E22" s="47">
        <f t="shared" si="2"/>
        <v>1.6685325411230325</v>
      </c>
      <c r="F22" s="48">
        <v>4.834641</v>
      </c>
      <c r="G22" s="49">
        <f t="shared" si="3"/>
        <v>4.87700785343264</v>
      </c>
      <c r="H22" s="50">
        <v>6.37700891494751</v>
      </c>
      <c r="I22" s="51">
        <f t="shared" si="4"/>
        <v>6.49332762691287</v>
      </c>
      <c r="J22" s="52">
        <f t="shared" si="7"/>
        <v>0.6428571428571429</v>
      </c>
      <c r="K22" s="53">
        <f t="shared" si="8"/>
        <v>0.3571428571428571</v>
      </c>
      <c r="L22" s="50">
        <f t="shared" si="5"/>
        <v>5.4542649153898655</v>
      </c>
      <c r="M22" s="1">
        <v>7.67</v>
      </c>
      <c r="N22" s="54">
        <f t="shared" si="6"/>
        <v>1.2027582370195153</v>
      </c>
    </row>
    <row r="23" spans="1:14" ht="12.75">
      <c r="A23" s="44">
        <v>2017</v>
      </c>
      <c r="B23" s="45">
        <v>4.92474857992537</v>
      </c>
      <c r="C23" s="46">
        <f t="shared" si="0"/>
        <v>6.701306375779751</v>
      </c>
      <c r="D23" s="47">
        <f t="shared" si="1"/>
        <v>1.776557795854381</v>
      </c>
      <c r="E23" s="47">
        <f t="shared" si="2"/>
        <v>1.761124734023529</v>
      </c>
      <c r="F23" s="48">
        <v>4.881967</v>
      </c>
      <c r="G23" s="49">
        <f t="shared" si="3"/>
        <v>4.924748579925374</v>
      </c>
      <c r="H23" s="50">
        <v>6.3849573135376</v>
      </c>
      <c r="I23" s="51">
        <f t="shared" si="4"/>
        <v>6.501421006872521</v>
      </c>
      <c r="J23" s="52">
        <f t="shared" si="7"/>
        <v>0.5714285714285715</v>
      </c>
      <c r="K23" s="53">
        <f t="shared" si="8"/>
        <v>0.4285714285714285</v>
      </c>
      <c r="L23" s="50">
        <f t="shared" si="5"/>
        <v>5.600465334331293</v>
      </c>
      <c r="M23" s="1">
        <v>7.64</v>
      </c>
      <c r="N23" s="54">
        <f t="shared" si="6"/>
        <v>1.1965624239650616</v>
      </c>
    </row>
    <row r="24" spans="1:14" ht="12.75">
      <c r="A24" s="44">
        <v>2018</v>
      </c>
      <c r="B24" s="45">
        <v>5.00285812210216</v>
      </c>
      <c r="C24" s="46">
        <f t="shared" si="0"/>
        <v>6.8958739059378</v>
      </c>
      <c r="D24" s="47">
        <f t="shared" si="1"/>
        <v>1.89301578383564</v>
      </c>
      <c r="E24" s="47">
        <f t="shared" si="2"/>
        <v>1.8765710446287942</v>
      </c>
      <c r="F24" s="48">
        <v>4.959398</v>
      </c>
      <c r="G24" s="49">
        <f t="shared" si="3"/>
        <v>5.002858122102165</v>
      </c>
      <c r="H24" s="50">
        <v>6.43404626846314</v>
      </c>
      <c r="I24" s="51">
        <f t="shared" si="4"/>
        <v>6.551405360265401</v>
      </c>
      <c r="J24" s="52">
        <f t="shared" si="7"/>
        <v>0.5000000000000001</v>
      </c>
      <c r="K24" s="53">
        <f t="shared" si="8"/>
        <v>0.4999999999999999</v>
      </c>
      <c r="L24" s="50">
        <f t="shared" si="5"/>
        <v>5.777131741183783</v>
      </c>
      <c r="M24" s="1">
        <v>7.68</v>
      </c>
      <c r="N24" s="54">
        <f t="shared" si="6"/>
        <v>1.1936501043898262</v>
      </c>
    </row>
    <row r="25" spans="1:14" ht="12.75">
      <c r="A25" s="44">
        <v>2019</v>
      </c>
      <c r="B25" s="45">
        <v>5.08068016677123</v>
      </c>
      <c r="C25" s="46">
        <f t="shared" si="0"/>
        <v>7.194706787525493</v>
      </c>
      <c r="D25" s="47">
        <f t="shared" si="1"/>
        <v>2.114026620754263</v>
      </c>
      <c r="E25" s="47">
        <f t="shared" si="2"/>
        <v>2.0956619474369633</v>
      </c>
      <c r="F25" s="48">
        <v>5.036544</v>
      </c>
      <c r="G25" s="49">
        <f t="shared" si="3"/>
        <v>5.080680166771233</v>
      </c>
      <c r="H25" s="50">
        <v>6.50618314743042</v>
      </c>
      <c r="I25" s="51">
        <f t="shared" si="4"/>
        <v>6.624858039313657</v>
      </c>
      <c r="J25" s="52">
        <f t="shared" si="7"/>
        <v>0.4285714285714287</v>
      </c>
      <c r="K25" s="53">
        <f t="shared" si="8"/>
        <v>0.5714285714285713</v>
      </c>
      <c r="L25" s="50">
        <f t="shared" si="5"/>
        <v>5.9630675225097605</v>
      </c>
      <c r="M25" s="1">
        <v>7.85</v>
      </c>
      <c r="N25" s="54">
        <f t="shared" si="6"/>
        <v>1.2065445779989012</v>
      </c>
    </row>
    <row r="26" spans="1:14" ht="12.75">
      <c r="A26" s="44">
        <v>2020</v>
      </c>
      <c r="B26" s="45">
        <v>5.22335458783998</v>
      </c>
      <c r="C26" s="46">
        <f t="shared" si="0"/>
        <v>7.297139579015102</v>
      </c>
      <c r="D26" s="47">
        <f t="shared" si="1"/>
        <v>2.0737849911751223</v>
      </c>
      <c r="E26" s="47">
        <f t="shared" si="2"/>
        <v>2.0557698992555786</v>
      </c>
      <c r="F26" s="48">
        <v>5.177979</v>
      </c>
      <c r="G26" s="49">
        <f t="shared" si="3"/>
        <v>5.223354587839984</v>
      </c>
      <c r="H26" s="50">
        <v>6.63996934890747</v>
      </c>
      <c r="I26" s="51">
        <f t="shared" si="4"/>
        <v>6.761084544519635</v>
      </c>
      <c r="J26" s="52">
        <f t="shared" si="7"/>
        <v>0.3571428571428573</v>
      </c>
      <c r="K26" s="53">
        <f t="shared" si="8"/>
        <v>0.6428571428571427</v>
      </c>
      <c r="L26" s="50">
        <f t="shared" si="5"/>
        <v>6.211895274276903</v>
      </c>
      <c r="M26" s="1">
        <v>7.8</v>
      </c>
      <c r="N26" s="54">
        <f t="shared" si="6"/>
        <v>1.174704217766216</v>
      </c>
    </row>
    <row r="27" spans="1:14" ht="12.75">
      <c r="A27" s="44">
        <v>2021</v>
      </c>
      <c r="B27" s="45">
        <v>5.37942841029493</v>
      </c>
      <c r="C27" s="46">
        <f t="shared" si="0"/>
        <v>7.270215836723192</v>
      </c>
      <c r="D27" s="47">
        <f t="shared" si="1"/>
        <v>1.890787426428262</v>
      </c>
      <c r="E27" s="47">
        <f t="shared" si="2"/>
        <v>1.8743620450929863</v>
      </c>
      <c r="F27" s="48">
        <v>5.332697</v>
      </c>
      <c r="G27" s="49">
        <f t="shared" si="3"/>
        <v>5.379428410294928</v>
      </c>
      <c r="H27" s="50">
        <v>6.7400803565979</v>
      </c>
      <c r="I27" s="51">
        <f t="shared" si="4"/>
        <v>6.863021609476633</v>
      </c>
      <c r="J27" s="52">
        <f t="shared" si="7"/>
        <v>0.2857142857142859</v>
      </c>
      <c r="K27" s="53">
        <f t="shared" si="8"/>
        <v>0.7142857142857141</v>
      </c>
      <c r="L27" s="50">
        <f t="shared" si="5"/>
        <v>6.43913783828186</v>
      </c>
      <c r="M27" s="1">
        <v>7.61</v>
      </c>
      <c r="N27" s="54">
        <f t="shared" si="6"/>
        <v>1.129066657573382</v>
      </c>
    </row>
    <row r="28" spans="1:14" ht="12.75">
      <c r="A28" s="44">
        <v>2022</v>
      </c>
      <c r="B28" s="45">
        <v>5.53297427220829</v>
      </c>
      <c r="C28" s="46">
        <f t="shared" si="0"/>
        <v>7.61389475959399</v>
      </c>
      <c r="D28" s="47">
        <f t="shared" si="1"/>
        <v>2.0809204873856997</v>
      </c>
      <c r="E28" s="47">
        <f t="shared" si="2"/>
        <v>2.0628434089918244</v>
      </c>
      <c r="F28" s="48">
        <v>5.484909</v>
      </c>
      <c r="G28" s="49">
        <f t="shared" si="3"/>
        <v>5.532974272208292</v>
      </c>
      <c r="H28" s="50">
        <v>6.92892932891846</v>
      </c>
      <c r="I28" s="51">
        <f t="shared" si="4"/>
        <v>7.055315248334324</v>
      </c>
      <c r="J28" s="52">
        <f t="shared" si="7"/>
        <v>0.21428571428571452</v>
      </c>
      <c r="K28" s="53">
        <f t="shared" si="8"/>
        <v>0.7857142857142855</v>
      </c>
      <c r="L28" s="50">
        <f t="shared" si="5"/>
        <v>6.729099324878745</v>
      </c>
      <c r="M28" s="1">
        <v>7.84</v>
      </c>
      <c r="N28" s="54">
        <f t="shared" si="6"/>
        <v>1.1314879439279473</v>
      </c>
    </row>
    <row r="29" spans="1:14" ht="12.75">
      <c r="A29" s="44">
        <v>2023</v>
      </c>
      <c r="B29" s="45">
        <v>5.71642693626699</v>
      </c>
      <c r="C29" s="46">
        <f t="shared" si="0"/>
        <v>8.069794225719864</v>
      </c>
      <c r="D29" s="47">
        <f t="shared" si="1"/>
        <v>2.3533672894528737</v>
      </c>
      <c r="E29" s="47">
        <f t="shared" si="2"/>
        <v>2.3329234497007514</v>
      </c>
      <c r="F29" s="48">
        <v>5.666768</v>
      </c>
      <c r="G29" s="49">
        <f t="shared" si="3"/>
        <v>5.7164269362669895</v>
      </c>
      <c r="H29" s="50">
        <v>6.95708656311035</v>
      </c>
      <c r="I29" s="51">
        <f t="shared" si="4"/>
        <v>7.083986079614973</v>
      </c>
      <c r="J29" s="52">
        <f t="shared" si="7"/>
        <v>0.14285714285714313</v>
      </c>
      <c r="K29" s="53">
        <f t="shared" si="8"/>
        <v>0.8571428571428569</v>
      </c>
      <c r="L29" s="50">
        <f t="shared" si="5"/>
        <v>6.888620487708117</v>
      </c>
      <c r="M29" s="1">
        <v>8.15</v>
      </c>
      <c r="N29" s="54">
        <f t="shared" si="6"/>
        <v>1.1714673845248702</v>
      </c>
    </row>
    <row r="30" spans="1:14" ht="12.75">
      <c r="A30" s="44">
        <v>2024</v>
      </c>
      <c r="B30" s="45">
        <v>5.89710045775105</v>
      </c>
      <c r="C30" s="46">
        <f t="shared" si="0"/>
        <v>8.484192508448556</v>
      </c>
      <c r="D30" s="47">
        <f t="shared" si="1"/>
        <v>2.587092050697506</v>
      </c>
      <c r="E30" s="47">
        <f t="shared" si="2"/>
        <v>2.564617830228186</v>
      </c>
      <c r="F30" s="48">
        <v>5.845872</v>
      </c>
      <c r="G30" s="49">
        <f t="shared" si="3"/>
        <v>5.897100457751046</v>
      </c>
      <c r="H30" s="50">
        <v>6.91437673568726</v>
      </c>
      <c r="I30" s="51">
        <f t="shared" si="4"/>
        <v>7.040497211080231</v>
      </c>
      <c r="J30" s="52">
        <f t="shared" si="7"/>
        <v>0.07142857142857173</v>
      </c>
      <c r="K30" s="53">
        <f t="shared" si="8"/>
        <v>0.9285714285714283</v>
      </c>
      <c r="L30" s="50">
        <f t="shared" si="5"/>
        <v>6.95882601441386</v>
      </c>
      <c r="M30" s="1">
        <v>8.43</v>
      </c>
      <c r="N30" s="54">
        <f t="shared" si="6"/>
        <v>1.2191988261921185</v>
      </c>
    </row>
    <row r="31" spans="1:14" ht="12.75">
      <c r="A31" s="44">
        <v>2025</v>
      </c>
      <c r="B31" s="45">
        <v>6.06557904109178</v>
      </c>
      <c r="C31" s="46">
        <f t="shared" si="0"/>
        <v>8.868873226418662</v>
      </c>
      <c r="D31" s="47">
        <f t="shared" si="1"/>
        <v>2.803294185326882</v>
      </c>
      <c r="E31" s="47">
        <f t="shared" si="2"/>
        <v>2.7789418042260965</v>
      </c>
      <c r="F31" s="48">
        <v>6.012887</v>
      </c>
      <c r="G31" s="49">
        <f t="shared" si="3"/>
        <v>6.065579041091785</v>
      </c>
      <c r="H31" s="50">
        <v>6.99175214767456</v>
      </c>
      <c r="I31" s="51">
        <f t="shared" si="4"/>
        <v>7.11928397569071</v>
      </c>
      <c r="J31" s="52">
        <f t="shared" si="7"/>
        <v>0</v>
      </c>
      <c r="K31" s="53">
        <v>1</v>
      </c>
      <c r="L31" s="50">
        <f t="shared" si="5"/>
        <v>7.11928397569071</v>
      </c>
      <c r="M31" s="1">
        <v>8.71</v>
      </c>
      <c r="N31" s="54">
        <f t="shared" si="6"/>
        <v>1.2457535416064378</v>
      </c>
    </row>
    <row r="32" spans="1:14" ht="12.75">
      <c r="A32" s="44">
        <v>2026</v>
      </c>
      <c r="B32" s="45">
        <v>6.2062803213707</v>
      </c>
      <c r="C32" s="46">
        <f t="shared" si="0"/>
        <v>9.082703694564234</v>
      </c>
      <c r="D32" s="47">
        <f t="shared" si="1"/>
        <v>2.876423373193534</v>
      </c>
      <c r="E32" s="47">
        <f t="shared" si="2"/>
        <v>2.851435714546124</v>
      </c>
      <c r="F32" s="48">
        <v>6.152366</v>
      </c>
      <c r="G32" s="49">
        <f t="shared" si="3"/>
        <v>6.206280321370699</v>
      </c>
      <c r="H32" s="50">
        <v>7.15202474594116</v>
      </c>
      <c r="I32" s="51">
        <f t="shared" si="4"/>
        <v>7.282479998158587</v>
      </c>
      <c r="J32" s="52">
        <f t="shared" si="7"/>
        <v>0</v>
      </c>
      <c r="K32" s="53">
        <v>1</v>
      </c>
      <c r="L32" s="50">
        <f t="shared" si="5"/>
        <v>7.282479998158587</v>
      </c>
      <c r="M32" s="1">
        <v>8.92</v>
      </c>
      <c r="N32" s="54">
        <f t="shared" si="6"/>
        <v>1.2471992641052008</v>
      </c>
    </row>
    <row r="33" spans="1:14" ht="12.75">
      <c r="A33" s="44">
        <v>2027</v>
      </c>
      <c r="B33" s="45">
        <v>6.334954118195</v>
      </c>
      <c r="C33" s="46">
        <f t="shared" si="0"/>
        <v>9.306716565954831</v>
      </c>
      <c r="D33" s="47">
        <f t="shared" si="1"/>
        <v>2.971762447759831</v>
      </c>
      <c r="E33" s="47">
        <f t="shared" si="2"/>
        <v>2.9459465729766383</v>
      </c>
      <c r="F33" s="48">
        <v>6.279922</v>
      </c>
      <c r="G33" s="49">
        <f t="shared" si="3"/>
        <v>6.334954118195004</v>
      </c>
      <c r="H33" s="50">
        <v>7.29198360443115</v>
      </c>
      <c r="I33" s="51">
        <f t="shared" si="4"/>
        <v>7.4249917516444635</v>
      </c>
      <c r="J33" s="52">
        <f t="shared" si="7"/>
        <v>0</v>
      </c>
      <c r="K33" s="53">
        <v>1</v>
      </c>
      <c r="L33" s="50">
        <f t="shared" si="5"/>
        <v>7.4249917516444635</v>
      </c>
      <c r="M33" s="1">
        <v>9.14</v>
      </c>
      <c r="N33" s="54">
        <f t="shared" si="6"/>
        <v>1.2534312329564015</v>
      </c>
    </row>
    <row r="34" spans="1:14" ht="12.75">
      <c r="A34" s="44">
        <v>2028</v>
      </c>
      <c r="B34" s="45">
        <v>6.42029548364497</v>
      </c>
      <c r="C34" s="46">
        <f t="shared" si="0"/>
        <v>9.673283082775807</v>
      </c>
      <c r="D34" s="47">
        <f t="shared" si="1"/>
        <v>3.2529875991308375</v>
      </c>
      <c r="E34" s="47">
        <f t="shared" si="2"/>
        <v>3.224728704953833</v>
      </c>
      <c r="F34" s="48">
        <v>6.364522</v>
      </c>
      <c r="G34" s="49">
        <f t="shared" si="3"/>
        <v>6.420295483644972</v>
      </c>
      <c r="H34" s="50">
        <v>7.53026962280274</v>
      </c>
      <c r="I34" s="51">
        <f t="shared" si="4"/>
        <v>7.667624184315612</v>
      </c>
      <c r="J34" s="52">
        <f t="shared" si="7"/>
        <v>0</v>
      </c>
      <c r="K34" s="53">
        <v>1</v>
      </c>
      <c r="L34" s="50">
        <f t="shared" si="5"/>
        <v>7.667624184315612</v>
      </c>
      <c r="M34" s="1">
        <v>9.5</v>
      </c>
      <c r="N34" s="54">
        <f t="shared" si="6"/>
        <v>1.261575013361093</v>
      </c>
    </row>
    <row r="35" spans="1:14" ht="12.75">
      <c r="A35" s="44">
        <v>2029</v>
      </c>
      <c r="B35" s="45">
        <v>6.48218512257034</v>
      </c>
      <c r="C35" s="46">
        <f t="shared" si="0"/>
        <v>9.958390373636568</v>
      </c>
      <c r="D35" s="47">
        <f t="shared" si="1"/>
        <v>3.4762052510662285</v>
      </c>
      <c r="E35" s="47">
        <f t="shared" si="2"/>
        <v>3.4460072520472114</v>
      </c>
      <c r="F35" s="48">
        <v>6.425874</v>
      </c>
      <c r="G35" s="49">
        <f t="shared" si="3"/>
        <v>6.482185122570345</v>
      </c>
      <c r="H35" s="50">
        <v>7.77427244186401</v>
      </c>
      <c r="I35" s="51">
        <f t="shared" si="4"/>
        <v>7.9160776939761375</v>
      </c>
      <c r="J35" s="52">
        <f t="shared" si="7"/>
        <v>0</v>
      </c>
      <c r="K35" s="53">
        <v>1</v>
      </c>
      <c r="L35" s="50">
        <f t="shared" si="5"/>
        <v>7.9160776939761375</v>
      </c>
      <c r="M35" s="1">
        <v>9.78</v>
      </c>
      <c r="N35" s="54">
        <f t="shared" si="6"/>
        <v>1.2579955324610521</v>
      </c>
    </row>
    <row r="36" spans="1:14" ht="12.75">
      <c r="A36" s="44">
        <v>2030</v>
      </c>
      <c r="B36" s="45">
        <v>6.55958752175446</v>
      </c>
      <c r="C36" s="46">
        <f t="shared" si="0"/>
        <v>10.182403245027167</v>
      </c>
      <c r="D36" s="47">
        <f t="shared" si="1"/>
        <v>3.6228157232727076</v>
      </c>
      <c r="E36" s="47">
        <f t="shared" si="2"/>
        <v>3.591344110477717</v>
      </c>
      <c r="F36" s="48">
        <v>6.502604</v>
      </c>
      <c r="G36" s="49">
        <f t="shared" si="3"/>
        <v>6.559587521754459</v>
      </c>
      <c r="H36" s="50">
        <v>8.04983615875244</v>
      </c>
      <c r="I36" s="51">
        <f t="shared" si="4"/>
        <v>8.196667782481788</v>
      </c>
      <c r="J36" s="52">
        <f t="shared" si="7"/>
        <v>0</v>
      </c>
      <c r="K36" s="53">
        <v>1</v>
      </c>
      <c r="L36" s="50">
        <f t="shared" si="5"/>
        <v>8.196667782481788</v>
      </c>
      <c r="M36" s="1">
        <v>10</v>
      </c>
      <c r="N36" s="54">
        <f t="shared" si="6"/>
        <v>1.242261308527029</v>
      </c>
    </row>
    <row r="37" spans="1:14" ht="12.75">
      <c r="A37" s="44">
        <v>2031</v>
      </c>
      <c r="B37" s="45">
        <v>6.68038691315675</v>
      </c>
      <c r="C37" s="46">
        <f t="shared" si="0"/>
        <v>10.111126422311978</v>
      </c>
      <c r="D37" s="47">
        <f t="shared" si="1"/>
        <v>3.430739509155228</v>
      </c>
      <c r="E37" s="47">
        <f t="shared" si="2"/>
        <v>3.400936473704374</v>
      </c>
      <c r="F37" s="48">
        <v>6.622354</v>
      </c>
      <c r="G37" s="49">
        <f t="shared" si="3"/>
        <v>6.680386913156749</v>
      </c>
      <c r="H37" s="50">
        <v>8.38898372650146</v>
      </c>
      <c r="I37" s="51">
        <f t="shared" si="4"/>
        <v>8.542001511920857</v>
      </c>
      <c r="J37" s="52">
        <f t="shared" si="7"/>
        <v>0</v>
      </c>
      <c r="K37" s="53">
        <v>1</v>
      </c>
      <c r="L37" s="50">
        <f t="shared" si="5"/>
        <v>8.542001511920857</v>
      </c>
      <c r="M37" s="1">
        <v>9.93</v>
      </c>
      <c r="N37" s="54">
        <f t="shared" si="6"/>
        <v>1.1836952274243122</v>
      </c>
    </row>
    <row r="38" spans="1:14" ht="12.75">
      <c r="A38" s="44">
        <v>2032</v>
      </c>
      <c r="B38" s="45">
        <v>6.81801146572145</v>
      </c>
      <c r="C38" s="46">
        <f t="shared" si="0"/>
        <v>10.365686503437654</v>
      </c>
      <c r="D38" s="47">
        <f t="shared" si="1"/>
        <v>3.5476750377162043</v>
      </c>
      <c r="E38" s="47">
        <f t="shared" si="2"/>
        <v>3.5168561764663155</v>
      </c>
      <c r="F38" s="48">
        <v>6.758783</v>
      </c>
      <c r="G38" s="49">
        <f t="shared" si="3"/>
        <v>6.818011465721451</v>
      </c>
      <c r="H38" s="50">
        <v>8.49679374694824</v>
      </c>
      <c r="I38" s="51">
        <f t="shared" si="4"/>
        <v>8.65177802212523</v>
      </c>
      <c r="J38" s="52">
        <f t="shared" si="7"/>
        <v>0</v>
      </c>
      <c r="K38" s="53">
        <v>1</v>
      </c>
      <c r="L38" s="50">
        <f t="shared" si="5"/>
        <v>8.65177802212523</v>
      </c>
      <c r="M38" s="1">
        <v>10.18</v>
      </c>
      <c r="N38" s="54">
        <f t="shared" si="6"/>
        <v>1.198098989240066</v>
      </c>
    </row>
    <row r="39" spans="1:14" ht="12.75">
      <c r="A39" s="44">
        <v>2033</v>
      </c>
      <c r="B39" s="45">
        <v>6.93625969502891</v>
      </c>
      <c r="C39" s="46">
        <f t="shared" si="0"/>
        <v>10.711888213768578</v>
      </c>
      <c r="D39" s="47">
        <f t="shared" si="1"/>
        <v>3.7756285187396683</v>
      </c>
      <c r="E39" s="47">
        <f t="shared" si="2"/>
        <v>3.7428294122225543</v>
      </c>
      <c r="F39" s="48">
        <v>6.876004</v>
      </c>
      <c r="G39" s="49">
        <f t="shared" si="3"/>
        <v>6.936259695028906</v>
      </c>
      <c r="H39" s="50">
        <v>8.52962493896484</v>
      </c>
      <c r="I39" s="51">
        <f t="shared" si="4"/>
        <v>8.685208065738024</v>
      </c>
      <c r="J39" s="52">
        <f t="shared" si="7"/>
        <v>0</v>
      </c>
      <c r="K39" s="53">
        <v>1</v>
      </c>
      <c r="L39" s="50">
        <f t="shared" si="5"/>
        <v>8.685208065738024</v>
      </c>
      <c r="M39" s="1">
        <v>10.52</v>
      </c>
      <c r="N39" s="54">
        <f t="shared" si="6"/>
        <v>1.2333484854583432</v>
      </c>
    </row>
    <row r="40" spans="1:14" ht="12.75">
      <c r="A40" s="44">
        <v>2034</v>
      </c>
      <c r="B40" s="45">
        <v>7.07017300783604</v>
      </c>
      <c r="C40" s="46">
        <f t="shared" si="0"/>
        <v>10.976630698139283</v>
      </c>
      <c r="D40" s="47">
        <f t="shared" si="1"/>
        <v>3.9064576903032435</v>
      </c>
      <c r="E40" s="47">
        <f t="shared" si="2"/>
        <v>3.872522063094975</v>
      </c>
      <c r="F40" s="48">
        <v>7.008754</v>
      </c>
      <c r="G40" s="49">
        <f t="shared" si="3"/>
        <v>7.070173007836038</v>
      </c>
      <c r="H40" s="50">
        <v>8.74864768981934</v>
      </c>
      <c r="I40" s="51">
        <f t="shared" si="4"/>
        <v>8.908225862641586</v>
      </c>
      <c r="J40" s="52">
        <f t="shared" si="7"/>
        <v>0</v>
      </c>
      <c r="K40" s="53">
        <v>1</v>
      </c>
      <c r="L40" s="50">
        <f t="shared" si="5"/>
        <v>8.908225862641586</v>
      </c>
      <c r="M40" s="1">
        <v>10.78</v>
      </c>
      <c r="N40" s="54">
        <f t="shared" si="6"/>
        <v>1.23219043470507</v>
      </c>
    </row>
    <row r="41" spans="1:14" ht="12.75">
      <c r="A41" s="44">
        <v>2035</v>
      </c>
      <c r="B41" s="55">
        <v>7.2541118957499</v>
      </c>
      <c r="C41" s="46">
        <f t="shared" si="0"/>
        <v>11.078454730589558</v>
      </c>
      <c r="D41" s="47">
        <f t="shared" si="1"/>
        <v>3.8243428348396575</v>
      </c>
      <c r="E41" s="47">
        <f t="shared" si="2"/>
        <v>3.7911205441997566</v>
      </c>
      <c r="F41" s="48">
        <v>7.191095</v>
      </c>
      <c r="G41" s="56">
        <f t="shared" si="3"/>
        <v>7.254111895749899</v>
      </c>
      <c r="H41" s="50">
        <v>8.87985706329346</v>
      </c>
      <c r="I41" s="51">
        <f t="shared" si="4"/>
        <v>9.041828537665674</v>
      </c>
      <c r="J41" s="52">
        <f t="shared" si="7"/>
        <v>0</v>
      </c>
      <c r="K41" s="53">
        <v>1</v>
      </c>
      <c r="L41" s="57">
        <f t="shared" si="5"/>
        <v>9.041828537665674</v>
      </c>
      <c r="M41" s="4">
        <v>10.88</v>
      </c>
      <c r="N41" s="54">
        <f t="shared" si="6"/>
        <v>1.2252449473510674</v>
      </c>
    </row>
    <row r="42" spans="2:13" ht="12.75" customHeight="1">
      <c r="B42" s="27"/>
      <c r="G42" s="27"/>
      <c r="L42" s="27"/>
      <c r="M42" s="27"/>
    </row>
    <row r="43" spans="1:8" ht="12.75" customHeight="1">
      <c r="A43" s="32" t="s">
        <v>219</v>
      </c>
      <c r="F43" s="1" t="s">
        <v>9</v>
      </c>
      <c r="H43" s="1" t="s">
        <v>9</v>
      </c>
    </row>
    <row r="44" spans="1:8" ht="12.75" customHeight="1">
      <c r="A44" s="32" t="s">
        <v>294</v>
      </c>
      <c r="F44" s="31" t="s">
        <v>253</v>
      </c>
      <c r="H44" s="58" t="s">
        <v>44</v>
      </c>
    </row>
    <row r="47" ht="12.75" customHeight="1">
      <c r="A47" s="31" t="s">
        <v>142</v>
      </c>
    </row>
    <row r="48" ht="12.75" customHeight="1">
      <c r="A48" s="31" t="s">
        <v>247</v>
      </c>
    </row>
    <row r="50" spans="5:9" ht="12.75" customHeight="1">
      <c r="E50" s="196" t="s">
        <v>320</v>
      </c>
      <c r="F50" s="200"/>
      <c r="G50" s="59">
        <v>2008</v>
      </c>
      <c r="H50" s="59">
        <v>2009</v>
      </c>
      <c r="I50" s="59">
        <v>2010</v>
      </c>
    </row>
    <row r="51" spans="5:9" ht="12.75" customHeight="1">
      <c r="E51" s="201" t="s">
        <v>178</v>
      </c>
      <c r="F51" s="201"/>
      <c r="G51" s="60">
        <v>1.08597469329834</v>
      </c>
      <c r="H51" s="60">
        <v>1.09617722034454</v>
      </c>
      <c r="I51" s="60">
        <v>1.10578322410584</v>
      </c>
    </row>
    <row r="52" ht="12.75" customHeight="1">
      <c r="I52" s="32">
        <f>I51/H51</f>
        <v>1.0087631849878078</v>
      </c>
    </row>
    <row r="54" spans="1:10" ht="12.75" customHeight="1">
      <c r="A54" s="196" t="s">
        <v>237</v>
      </c>
      <c r="B54" s="200"/>
      <c r="C54" s="200"/>
      <c r="D54" s="196" t="s">
        <v>267</v>
      </c>
      <c r="E54" s="200"/>
      <c r="F54" s="200"/>
      <c r="G54" s="200"/>
      <c r="J54" s="32" t="s">
        <v>85</v>
      </c>
    </row>
    <row r="55" spans="3:12" ht="12.75" customHeight="1">
      <c r="C55" s="32" t="s">
        <v>191</v>
      </c>
      <c r="D55" s="47">
        <v>0</v>
      </c>
      <c r="E55" s="47">
        <f>E21</f>
        <v>1.5380729135223798</v>
      </c>
      <c r="F55" s="47">
        <f>E26</f>
        <v>2.0557698992555786</v>
      </c>
      <c r="G55" s="47">
        <f>E31</f>
        <v>2.7789418042260965</v>
      </c>
      <c r="H55" s="47">
        <f>E36</f>
        <v>3.591344110477717</v>
      </c>
      <c r="I55" s="47">
        <f>E41</f>
        <v>3.7911205441997566</v>
      </c>
      <c r="J55" s="47">
        <f>I55</f>
        <v>3.7911205441997566</v>
      </c>
      <c r="K55" s="47">
        <f>J55</f>
        <v>3.7911205441997566</v>
      </c>
      <c r="L55" s="47">
        <f>K55</f>
        <v>3.7911205441997566</v>
      </c>
    </row>
    <row r="56" spans="2:12" ht="12.75" customHeight="1">
      <c r="B56" s="36"/>
      <c r="C56" s="36"/>
      <c r="D56" s="36"/>
      <c r="E56" s="36"/>
      <c r="F56" s="36"/>
      <c r="G56" s="36"/>
      <c r="H56" s="36"/>
      <c r="I56" s="36"/>
      <c r="J56" s="36"/>
      <c r="K56" s="36"/>
      <c r="L56" s="36"/>
    </row>
    <row r="57" spans="1:13" ht="12.75">
      <c r="A57" s="61"/>
      <c r="B57" s="62"/>
      <c r="C57" s="63"/>
      <c r="D57" s="64">
        <v>2010</v>
      </c>
      <c r="E57" s="64">
        <v>2015</v>
      </c>
      <c r="F57" s="64">
        <v>2020</v>
      </c>
      <c r="G57" s="64">
        <v>2025</v>
      </c>
      <c r="H57" s="64">
        <v>2030</v>
      </c>
      <c r="I57" s="64">
        <v>2035</v>
      </c>
      <c r="J57" s="64">
        <v>2040</v>
      </c>
      <c r="K57" s="64">
        <v>2045</v>
      </c>
      <c r="L57" s="65">
        <v>2050</v>
      </c>
      <c r="M57" s="29"/>
    </row>
    <row r="58" spans="1:13" ht="12.75">
      <c r="A58" s="61"/>
      <c r="B58" s="66"/>
      <c r="C58" s="67" t="s">
        <v>160</v>
      </c>
      <c r="D58" s="68">
        <v>4.095064</v>
      </c>
      <c r="E58" s="68">
        <v>4.256209</v>
      </c>
      <c r="F58" s="68">
        <v>4.585523</v>
      </c>
      <c r="G58" s="68">
        <v>5.323957</v>
      </c>
      <c r="H58" s="68">
        <v>5.757028</v>
      </c>
      <c r="I58" s="68">
        <v>6.365817</v>
      </c>
      <c r="J58" s="69">
        <f>(+I58/H58)*I58</f>
        <v>7.038983669610257</v>
      </c>
      <c r="K58" s="69">
        <f>(+J58/I58)*J58</f>
        <v>7.783335760522157</v>
      </c>
      <c r="L58" s="70">
        <f>(+K58/J58)*K58</f>
        <v>8.606400924407502</v>
      </c>
      <c r="M58" s="29"/>
    </row>
    <row r="59" spans="3:12" ht="12.75">
      <c r="C59" s="71" t="s">
        <v>78</v>
      </c>
      <c r="D59" s="47">
        <f aca="true" t="shared" si="9" ref="D59:L59">D58+D55</f>
        <v>4.095064</v>
      </c>
      <c r="E59" s="47">
        <f t="shared" si="9"/>
        <v>5.79428191352238</v>
      </c>
      <c r="F59" s="47">
        <f t="shared" si="9"/>
        <v>6.641292899255578</v>
      </c>
      <c r="G59" s="47">
        <f t="shared" si="9"/>
        <v>8.102898804226097</v>
      </c>
      <c r="H59" s="47">
        <f t="shared" si="9"/>
        <v>9.348372110477717</v>
      </c>
      <c r="I59" s="47">
        <f t="shared" si="9"/>
        <v>10.156937544199756</v>
      </c>
      <c r="J59" s="47">
        <f t="shared" si="9"/>
        <v>10.830104213810014</v>
      </c>
      <c r="K59" s="47">
        <f t="shared" si="9"/>
        <v>11.574456304721913</v>
      </c>
      <c r="L59" s="47">
        <f t="shared" si="9"/>
        <v>12.397521468607259</v>
      </c>
    </row>
  </sheetData>
  <sheetProtection/>
  <mergeCells count="8">
    <mergeCell ref="A54:C54"/>
    <mergeCell ref="D54:G54"/>
    <mergeCell ref="C3:E3"/>
    <mergeCell ref="A13:E13"/>
    <mergeCell ref="A14:D14"/>
    <mergeCell ref="J15:K15"/>
    <mergeCell ref="E50:F50"/>
    <mergeCell ref="E51:F51"/>
  </mergeCells>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AB108"/>
  <sheetViews>
    <sheetView workbookViewId="0" topLeftCell="A1">
      <selection activeCell="A1" sqref="A1"/>
    </sheetView>
  </sheetViews>
  <sheetFormatPr defaultColWidth="8.8515625" defaultRowHeight="12.75" customHeight="1"/>
  <cols>
    <col min="1" max="1" width="52.8515625" style="0" customWidth="1"/>
    <col min="2" max="2" width="18.421875" style="0" customWidth="1"/>
    <col min="3" max="28" width="8.8515625" style="0" customWidth="1"/>
  </cols>
  <sheetData>
    <row r="1" spans="1:13" ht="12.75">
      <c r="A1" s="2" t="s">
        <v>122</v>
      </c>
      <c r="B1" s="32" t="s">
        <v>251</v>
      </c>
      <c r="J1" s="72">
        <v>1.008763183</v>
      </c>
      <c r="K1" s="202" t="s">
        <v>268</v>
      </c>
      <c r="L1" s="196"/>
      <c r="M1" s="196"/>
    </row>
    <row r="2" spans="1:28" ht="12.75">
      <c r="A2" s="2" t="s">
        <v>90</v>
      </c>
      <c r="D2" s="73">
        <v>0.46715546965396</v>
      </c>
      <c r="E2" s="73">
        <v>0.86838478673771</v>
      </c>
      <c r="F2" s="73">
        <v>1.13676610078098</v>
      </c>
      <c r="G2" s="73">
        <v>1.40834163902365</v>
      </c>
      <c r="H2" s="73">
        <v>1.55155133098831</v>
      </c>
      <c r="I2" s="73">
        <v>1.68315420043907</v>
      </c>
      <c r="J2" s="73">
        <v>1.77655779585438</v>
      </c>
      <c r="K2" s="73">
        <v>1.89301578383564</v>
      </c>
      <c r="L2" s="73">
        <v>2.11402662075426</v>
      </c>
      <c r="M2" s="73">
        <v>2.07378499117512</v>
      </c>
      <c r="N2" s="73">
        <v>1.89078742642826</v>
      </c>
      <c r="O2" s="73">
        <v>2.0809204873857</v>
      </c>
      <c r="P2" s="73">
        <v>2.35336728945287</v>
      </c>
      <c r="Q2" s="73">
        <v>2.58709205069751</v>
      </c>
      <c r="R2" s="73">
        <v>2.80329418532688</v>
      </c>
      <c r="S2" s="73">
        <v>2.87642337319353</v>
      </c>
      <c r="T2" s="73">
        <v>2.97176244775983</v>
      </c>
      <c r="U2" s="73">
        <v>3.25298759913084</v>
      </c>
      <c r="V2" s="73">
        <v>3.47620525106623</v>
      </c>
      <c r="W2" s="73">
        <v>3.62281572327271</v>
      </c>
      <c r="X2" s="73">
        <v>3.43073950915523</v>
      </c>
      <c r="Y2" s="73">
        <v>3.5476750377162</v>
      </c>
      <c r="Z2" s="73">
        <v>3.77562851873967</v>
      </c>
      <c r="AA2" s="74">
        <v>3.90645769030324</v>
      </c>
      <c r="AB2" s="73">
        <v>3.82434283483966</v>
      </c>
    </row>
    <row r="3" spans="6:13" ht="12.75">
      <c r="F3" s="203" t="s">
        <v>219</v>
      </c>
      <c r="G3" s="204"/>
      <c r="H3" s="204"/>
      <c r="I3" s="204"/>
      <c r="J3" s="204"/>
      <c r="K3" s="204"/>
      <c r="L3" s="204"/>
      <c r="M3" s="204"/>
    </row>
    <row r="4" spans="2:13" ht="12.75">
      <c r="B4" s="2" t="s">
        <v>7</v>
      </c>
      <c r="F4" s="203" t="s">
        <v>294</v>
      </c>
      <c r="G4" s="204"/>
      <c r="H4" s="204"/>
      <c r="I4" s="204"/>
      <c r="J4" s="204"/>
      <c r="K4" s="204"/>
      <c r="L4" s="204"/>
      <c r="M4" s="204"/>
    </row>
    <row r="5" spans="2:28" ht="12.75">
      <c r="B5" s="2" t="s">
        <v>151</v>
      </c>
      <c r="C5" s="2" t="s">
        <v>277</v>
      </c>
      <c r="D5" s="2">
        <v>2011</v>
      </c>
      <c r="E5" s="2">
        <v>2012</v>
      </c>
      <c r="F5" s="2">
        <v>2013</v>
      </c>
      <c r="G5" s="2">
        <v>2014</v>
      </c>
      <c r="H5" s="2">
        <v>2015</v>
      </c>
      <c r="I5" s="2">
        <v>2016</v>
      </c>
      <c r="J5" s="2">
        <v>2017</v>
      </c>
      <c r="K5" s="2">
        <v>2018</v>
      </c>
      <c r="L5" s="2">
        <v>2019</v>
      </c>
      <c r="M5" s="2">
        <v>2020</v>
      </c>
      <c r="N5" s="2">
        <v>2021</v>
      </c>
      <c r="O5" s="2">
        <v>2022</v>
      </c>
      <c r="P5" s="2">
        <v>2023</v>
      </c>
      <c r="Q5" s="2">
        <v>2024</v>
      </c>
      <c r="R5" s="2">
        <v>2025</v>
      </c>
      <c r="S5" s="2">
        <v>2026</v>
      </c>
      <c r="T5" s="2">
        <v>2027</v>
      </c>
      <c r="U5" s="2">
        <v>2028</v>
      </c>
      <c r="V5" s="2">
        <v>2029</v>
      </c>
      <c r="W5" s="2">
        <v>2030</v>
      </c>
      <c r="X5" s="2">
        <v>2031</v>
      </c>
      <c r="Y5" s="2">
        <v>2032</v>
      </c>
      <c r="Z5" s="2">
        <v>2033</v>
      </c>
      <c r="AA5" s="2">
        <v>2034</v>
      </c>
      <c r="AB5" s="2">
        <v>2035</v>
      </c>
    </row>
    <row r="6" spans="2:28" ht="12.75">
      <c r="B6" s="72" t="s">
        <v>225</v>
      </c>
      <c r="C6" s="72" t="s">
        <v>65</v>
      </c>
      <c r="D6" s="51">
        <v>4.63715546965396</v>
      </c>
      <c r="E6" s="51">
        <v>4.88838478673771</v>
      </c>
      <c r="F6" s="51">
        <v>5.10676610078098</v>
      </c>
      <c r="G6" s="51">
        <v>5.24834163902365</v>
      </c>
      <c r="H6" s="51">
        <v>5.51155133098831</v>
      </c>
      <c r="I6" s="51">
        <v>5.94315420043907</v>
      </c>
      <c r="J6" s="51">
        <v>6.20655779585438</v>
      </c>
      <c r="K6" s="51">
        <v>6.48301578383564</v>
      </c>
      <c r="L6" s="51">
        <v>6.81402662075426</v>
      </c>
      <c r="M6" s="51">
        <v>6.90378499117512</v>
      </c>
      <c r="N6" s="51">
        <v>6.86078742642826</v>
      </c>
      <c r="O6" s="51">
        <v>7.2309204873857</v>
      </c>
      <c r="P6" s="51">
        <v>7.69336728945287</v>
      </c>
      <c r="Q6" s="51">
        <v>8.06709205069751</v>
      </c>
      <c r="R6" s="51">
        <v>8.40329418532688</v>
      </c>
      <c r="S6" s="51">
        <v>8.57642337319354</v>
      </c>
      <c r="T6" s="51">
        <v>8.78176244775983</v>
      </c>
      <c r="U6" s="51">
        <v>9.19298759913084</v>
      </c>
      <c r="V6" s="51">
        <v>9.52620525106623</v>
      </c>
      <c r="W6" s="51">
        <v>9.77281572327271</v>
      </c>
      <c r="X6" s="51">
        <v>9.68073950915523</v>
      </c>
      <c r="Y6" s="51">
        <v>9.9176750377162</v>
      </c>
      <c r="Z6" s="51">
        <v>10.2956285187397</v>
      </c>
      <c r="AA6" s="51">
        <v>10.6264576903032</v>
      </c>
      <c r="AB6" s="51">
        <v>10.7543428348397</v>
      </c>
    </row>
    <row r="7" spans="2:28" ht="12.75">
      <c r="B7" s="72" t="s">
        <v>225</v>
      </c>
      <c r="C7" s="72" t="s">
        <v>308</v>
      </c>
      <c r="D7" s="51">
        <v>4.96715546965396</v>
      </c>
      <c r="E7" s="51">
        <v>5.21838478673771</v>
      </c>
      <c r="F7" s="51">
        <v>5.52676610078098</v>
      </c>
      <c r="G7" s="51">
        <v>5.66834163902365</v>
      </c>
      <c r="H7" s="51">
        <v>5.95155133098831</v>
      </c>
      <c r="I7" s="51">
        <v>6.42315420043907</v>
      </c>
      <c r="J7" s="51">
        <v>6.69655779585438</v>
      </c>
      <c r="K7" s="51">
        <v>6.99301578383564</v>
      </c>
      <c r="L7" s="51">
        <v>7.33402662075426</v>
      </c>
      <c r="M7" s="51">
        <v>7.44378499117512</v>
      </c>
      <c r="N7" s="51">
        <v>7.42078742642826</v>
      </c>
      <c r="O7" s="51">
        <v>7.8009204873857</v>
      </c>
      <c r="P7" s="51">
        <v>8.28336728945287</v>
      </c>
      <c r="Q7" s="51">
        <v>8.6670920506975</v>
      </c>
      <c r="R7" s="51">
        <v>9.02329418532688</v>
      </c>
      <c r="S7" s="51">
        <v>9.21642337319353</v>
      </c>
      <c r="T7" s="51">
        <v>9.42176244775983</v>
      </c>
      <c r="U7" s="51">
        <v>9.85298759913084</v>
      </c>
      <c r="V7" s="51">
        <v>10.2062052510662</v>
      </c>
      <c r="W7" s="51">
        <v>10.4628157232727</v>
      </c>
      <c r="X7" s="51">
        <v>10.3807395091552</v>
      </c>
      <c r="Y7" s="51">
        <v>10.6276750377162</v>
      </c>
      <c r="Z7" s="51">
        <v>11.0256285187397</v>
      </c>
      <c r="AA7" s="51">
        <v>11.3764576903032</v>
      </c>
      <c r="AB7" s="51">
        <v>11.5243428348397</v>
      </c>
    </row>
    <row r="8" spans="2:28" ht="12.75">
      <c r="B8" s="72" t="s">
        <v>225</v>
      </c>
      <c r="C8" s="72" t="s">
        <v>226</v>
      </c>
      <c r="D8" s="51">
        <v>4.80715546965396</v>
      </c>
      <c r="E8" s="51">
        <v>5.01838478673771</v>
      </c>
      <c r="F8" s="51">
        <v>5.24676610078098</v>
      </c>
      <c r="G8" s="51">
        <v>5.38834163902365</v>
      </c>
      <c r="H8" s="51">
        <v>5.65155133098831</v>
      </c>
      <c r="I8" s="51">
        <v>6.10315420043907</v>
      </c>
      <c r="J8" s="51">
        <v>6.37655779585438</v>
      </c>
      <c r="K8" s="51">
        <v>6.64301578383564</v>
      </c>
      <c r="L8" s="51">
        <v>6.98402662075426</v>
      </c>
      <c r="M8" s="51">
        <v>7.08378499117512</v>
      </c>
      <c r="N8" s="51">
        <v>7.04078742642826</v>
      </c>
      <c r="O8" s="51">
        <v>7.4209204873857</v>
      </c>
      <c r="P8" s="51">
        <v>7.89336728945287</v>
      </c>
      <c r="Q8" s="51">
        <v>8.2570920506975</v>
      </c>
      <c r="R8" s="51">
        <v>8.60329418532688</v>
      </c>
      <c r="S8" s="51">
        <v>8.78642337319353</v>
      </c>
      <c r="T8" s="51">
        <v>9.00176244775983</v>
      </c>
      <c r="U8" s="51">
        <v>9.40298759913084</v>
      </c>
      <c r="V8" s="51">
        <v>9.74620525106623</v>
      </c>
      <c r="W8" s="51">
        <v>10.0028157232727</v>
      </c>
      <c r="X8" s="51">
        <v>9.91073950915523</v>
      </c>
      <c r="Y8" s="51">
        <v>10.1576750377162</v>
      </c>
      <c r="Z8" s="51">
        <v>10.5356285187397</v>
      </c>
      <c r="AA8" s="51">
        <v>10.8764576903032</v>
      </c>
      <c r="AB8" s="51">
        <v>11.0043428348397</v>
      </c>
    </row>
    <row r="9" spans="2:28" ht="12.75">
      <c r="B9" s="72" t="s">
        <v>164</v>
      </c>
      <c r="C9" s="72" t="s">
        <v>65</v>
      </c>
      <c r="D9" s="51">
        <v>5.02715546965396</v>
      </c>
      <c r="E9" s="51">
        <v>5.17838478673771</v>
      </c>
      <c r="F9" s="51">
        <v>5.40676610078098</v>
      </c>
      <c r="G9" s="51">
        <v>5.62834163902365</v>
      </c>
      <c r="H9" s="51">
        <v>5.81155133098831</v>
      </c>
      <c r="I9" s="51">
        <v>6.06315420043907</v>
      </c>
      <c r="J9" s="51">
        <v>6.27655779585438</v>
      </c>
      <c r="K9" s="51">
        <v>6.54301578383564</v>
      </c>
      <c r="L9" s="51">
        <v>6.91402662075426</v>
      </c>
      <c r="M9" s="51">
        <v>6.99378499117512</v>
      </c>
      <c r="N9" s="51">
        <v>6.97078742642826</v>
      </c>
      <c r="O9" s="51">
        <v>7.3509204873857</v>
      </c>
      <c r="P9" s="51">
        <v>7.76336728945287</v>
      </c>
      <c r="Q9" s="51">
        <v>8.11709205069751</v>
      </c>
      <c r="R9" s="51">
        <v>8.43329418532688</v>
      </c>
      <c r="S9" s="51">
        <v>8.63642337319353</v>
      </c>
      <c r="T9" s="51">
        <v>8.86176244775983</v>
      </c>
      <c r="U9" s="51">
        <v>9.27298759913084</v>
      </c>
      <c r="V9" s="51">
        <v>9.60620525106623</v>
      </c>
      <c r="W9" s="51">
        <v>9.84281572327271</v>
      </c>
      <c r="X9" s="51">
        <v>9.74073950915523</v>
      </c>
      <c r="Y9" s="51">
        <v>9.9776750377162</v>
      </c>
      <c r="Z9" s="51">
        <v>10.3256285187397</v>
      </c>
      <c r="AA9" s="51">
        <v>10.6164576903032</v>
      </c>
      <c r="AB9" s="51">
        <v>10.6943428348397</v>
      </c>
    </row>
    <row r="10" spans="2:28" ht="12.75">
      <c r="B10" s="72" t="s">
        <v>164</v>
      </c>
      <c r="C10" s="72" t="s">
        <v>308</v>
      </c>
      <c r="D10" s="51">
        <v>5.18715546965396</v>
      </c>
      <c r="E10" s="51">
        <v>5.55838478673771</v>
      </c>
      <c r="F10" s="51">
        <v>5.85676610078098</v>
      </c>
      <c r="G10" s="51">
        <v>6.12834163902365</v>
      </c>
      <c r="H10" s="51">
        <v>6.32155133098831</v>
      </c>
      <c r="I10" s="51">
        <v>6.57315420043907</v>
      </c>
      <c r="J10" s="51">
        <v>6.80655779585438</v>
      </c>
      <c r="K10" s="51">
        <v>7.09301578383564</v>
      </c>
      <c r="L10" s="51">
        <v>7.47402662075426</v>
      </c>
      <c r="M10" s="51">
        <v>7.58378499117512</v>
      </c>
      <c r="N10" s="51">
        <v>7.57078742642826</v>
      </c>
      <c r="O10" s="51">
        <v>7.9709204873857</v>
      </c>
      <c r="P10" s="51">
        <v>8.39336728945287</v>
      </c>
      <c r="Q10" s="51">
        <v>8.76709205069751</v>
      </c>
      <c r="R10" s="51">
        <v>9.09329418532688</v>
      </c>
      <c r="S10" s="51">
        <v>9.31642337319353</v>
      </c>
      <c r="T10" s="51">
        <v>9.56176244775983</v>
      </c>
      <c r="U10" s="51">
        <v>9.99298759913084</v>
      </c>
      <c r="V10" s="51">
        <v>10.3262052510662</v>
      </c>
      <c r="W10" s="51">
        <v>10.5728157232727</v>
      </c>
      <c r="X10" s="51">
        <v>10.4907395091552</v>
      </c>
      <c r="Y10" s="51">
        <v>10.7276750377162</v>
      </c>
      <c r="Z10" s="51">
        <v>11.0956285187397</v>
      </c>
      <c r="AA10" s="51">
        <v>11.4064576903032</v>
      </c>
      <c r="AB10" s="51">
        <v>11.5143428348397</v>
      </c>
    </row>
    <row r="11" spans="2:28" ht="12.75">
      <c r="B11" s="72" t="s">
        <v>164</v>
      </c>
      <c r="C11" s="72" t="s">
        <v>226</v>
      </c>
      <c r="D11" s="51">
        <v>5.00715546965396</v>
      </c>
      <c r="E11" s="51">
        <v>5.29838478673771</v>
      </c>
      <c r="F11" s="51">
        <v>5.56676610078098</v>
      </c>
      <c r="G11" s="51">
        <v>5.79834163902365</v>
      </c>
      <c r="H11" s="51">
        <v>5.98155133098831</v>
      </c>
      <c r="I11" s="51">
        <v>6.24315420043907</v>
      </c>
      <c r="J11" s="51">
        <v>6.45655779585438</v>
      </c>
      <c r="K11" s="51">
        <v>6.74301578383564</v>
      </c>
      <c r="L11" s="51">
        <v>7.11402662075426</v>
      </c>
      <c r="M11" s="51">
        <v>7.20378499117512</v>
      </c>
      <c r="N11" s="51">
        <v>7.17078742642826</v>
      </c>
      <c r="O11" s="51">
        <v>7.5609204873857</v>
      </c>
      <c r="P11" s="51">
        <v>7.98336728945287</v>
      </c>
      <c r="Q11" s="51">
        <v>8.3470920506975</v>
      </c>
      <c r="R11" s="51">
        <v>8.66329418532688</v>
      </c>
      <c r="S11" s="51">
        <v>8.87642337319353</v>
      </c>
      <c r="T11" s="51">
        <v>9.11176244775983</v>
      </c>
      <c r="U11" s="51">
        <v>9.52298759913084</v>
      </c>
      <c r="V11" s="51">
        <v>9.85620525106623</v>
      </c>
      <c r="W11" s="51">
        <v>10.1028157232727</v>
      </c>
      <c r="X11" s="51">
        <v>10.0007395091552</v>
      </c>
      <c r="Y11" s="51">
        <v>10.2376750377162</v>
      </c>
      <c r="Z11" s="51">
        <v>10.5956285187397</v>
      </c>
      <c r="AA11" s="51">
        <v>10.8864576903032</v>
      </c>
      <c r="AB11" s="51">
        <v>10.9743428348397</v>
      </c>
    </row>
    <row r="12" spans="2:28" ht="12.75">
      <c r="B12" s="72" t="s">
        <v>152</v>
      </c>
      <c r="C12" s="72" t="s">
        <v>65</v>
      </c>
      <c r="D12" s="51">
        <v>4.58715546965396</v>
      </c>
      <c r="E12" s="51">
        <v>4.78838478673771</v>
      </c>
      <c r="F12" s="51">
        <v>5.00676610078098</v>
      </c>
      <c r="G12" s="51">
        <v>5.15834163902365</v>
      </c>
      <c r="H12" s="51">
        <v>5.41155133098831</v>
      </c>
      <c r="I12" s="51">
        <v>5.83315420043907</v>
      </c>
      <c r="J12" s="51">
        <v>6.09655779585438</v>
      </c>
      <c r="K12" s="51">
        <v>6.36301578383564</v>
      </c>
      <c r="L12" s="51">
        <v>6.69402662075426</v>
      </c>
      <c r="M12" s="51">
        <v>6.78378499117512</v>
      </c>
      <c r="N12" s="51">
        <v>6.73078742642826</v>
      </c>
      <c r="O12" s="51">
        <v>7.1009204873857</v>
      </c>
      <c r="P12" s="51">
        <v>7.55336728945287</v>
      </c>
      <c r="Q12" s="51">
        <v>7.92709205069751</v>
      </c>
      <c r="R12" s="51">
        <v>8.25329418532688</v>
      </c>
      <c r="S12" s="51">
        <v>8.43642337319353</v>
      </c>
      <c r="T12" s="51">
        <v>8.64176244775983</v>
      </c>
      <c r="U12" s="51">
        <v>9.03298759913084</v>
      </c>
      <c r="V12" s="51">
        <v>9.37620525106623</v>
      </c>
      <c r="W12" s="51">
        <v>9.62281572327271</v>
      </c>
      <c r="X12" s="51">
        <v>9.52073950915523</v>
      </c>
      <c r="Y12" s="51">
        <v>9.7476750377162</v>
      </c>
      <c r="Z12" s="51">
        <v>10.1256285187397</v>
      </c>
      <c r="AA12" s="51">
        <v>10.4564576903032</v>
      </c>
      <c r="AB12" s="51">
        <v>10.5743428348397</v>
      </c>
    </row>
    <row r="13" spans="2:28" ht="12.75">
      <c r="B13" s="72" t="s">
        <v>152</v>
      </c>
      <c r="C13" s="72" t="s">
        <v>308</v>
      </c>
      <c r="D13" s="51">
        <v>5.06715546965396</v>
      </c>
      <c r="E13" s="51">
        <v>5.34838478673771</v>
      </c>
      <c r="F13" s="51">
        <v>5.63676610078098</v>
      </c>
      <c r="G13" s="51">
        <v>5.78834163902365</v>
      </c>
      <c r="H13" s="51">
        <v>6.06155133098831</v>
      </c>
      <c r="I13" s="51">
        <v>6.54315420043907</v>
      </c>
      <c r="J13" s="51">
        <v>6.83655779585438</v>
      </c>
      <c r="K13" s="51">
        <v>7.12301578383564</v>
      </c>
      <c r="L13" s="51">
        <v>7.47402662075426</v>
      </c>
      <c r="M13" s="51">
        <v>7.58378499117512</v>
      </c>
      <c r="N13" s="51">
        <v>7.56078742642826</v>
      </c>
      <c r="O13" s="51">
        <v>7.9509204873857</v>
      </c>
      <c r="P13" s="51">
        <v>8.44336728945287</v>
      </c>
      <c r="Q13" s="51">
        <v>8.8270920506975</v>
      </c>
      <c r="R13" s="51">
        <v>9.19329418532688</v>
      </c>
      <c r="S13" s="51">
        <v>9.38642337319353</v>
      </c>
      <c r="T13" s="51">
        <v>9.60176244775983</v>
      </c>
      <c r="U13" s="51">
        <v>10.0229875991308</v>
      </c>
      <c r="V13" s="51">
        <v>10.3762052510662</v>
      </c>
      <c r="W13" s="51">
        <v>10.6428157232727</v>
      </c>
      <c r="X13" s="51">
        <v>10.5607395091552</v>
      </c>
      <c r="Y13" s="51">
        <v>10.8176750377162</v>
      </c>
      <c r="Z13" s="51">
        <v>11.2256285187397</v>
      </c>
      <c r="AA13" s="51">
        <v>11.5764576903032</v>
      </c>
      <c r="AB13" s="51">
        <v>11.7243428348397</v>
      </c>
    </row>
    <row r="14" spans="2:28" ht="12.75">
      <c r="B14" s="72" t="s">
        <v>152</v>
      </c>
      <c r="C14" s="72" t="s">
        <v>226</v>
      </c>
      <c r="D14" s="51">
        <v>4.76715546965396</v>
      </c>
      <c r="E14" s="51">
        <v>5.01838478673771</v>
      </c>
      <c r="F14" s="51">
        <v>5.25676610078098</v>
      </c>
      <c r="G14" s="51">
        <v>5.39834163902365</v>
      </c>
      <c r="H14" s="51">
        <v>5.67155133098831</v>
      </c>
      <c r="I14" s="51">
        <v>6.11315420043907</v>
      </c>
      <c r="J14" s="51">
        <v>6.38655779585438</v>
      </c>
      <c r="K14" s="51">
        <v>6.66301578383564</v>
      </c>
      <c r="L14" s="51">
        <v>7.00402662075426</v>
      </c>
      <c r="M14" s="51">
        <v>7.10378499117512</v>
      </c>
      <c r="N14" s="51">
        <v>7.06078742642826</v>
      </c>
      <c r="O14" s="51">
        <v>7.4309204873857</v>
      </c>
      <c r="P14" s="51">
        <v>7.90336728945287</v>
      </c>
      <c r="Q14" s="51">
        <v>8.28709205069751</v>
      </c>
      <c r="R14" s="51">
        <v>8.62329418532688</v>
      </c>
      <c r="S14" s="51">
        <v>8.80642337319353</v>
      </c>
      <c r="T14" s="51">
        <v>9.01176244775983</v>
      </c>
      <c r="U14" s="51">
        <v>9.42298759913084</v>
      </c>
      <c r="V14" s="51">
        <v>9.76620525106623</v>
      </c>
      <c r="W14" s="51">
        <v>10.0228157232727</v>
      </c>
      <c r="X14" s="51">
        <v>9.94073950915523</v>
      </c>
      <c r="Y14" s="51">
        <v>10.1776750377162</v>
      </c>
      <c r="Z14" s="51">
        <v>10.5556285187397</v>
      </c>
      <c r="AA14" s="51">
        <v>10.8964576903032</v>
      </c>
      <c r="AB14" s="51">
        <v>11.0343428348397</v>
      </c>
    </row>
    <row r="15" spans="2:28" ht="12.75">
      <c r="B15" s="72" t="s">
        <v>10</v>
      </c>
      <c r="C15" s="72" t="s">
        <v>65</v>
      </c>
      <c r="D15" s="51">
        <v>5.03715546965396</v>
      </c>
      <c r="E15" s="51">
        <v>5.27838478673771</v>
      </c>
      <c r="F15" s="51">
        <v>5.57676610078098</v>
      </c>
      <c r="G15" s="51">
        <v>5.78834163902365</v>
      </c>
      <c r="H15" s="51">
        <v>6.01155133098831</v>
      </c>
      <c r="I15" s="51">
        <v>6.23315420043907</v>
      </c>
      <c r="J15" s="51">
        <v>6.37655779585438</v>
      </c>
      <c r="K15" s="51">
        <v>6.56301578383564</v>
      </c>
      <c r="L15" s="51">
        <v>6.84402662075426</v>
      </c>
      <c r="M15" s="51">
        <v>6.90378499117512</v>
      </c>
      <c r="N15" s="51">
        <v>6.86078742642826</v>
      </c>
      <c r="O15" s="51">
        <v>7.1609204873857</v>
      </c>
      <c r="P15" s="51">
        <v>7.59336728945287</v>
      </c>
      <c r="Q15" s="51">
        <v>7.9770920506975</v>
      </c>
      <c r="R15" s="51">
        <v>8.33329418532688</v>
      </c>
      <c r="S15" s="51">
        <v>8.52642337319353</v>
      </c>
      <c r="T15" s="51">
        <v>8.74176244775983</v>
      </c>
      <c r="U15" s="51">
        <v>9.09298759913084</v>
      </c>
      <c r="V15" s="51">
        <v>9.34620525106623</v>
      </c>
      <c r="W15" s="51">
        <v>9.54281572327271</v>
      </c>
      <c r="X15" s="51">
        <v>9.47073950915523</v>
      </c>
      <c r="Y15" s="51">
        <v>9.7276750377162</v>
      </c>
      <c r="Z15" s="51">
        <v>10.0456285187397</v>
      </c>
      <c r="AA15" s="51">
        <v>10.3164576903032</v>
      </c>
      <c r="AB15" s="51">
        <v>10.4243428348397</v>
      </c>
    </row>
    <row r="16" spans="2:28" ht="12.75">
      <c r="B16" s="72" t="s">
        <v>10</v>
      </c>
      <c r="C16" s="72" t="s">
        <v>308</v>
      </c>
      <c r="D16" s="51">
        <v>5.25715546965396</v>
      </c>
      <c r="E16" s="51">
        <v>5.65838478673771</v>
      </c>
      <c r="F16" s="51">
        <v>6.00676610078098</v>
      </c>
      <c r="G16" s="51">
        <v>6.23834163902365</v>
      </c>
      <c r="H16" s="51">
        <v>6.46155133098831</v>
      </c>
      <c r="I16" s="51">
        <v>6.68315420043907</v>
      </c>
      <c r="J16" s="51">
        <v>6.84655779585438</v>
      </c>
      <c r="K16" s="51">
        <v>7.04301578383564</v>
      </c>
      <c r="L16" s="51">
        <v>7.32402662075426</v>
      </c>
      <c r="M16" s="51">
        <v>7.40378499117512</v>
      </c>
      <c r="N16" s="51">
        <v>7.36078742642826</v>
      </c>
      <c r="O16" s="51">
        <v>7.6909204873857</v>
      </c>
      <c r="P16" s="51">
        <v>8.12336728945287</v>
      </c>
      <c r="Q16" s="51">
        <v>8.53709205069751</v>
      </c>
      <c r="R16" s="51">
        <v>8.89329418532688</v>
      </c>
      <c r="S16" s="51">
        <v>9.10642337319353</v>
      </c>
      <c r="T16" s="51">
        <v>9.33176244775983</v>
      </c>
      <c r="U16" s="51">
        <v>9.68298759913084</v>
      </c>
      <c r="V16" s="51">
        <v>9.94620525106623</v>
      </c>
      <c r="W16" s="51">
        <v>10.1428157232727</v>
      </c>
      <c r="X16" s="51">
        <v>10.0807395091552</v>
      </c>
      <c r="Y16" s="51">
        <v>10.3576750377162</v>
      </c>
      <c r="Z16" s="51">
        <v>10.6956285187397</v>
      </c>
      <c r="AA16" s="51">
        <v>10.9764576903032</v>
      </c>
      <c r="AB16" s="51">
        <v>11.1043428348397</v>
      </c>
    </row>
    <row r="17" spans="2:28" ht="12.75">
      <c r="B17" s="72" t="s">
        <v>10</v>
      </c>
      <c r="C17" s="72" t="s">
        <v>226</v>
      </c>
      <c r="D17" s="51">
        <v>5.11715546965396</v>
      </c>
      <c r="E17" s="51">
        <v>5.40838478673771</v>
      </c>
      <c r="F17" s="51">
        <v>5.72676610078098</v>
      </c>
      <c r="G17" s="51">
        <v>5.93834163902365</v>
      </c>
      <c r="H17" s="51">
        <v>6.16155133098831</v>
      </c>
      <c r="I17" s="51">
        <v>6.38315420043907</v>
      </c>
      <c r="J17" s="51">
        <v>6.52655779585438</v>
      </c>
      <c r="K17" s="51">
        <v>6.72301578383564</v>
      </c>
      <c r="L17" s="51">
        <v>7.00402662075426</v>
      </c>
      <c r="M17" s="51">
        <v>7.07378499117512</v>
      </c>
      <c r="N17" s="51">
        <v>7.02078742642826</v>
      </c>
      <c r="O17" s="51">
        <v>7.3409204873857</v>
      </c>
      <c r="P17" s="51">
        <v>7.77336728945287</v>
      </c>
      <c r="Q17" s="51">
        <v>8.1670920506975</v>
      </c>
      <c r="R17" s="51">
        <v>8.52329418532688</v>
      </c>
      <c r="S17" s="51">
        <v>8.72642337319353</v>
      </c>
      <c r="T17" s="51">
        <v>8.94176244775983</v>
      </c>
      <c r="U17" s="51">
        <v>9.28298759913084</v>
      </c>
      <c r="V17" s="51">
        <v>9.54620525106623</v>
      </c>
      <c r="W17" s="51">
        <v>9.75281572327271</v>
      </c>
      <c r="X17" s="51">
        <v>9.68073950915523</v>
      </c>
      <c r="Y17" s="51">
        <v>9.9376750377162</v>
      </c>
      <c r="Z17" s="51">
        <v>10.2556285187397</v>
      </c>
      <c r="AA17" s="51">
        <v>10.5364576903032</v>
      </c>
      <c r="AB17" s="51">
        <v>10.6543428348397</v>
      </c>
    </row>
    <row r="18" spans="2:28" ht="12.75">
      <c r="B18" s="72" t="s">
        <v>70</v>
      </c>
      <c r="C18" s="72" t="s">
        <v>65</v>
      </c>
      <c r="D18" s="51">
        <v>5.05715546965396</v>
      </c>
      <c r="E18" s="51">
        <v>5.27838478673771</v>
      </c>
      <c r="F18" s="51">
        <v>5.55676610078098</v>
      </c>
      <c r="G18" s="51">
        <v>5.76834163902365</v>
      </c>
      <c r="H18" s="51">
        <v>5.98155133098831</v>
      </c>
      <c r="I18" s="51">
        <v>6.20315420043907</v>
      </c>
      <c r="J18" s="51">
        <v>6.35655779585438</v>
      </c>
      <c r="K18" s="51">
        <v>6.54301578383564</v>
      </c>
      <c r="L18" s="51">
        <v>6.82402662075426</v>
      </c>
      <c r="M18" s="51">
        <v>6.89378499117512</v>
      </c>
      <c r="N18" s="51">
        <v>6.85078742642826</v>
      </c>
      <c r="O18" s="51">
        <v>7.1609204873857</v>
      </c>
      <c r="P18" s="51">
        <v>7.58336728945287</v>
      </c>
      <c r="Q18" s="51">
        <v>7.9770920506975</v>
      </c>
      <c r="R18" s="51">
        <v>8.32329418532688</v>
      </c>
      <c r="S18" s="51">
        <v>8.51642337319353</v>
      </c>
      <c r="T18" s="51">
        <v>8.73176244775983</v>
      </c>
      <c r="U18" s="51">
        <v>9.08298759913084</v>
      </c>
      <c r="V18" s="51">
        <v>9.33620525106623</v>
      </c>
      <c r="W18" s="51">
        <v>9.53281572327271</v>
      </c>
      <c r="X18" s="51">
        <v>9.45073950915523</v>
      </c>
      <c r="Y18" s="51">
        <v>9.7176750377162</v>
      </c>
      <c r="Z18" s="51">
        <v>10.0356285187397</v>
      </c>
      <c r="AA18" s="51">
        <v>10.3064576903032</v>
      </c>
      <c r="AB18" s="51">
        <v>10.4143428348397</v>
      </c>
    </row>
    <row r="19" spans="2:28" ht="12.75">
      <c r="B19" s="72" t="s">
        <v>70</v>
      </c>
      <c r="C19" s="72" t="s">
        <v>308</v>
      </c>
      <c r="D19" s="51">
        <v>5.15715546965396</v>
      </c>
      <c r="E19" s="51">
        <v>5.59838478673771</v>
      </c>
      <c r="F19" s="51">
        <v>5.94676610078098</v>
      </c>
      <c r="G19" s="51">
        <v>6.15834163902365</v>
      </c>
      <c r="H19" s="51">
        <v>6.40155133098831</v>
      </c>
      <c r="I19" s="51">
        <v>6.63315420043907</v>
      </c>
      <c r="J19" s="51">
        <v>6.78655779585438</v>
      </c>
      <c r="K19" s="51">
        <v>6.98301578383564</v>
      </c>
      <c r="L19" s="51">
        <v>7.27402662075426</v>
      </c>
      <c r="M19" s="51">
        <v>7.35378499117512</v>
      </c>
      <c r="N19" s="51">
        <v>7.31078742642826</v>
      </c>
      <c r="O19" s="51">
        <v>7.6409204873857</v>
      </c>
      <c r="P19" s="51">
        <v>8.08336728945287</v>
      </c>
      <c r="Q19" s="51">
        <v>8.4870920506975</v>
      </c>
      <c r="R19" s="51">
        <v>8.84329418532688</v>
      </c>
      <c r="S19" s="51">
        <v>9.04642337319353</v>
      </c>
      <c r="T19" s="51">
        <v>9.27176244775983</v>
      </c>
      <c r="U19" s="51">
        <v>9.62298759913084</v>
      </c>
      <c r="V19" s="51">
        <v>9.88620525106623</v>
      </c>
      <c r="W19" s="51">
        <v>10.0928157232727</v>
      </c>
      <c r="X19" s="51">
        <v>10.0207395091552</v>
      </c>
      <c r="Y19" s="51">
        <v>10.2976750377162</v>
      </c>
      <c r="Z19" s="51">
        <v>10.6256285187397</v>
      </c>
      <c r="AA19" s="51">
        <v>10.9064576903032</v>
      </c>
      <c r="AB19" s="51">
        <v>11.0343428348397</v>
      </c>
    </row>
    <row r="20" spans="2:28" ht="12.75">
      <c r="B20" s="72" t="s">
        <v>70</v>
      </c>
      <c r="C20" s="72" t="s">
        <v>226</v>
      </c>
      <c r="D20" s="51">
        <v>5.08715546965396</v>
      </c>
      <c r="E20" s="51">
        <v>5.36838478673771</v>
      </c>
      <c r="F20" s="51">
        <v>5.68676610078098</v>
      </c>
      <c r="G20" s="51">
        <v>5.88834163902365</v>
      </c>
      <c r="H20" s="51">
        <v>6.12155133098831</v>
      </c>
      <c r="I20" s="51">
        <v>6.34315420043907</v>
      </c>
      <c r="J20" s="51">
        <v>6.49655779585438</v>
      </c>
      <c r="K20" s="51">
        <v>6.69301578383564</v>
      </c>
      <c r="L20" s="51">
        <v>6.96402662075426</v>
      </c>
      <c r="M20" s="51">
        <v>7.04378499117512</v>
      </c>
      <c r="N20" s="51">
        <v>6.99078742642826</v>
      </c>
      <c r="O20" s="51">
        <v>7.3109204873857</v>
      </c>
      <c r="P20" s="51">
        <v>7.74336728945287</v>
      </c>
      <c r="Q20" s="51">
        <v>8.13709205069751</v>
      </c>
      <c r="R20" s="51">
        <v>8.49329418532688</v>
      </c>
      <c r="S20" s="51">
        <v>8.68642337319353</v>
      </c>
      <c r="T20" s="51">
        <v>8.90176244775983</v>
      </c>
      <c r="U20" s="51">
        <v>9.25298759913084</v>
      </c>
      <c r="V20" s="51">
        <v>9.50620525106623</v>
      </c>
      <c r="W20" s="51">
        <v>9.71281572327271</v>
      </c>
      <c r="X20" s="51">
        <v>9.64073950915523</v>
      </c>
      <c r="Y20" s="51">
        <v>9.8876750377162</v>
      </c>
      <c r="Z20" s="51">
        <v>10.2156285187397</v>
      </c>
      <c r="AA20" s="51">
        <v>10.4964576903032</v>
      </c>
      <c r="AB20" s="51">
        <v>10.6143428348397</v>
      </c>
    </row>
    <row r="21" spans="2:28" ht="12.75">
      <c r="B21" s="72" t="s">
        <v>159</v>
      </c>
      <c r="C21" s="72" t="s">
        <v>65</v>
      </c>
      <c r="D21" s="51">
        <v>6.24715546965396</v>
      </c>
      <c r="E21" s="51">
        <v>6.42838478673771</v>
      </c>
      <c r="F21" s="51">
        <v>6.62676610078098</v>
      </c>
      <c r="G21" s="51">
        <v>6.83834163902365</v>
      </c>
      <c r="H21" s="51">
        <v>7.03155133098831</v>
      </c>
      <c r="I21" s="51">
        <v>7.22315420043907</v>
      </c>
      <c r="J21" s="51">
        <v>7.37655779585438</v>
      </c>
      <c r="K21" s="51">
        <v>7.54301578383564</v>
      </c>
      <c r="L21" s="51">
        <v>7.80402662075426</v>
      </c>
      <c r="M21" s="51">
        <v>7.88378499117512</v>
      </c>
      <c r="N21" s="51">
        <v>7.80078742642826</v>
      </c>
      <c r="O21" s="51">
        <v>8.1509204873857</v>
      </c>
      <c r="P21" s="51">
        <v>8.60336728945287</v>
      </c>
      <c r="Q21" s="51">
        <v>9.02709205069751</v>
      </c>
      <c r="R21" s="51">
        <v>9.41329418532688</v>
      </c>
      <c r="S21" s="51">
        <v>9.60642337319353</v>
      </c>
      <c r="T21" s="51">
        <v>9.82176244775983</v>
      </c>
      <c r="U21" s="51">
        <v>10.1729875991308</v>
      </c>
      <c r="V21" s="51">
        <v>10.4362052510662</v>
      </c>
      <c r="W21" s="51">
        <v>10.6428157232727</v>
      </c>
      <c r="X21" s="51">
        <v>10.5507395091552</v>
      </c>
      <c r="Y21" s="51">
        <v>10.7976750377162</v>
      </c>
      <c r="Z21" s="51">
        <v>11.1456285187397</v>
      </c>
      <c r="AA21" s="51">
        <v>11.4064576903032</v>
      </c>
      <c r="AB21" s="51">
        <v>11.5443428348397</v>
      </c>
    </row>
    <row r="22" spans="2:28" ht="12.75">
      <c r="B22" s="72" t="s">
        <v>159</v>
      </c>
      <c r="C22" s="72" t="s">
        <v>308</v>
      </c>
      <c r="D22" s="51">
        <v>6.24715546965396</v>
      </c>
      <c r="E22" s="51">
        <v>6.68838478673771</v>
      </c>
      <c r="F22" s="51">
        <v>6.94676610078098</v>
      </c>
      <c r="G22" s="51">
        <v>7.17834163902365</v>
      </c>
      <c r="H22" s="51">
        <v>7.39155133098831</v>
      </c>
      <c r="I22" s="51">
        <v>7.58315420043907</v>
      </c>
      <c r="J22" s="51">
        <v>7.73655779585438</v>
      </c>
      <c r="K22" s="51">
        <v>7.90301578383564</v>
      </c>
      <c r="L22" s="51">
        <v>8.17402662075426</v>
      </c>
      <c r="M22" s="51">
        <v>8.25378499117512</v>
      </c>
      <c r="N22" s="51">
        <v>8.19078742642826</v>
      </c>
      <c r="O22" s="51">
        <v>8.5409204873857</v>
      </c>
      <c r="P22" s="51">
        <v>9.01336728945287</v>
      </c>
      <c r="Q22" s="51">
        <v>9.44709205069751</v>
      </c>
      <c r="R22" s="51">
        <v>9.84329418532688</v>
      </c>
      <c r="S22" s="51">
        <v>10.0464233731935</v>
      </c>
      <c r="T22" s="51">
        <v>10.2617624477598</v>
      </c>
      <c r="U22" s="51">
        <v>10.6129875991308</v>
      </c>
      <c r="V22" s="51">
        <v>10.8862052510662</v>
      </c>
      <c r="W22" s="51">
        <v>11.1028157232727</v>
      </c>
      <c r="X22" s="51">
        <v>11.0207395091552</v>
      </c>
      <c r="Y22" s="51">
        <v>11.2776750377162</v>
      </c>
      <c r="Z22" s="51">
        <v>11.6256285187397</v>
      </c>
      <c r="AA22" s="51">
        <v>11.8964576903032</v>
      </c>
      <c r="AB22" s="51">
        <v>12.0543428348397</v>
      </c>
    </row>
    <row r="23" spans="2:28" ht="12.75">
      <c r="B23" s="72" t="s">
        <v>159</v>
      </c>
      <c r="C23" s="72" t="s">
        <v>226</v>
      </c>
      <c r="D23" s="51">
        <v>6.21715546965396</v>
      </c>
      <c r="E23" s="51">
        <v>6.48838478673771</v>
      </c>
      <c r="F23" s="51">
        <v>6.69676610078098</v>
      </c>
      <c r="G23" s="51">
        <v>6.92834163902365</v>
      </c>
      <c r="H23" s="51">
        <v>7.12155133098831</v>
      </c>
      <c r="I23" s="51">
        <v>7.31315420043907</v>
      </c>
      <c r="J23" s="51">
        <v>7.46655779585438</v>
      </c>
      <c r="K23" s="51">
        <v>7.63301578383564</v>
      </c>
      <c r="L23" s="51">
        <v>7.89402662075426</v>
      </c>
      <c r="M23" s="51">
        <v>7.97378499117512</v>
      </c>
      <c r="N23" s="51">
        <v>7.90078742642826</v>
      </c>
      <c r="O23" s="51">
        <v>8.2509204873857</v>
      </c>
      <c r="P23" s="51">
        <v>8.70336728945287</v>
      </c>
      <c r="Q23" s="51">
        <v>9.12709205069751</v>
      </c>
      <c r="R23" s="51">
        <v>9.51329418532688</v>
      </c>
      <c r="S23" s="51">
        <v>9.71642337319353</v>
      </c>
      <c r="T23" s="51">
        <v>9.93176244775983</v>
      </c>
      <c r="U23" s="51">
        <v>10.2829875991308</v>
      </c>
      <c r="V23" s="51">
        <v>10.5462052510662</v>
      </c>
      <c r="W23" s="51">
        <v>10.7528157232727</v>
      </c>
      <c r="X23" s="51">
        <v>10.6707395091552</v>
      </c>
      <c r="Y23" s="51">
        <v>10.9176750377162</v>
      </c>
      <c r="Z23" s="51">
        <v>11.2656285187397</v>
      </c>
      <c r="AA23" s="51">
        <v>11.5364576903032</v>
      </c>
      <c r="AB23" s="51">
        <v>11.6743428348397</v>
      </c>
    </row>
    <row r="24" spans="2:28" ht="12.75">
      <c r="B24" s="72" t="s">
        <v>255</v>
      </c>
      <c r="C24" s="72" t="s">
        <v>65</v>
      </c>
      <c r="D24" s="51">
        <v>4.24715546965396</v>
      </c>
      <c r="E24" s="51">
        <v>4.99838478673771</v>
      </c>
      <c r="F24" s="51">
        <v>5.56676610078098</v>
      </c>
      <c r="G24" s="51">
        <v>5.95834163902365</v>
      </c>
      <c r="H24" s="51">
        <v>5.98155133098831</v>
      </c>
      <c r="I24" s="51">
        <v>5.96315420043907</v>
      </c>
      <c r="J24" s="51">
        <v>6.06655779585438</v>
      </c>
      <c r="K24" s="51">
        <v>6.21301578383564</v>
      </c>
      <c r="L24" s="51">
        <v>6.44402662075426</v>
      </c>
      <c r="M24" s="51">
        <v>6.42378499117512</v>
      </c>
      <c r="N24" s="51">
        <v>6.27078742642826</v>
      </c>
      <c r="O24" s="51">
        <v>6.5209204873857</v>
      </c>
      <c r="P24" s="51">
        <v>6.91336728945287</v>
      </c>
      <c r="Q24" s="51">
        <v>7.21709205069751</v>
      </c>
      <c r="R24" s="51">
        <v>7.54329418532688</v>
      </c>
      <c r="S24" s="51">
        <v>7.67642337319353</v>
      </c>
      <c r="T24" s="51">
        <v>7.84176244775983</v>
      </c>
      <c r="U24" s="51">
        <v>8.21298759913084</v>
      </c>
      <c r="V24" s="51">
        <v>8.52620525106623</v>
      </c>
      <c r="W24" s="51">
        <v>8.78281572327271</v>
      </c>
      <c r="X24" s="51">
        <v>8.69073950915523</v>
      </c>
      <c r="Y24" s="51">
        <v>8.8876750377162</v>
      </c>
      <c r="Z24" s="51">
        <v>9.19562851873967</v>
      </c>
      <c r="AA24" s="51">
        <v>9.39645769030324</v>
      </c>
      <c r="AB24" s="51">
        <v>9.30434283483966</v>
      </c>
    </row>
    <row r="25" spans="2:28" ht="12.75">
      <c r="B25" s="72" t="s">
        <v>255</v>
      </c>
      <c r="C25" s="72" t="s">
        <v>308</v>
      </c>
      <c r="D25" s="51">
        <v>6.93715546965396</v>
      </c>
      <c r="E25" s="51">
        <v>6.60838478673771</v>
      </c>
      <c r="F25" s="51">
        <v>7.02676610078098</v>
      </c>
      <c r="G25" s="51">
        <v>7.44834163902365</v>
      </c>
      <c r="H25" s="51">
        <v>7.42155133098831</v>
      </c>
      <c r="I25" s="51">
        <v>7.35315420043907</v>
      </c>
      <c r="J25" s="51">
        <v>7.45655779585438</v>
      </c>
      <c r="K25" s="51">
        <v>7.60301578383564</v>
      </c>
      <c r="L25" s="51">
        <v>7.83402662075426</v>
      </c>
      <c r="M25" s="51">
        <v>7.81378499117512</v>
      </c>
      <c r="N25" s="51">
        <v>7.66078742642826</v>
      </c>
      <c r="O25" s="51">
        <v>7.9409204873857</v>
      </c>
      <c r="P25" s="51">
        <v>8.35336728945287</v>
      </c>
      <c r="Q25" s="51">
        <v>8.67709205069751</v>
      </c>
      <c r="R25" s="51">
        <v>9.04329418532688</v>
      </c>
      <c r="S25" s="51">
        <v>9.17642337319353</v>
      </c>
      <c r="T25" s="51">
        <v>9.35176244775983</v>
      </c>
      <c r="U25" s="51">
        <v>9.76298759913084</v>
      </c>
      <c r="V25" s="51">
        <v>10.0962052510662</v>
      </c>
      <c r="W25" s="51">
        <v>10.3828157232727</v>
      </c>
      <c r="X25" s="51">
        <v>10.3107395091552</v>
      </c>
      <c r="Y25" s="51">
        <v>10.5476750377162</v>
      </c>
      <c r="Z25" s="51">
        <v>10.8756285187397</v>
      </c>
      <c r="AA25" s="51">
        <v>11.0864576903032</v>
      </c>
      <c r="AB25" s="51">
        <v>10.9843428348397</v>
      </c>
    </row>
    <row r="26" spans="2:28" ht="12.75">
      <c r="B26" s="72" t="s">
        <v>255</v>
      </c>
      <c r="C26" s="72" t="s">
        <v>226</v>
      </c>
      <c r="D26" s="51">
        <v>4.62715546965396</v>
      </c>
      <c r="E26" s="51">
        <v>5.41838478673771</v>
      </c>
      <c r="F26" s="51">
        <v>5.96676610078098</v>
      </c>
      <c r="G26" s="51">
        <v>6.36834163902365</v>
      </c>
      <c r="H26" s="51">
        <v>6.38155133098831</v>
      </c>
      <c r="I26" s="51">
        <v>6.34315420043907</v>
      </c>
      <c r="J26" s="51">
        <v>6.44655779585438</v>
      </c>
      <c r="K26" s="51">
        <v>6.59301578383564</v>
      </c>
      <c r="L26" s="51">
        <v>6.82402662075426</v>
      </c>
      <c r="M26" s="51">
        <v>6.79378499117512</v>
      </c>
      <c r="N26" s="51">
        <v>6.65078742642826</v>
      </c>
      <c r="O26" s="51">
        <v>6.9009204873857</v>
      </c>
      <c r="P26" s="51">
        <v>7.30336728945287</v>
      </c>
      <c r="Q26" s="51">
        <v>7.6070920506975</v>
      </c>
      <c r="R26" s="51">
        <v>7.94329418532688</v>
      </c>
      <c r="S26" s="51">
        <v>8.07642337319354</v>
      </c>
      <c r="T26" s="51">
        <v>8.24176244775983</v>
      </c>
      <c r="U26" s="51">
        <v>8.62298759913084</v>
      </c>
      <c r="V26" s="51">
        <v>8.93620525106623</v>
      </c>
      <c r="W26" s="51">
        <v>9.20281572327271</v>
      </c>
      <c r="X26" s="51">
        <v>9.11073950915523</v>
      </c>
      <c r="Y26" s="51">
        <v>9.3176750377162</v>
      </c>
      <c r="Z26" s="51">
        <v>9.64562851873967</v>
      </c>
      <c r="AA26" s="51">
        <v>9.83645769030324</v>
      </c>
      <c r="AB26" s="51">
        <v>9.74434283483966</v>
      </c>
    </row>
    <row r="27" spans="2:28" ht="12.75">
      <c r="B27" s="72" t="s">
        <v>110</v>
      </c>
      <c r="C27" s="72" t="s">
        <v>65</v>
      </c>
      <c r="D27" s="51">
        <v>4.69715546965396</v>
      </c>
      <c r="E27" s="51">
        <v>4.92838478673771</v>
      </c>
      <c r="F27" s="51">
        <v>5.12676610078098</v>
      </c>
      <c r="G27" s="51">
        <v>5.33834163902365</v>
      </c>
      <c r="H27" s="51">
        <v>5.57155133098831</v>
      </c>
      <c r="I27" s="51">
        <v>5.81315420043907</v>
      </c>
      <c r="J27" s="51">
        <v>6.01655779585438</v>
      </c>
      <c r="K27" s="51">
        <v>6.25301578383564</v>
      </c>
      <c r="L27" s="51">
        <v>6.59402662075426</v>
      </c>
      <c r="M27" s="51">
        <v>6.68378499117512</v>
      </c>
      <c r="N27" s="51">
        <v>6.61078742642826</v>
      </c>
      <c r="O27" s="51">
        <v>6.9209204873857</v>
      </c>
      <c r="P27" s="51">
        <v>7.34336728945287</v>
      </c>
      <c r="Q27" s="51">
        <v>7.7270920506975</v>
      </c>
      <c r="R27" s="51">
        <v>8.12329418532688</v>
      </c>
      <c r="S27" s="51">
        <v>8.30642337319353</v>
      </c>
      <c r="T27" s="51">
        <v>8.51176244775983</v>
      </c>
      <c r="U27" s="51">
        <v>8.90298759913084</v>
      </c>
      <c r="V27" s="51">
        <v>9.21620525106623</v>
      </c>
      <c r="W27" s="51">
        <v>9.45281572327271</v>
      </c>
      <c r="X27" s="51">
        <v>9.35073950915523</v>
      </c>
      <c r="Y27" s="51">
        <v>9.5776750377162</v>
      </c>
      <c r="Z27" s="51">
        <v>9.93562851873967</v>
      </c>
      <c r="AA27" s="51">
        <v>10.2364576903032</v>
      </c>
      <c r="AB27" s="51">
        <v>10.3543428348397</v>
      </c>
    </row>
    <row r="28" spans="2:28" ht="12.75">
      <c r="B28" s="72" t="s">
        <v>110</v>
      </c>
      <c r="C28" s="72" t="s">
        <v>308</v>
      </c>
      <c r="D28" s="51">
        <v>5.04715546965396</v>
      </c>
      <c r="E28" s="51">
        <v>5.30838478673771</v>
      </c>
      <c r="F28" s="51">
        <v>5.59676610078098</v>
      </c>
      <c r="G28" s="51">
        <v>5.81834163902365</v>
      </c>
      <c r="H28" s="51">
        <v>6.06155133098831</v>
      </c>
      <c r="I28" s="51">
        <v>6.32315420043907</v>
      </c>
      <c r="J28" s="51">
        <v>6.55655779585438</v>
      </c>
      <c r="K28" s="51">
        <v>6.80301578383564</v>
      </c>
      <c r="L28" s="51">
        <v>7.15402662075426</v>
      </c>
      <c r="M28" s="51">
        <v>7.25378499117512</v>
      </c>
      <c r="N28" s="51">
        <v>7.22078742642826</v>
      </c>
      <c r="O28" s="51">
        <v>7.5309204873857</v>
      </c>
      <c r="P28" s="51">
        <v>7.97336728945287</v>
      </c>
      <c r="Q28" s="51">
        <v>8.37709205069751</v>
      </c>
      <c r="R28" s="51">
        <v>8.80329418532688</v>
      </c>
      <c r="S28" s="51">
        <v>9.00642337319354</v>
      </c>
      <c r="T28" s="51">
        <v>9.23176244775983</v>
      </c>
      <c r="U28" s="51">
        <v>9.62298759913084</v>
      </c>
      <c r="V28" s="51">
        <v>9.95620525106623</v>
      </c>
      <c r="W28" s="51">
        <v>10.2128157232727</v>
      </c>
      <c r="X28" s="51">
        <v>10.1207395091552</v>
      </c>
      <c r="Y28" s="51">
        <v>10.3676750377162</v>
      </c>
      <c r="Z28" s="51">
        <v>10.7256285187397</v>
      </c>
      <c r="AA28" s="51">
        <v>11.0564576903032</v>
      </c>
      <c r="AB28" s="51">
        <v>11.2043428348397</v>
      </c>
    </row>
    <row r="29" spans="2:28" ht="12.75">
      <c r="B29" s="72" t="s">
        <v>110</v>
      </c>
      <c r="C29" s="72" t="s">
        <v>226</v>
      </c>
      <c r="D29" s="51">
        <v>4.86715546965396</v>
      </c>
      <c r="E29" s="51">
        <v>5.06838478673771</v>
      </c>
      <c r="F29" s="51">
        <v>5.29676610078098</v>
      </c>
      <c r="G29" s="51">
        <v>5.50834163902365</v>
      </c>
      <c r="H29" s="51">
        <v>5.74155133098831</v>
      </c>
      <c r="I29" s="51">
        <v>5.98315420043907</v>
      </c>
      <c r="J29" s="51">
        <v>6.20655779585438</v>
      </c>
      <c r="K29" s="51">
        <v>6.44301578383564</v>
      </c>
      <c r="L29" s="51">
        <v>6.78402662075426</v>
      </c>
      <c r="M29" s="51">
        <v>6.87378499117512</v>
      </c>
      <c r="N29" s="51">
        <v>6.83078742642826</v>
      </c>
      <c r="O29" s="51">
        <v>7.1409204873857</v>
      </c>
      <c r="P29" s="51">
        <v>7.56336728945287</v>
      </c>
      <c r="Q29" s="51">
        <v>7.94709205069751</v>
      </c>
      <c r="R29" s="51">
        <v>8.36329418532688</v>
      </c>
      <c r="S29" s="51">
        <v>8.55642337319353</v>
      </c>
      <c r="T29" s="51">
        <v>8.77176244775983</v>
      </c>
      <c r="U29" s="51">
        <v>9.15298759913084</v>
      </c>
      <c r="V29" s="51">
        <v>9.47620525106623</v>
      </c>
      <c r="W29" s="51">
        <v>9.72281572327271</v>
      </c>
      <c r="X29" s="51">
        <v>9.62073950915523</v>
      </c>
      <c r="Y29" s="51">
        <v>9.8576750377162</v>
      </c>
      <c r="Z29" s="51">
        <v>10.2156285187397</v>
      </c>
      <c r="AA29" s="51">
        <v>10.5264576903032</v>
      </c>
      <c r="AB29" s="51">
        <v>10.6443428348397</v>
      </c>
    </row>
    <row r="30" spans="2:28" ht="12.75">
      <c r="B30" s="72" t="s">
        <v>265</v>
      </c>
      <c r="C30" s="72" t="s">
        <v>65</v>
      </c>
      <c r="D30" s="51">
        <v>4.69715546965396</v>
      </c>
      <c r="E30" s="51">
        <v>4.92838478673771</v>
      </c>
      <c r="F30" s="51">
        <v>5.12676610078098</v>
      </c>
      <c r="G30" s="51">
        <v>5.33834163902365</v>
      </c>
      <c r="H30" s="51">
        <v>5.57155133098831</v>
      </c>
      <c r="I30" s="51">
        <v>5.81315420043907</v>
      </c>
      <c r="J30" s="51">
        <v>6.01655779585438</v>
      </c>
      <c r="K30" s="51">
        <v>6.25301578383564</v>
      </c>
      <c r="L30" s="51">
        <v>6.59402662075426</v>
      </c>
      <c r="M30" s="51">
        <v>6.68378499117512</v>
      </c>
      <c r="N30" s="51">
        <v>6.61078742642826</v>
      </c>
      <c r="O30" s="51">
        <v>6.9209204873857</v>
      </c>
      <c r="P30" s="51">
        <v>7.34336728945287</v>
      </c>
      <c r="Q30" s="51">
        <v>7.7270920506975</v>
      </c>
      <c r="R30" s="51">
        <v>8.12329418532688</v>
      </c>
      <c r="S30" s="51">
        <v>8.30642337319353</v>
      </c>
      <c r="T30" s="51">
        <v>8.51176244775983</v>
      </c>
      <c r="U30" s="51">
        <v>8.90298759913084</v>
      </c>
      <c r="V30" s="51">
        <v>9.21620525106623</v>
      </c>
      <c r="W30" s="51">
        <v>9.45281572327271</v>
      </c>
      <c r="X30" s="51">
        <v>9.35073950915523</v>
      </c>
      <c r="Y30" s="51">
        <v>9.5776750377162</v>
      </c>
      <c r="Z30" s="51">
        <v>9.93562851873967</v>
      </c>
      <c r="AA30" s="51">
        <v>10.2364576903032</v>
      </c>
      <c r="AB30" s="51">
        <v>10.3543428348397</v>
      </c>
    </row>
    <row r="31" spans="2:28" ht="12.75">
      <c r="B31" s="72" t="s">
        <v>265</v>
      </c>
      <c r="C31" s="72" t="s">
        <v>308</v>
      </c>
      <c r="D31" s="51">
        <v>5.04715546965396</v>
      </c>
      <c r="E31" s="51">
        <v>5.30838478673771</v>
      </c>
      <c r="F31" s="51">
        <v>5.59676610078098</v>
      </c>
      <c r="G31" s="51">
        <v>5.81834163902365</v>
      </c>
      <c r="H31" s="51">
        <v>6.06155133098831</v>
      </c>
      <c r="I31" s="51">
        <v>6.32315420043907</v>
      </c>
      <c r="J31" s="51">
        <v>6.55655779585438</v>
      </c>
      <c r="K31" s="51">
        <v>6.80301578383564</v>
      </c>
      <c r="L31" s="51">
        <v>7.15402662075426</v>
      </c>
      <c r="M31" s="51">
        <v>7.25378499117512</v>
      </c>
      <c r="N31" s="51">
        <v>7.22078742642826</v>
      </c>
      <c r="O31" s="51">
        <v>7.5309204873857</v>
      </c>
      <c r="P31" s="51">
        <v>7.97336728945287</v>
      </c>
      <c r="Q31" s="51">
        <v>8.37709205069751</v>
      </c>
      <c r="R31" s="51">
        <v>8.80329418532688</v>
      </c>
      <c r="S31" s="51">
        <v>9.00642337319354</v>
      </c>
      <c r="T31" s="51">
        <v>9.23176244775983</v>
      </c>
      <c r="U31" s="51">
        <v>9.62298759913084</v>
      </c>
      <c r="V31" s="51">
        <v>9.95620525106623</v>
      </c>
      <c r="W31" s="51">
        <v>10.2128157232727</v>
      </c>
      <c r="X31" s="51">
        <v>10.1207395091552</v>
      </c>
      <c r="Y31" s="51">
        <v>10.3676750377162</v>
      </c>
      <c r="Z31" s="51">
        <v>10.7256285187397</v>
      </c>
      <c r="AA31" s="51">
        <v>11.0564576903032</v>
      </c>
      <c r="AB31" s="51">
        <v>11.2043428348397</v>
      </c>
    </row>
    <row r="32" spans="2:28" ht="12.75">
      <c r="B32" s="72" t="s">
        <v>265</v>
      </c>
      <c r="C32" s="72" t="s">
        <v>226</v>
      </c>
      <c r="D32" s="51">
        <v>4.86715546965396</v>
      </c>
      <c r="E32" s="51">
        <v>5.06838478673771</v>
      </c>
      <c r="F32" s="51">
        <v>5.29676610078098</v>
      </c>
      <c r="G32" s="51">
        <v>5.50834163902365</v>
      </c>
      <c r="H32" s="51">
        <v>5.74155133098831</v>
      </c>
      <c r="I32" s="51">
        <v>5.98315420043907</v>
      </c>
      <c r="J32" s="51">
        <v>6.20655779585438</v>
      </c>
      <c r="K32" s="51">
        <v>6.44301578383564</v>
      </c>
      <c r="L32" s="51">
        <v>6.78402662075426</v>
      </c>
      <c r="M32" s="51">
        <v>6.87378499117512</v>
      </c>
      <c r="N32" s="51">
        <v>6.83078742642826</v>
      </c>
      <c r="O32" s="51">
        <v>7.1409204873857</v>
      </c>
      <c r="P32" s="51">
        <v>7.56336728945287</v>
      </c>
      <c r="Q32" s="51">
        <v>7.94709205069751</v>
      </c>
      <c r="R32" s="51">
        <v>8.36329418532688</v>
      </c>
      <c r="S32" s="51">
        <v>8.55642337319353</v>
      </c>
      <c r="T32" s="51">
        <v>8.77176244775983</v>
      </c>
      <c r="U32" s="51">
        <v>9.15298759913084</v>
      </c>
      <c r="V32" s="51">
        <v>9.47620525106623</v>
      </c>
      <c r="W32" s="51">
        <v>9.72281572327271</v>
      </c>
      <c r="X32" s="51">
        <v>9.62073950915523</v>
      </c>
      <c r="Y32" s="51">
        <v>9.8576750377162</v>
      </c>
      <c r="Z32" s="51">
        <v>10.2156285187397</v>
      </c>
      <c r="AA32" s="51">
        <v>10.5264576903032</v>
      </c>
      <c r="AB32" s="51">
        <v>10.6443428348397</v>
      </c>
    </row>
    <row r="33" spans="2:28" ht="12.75">
      <c r="B33" s="72" t="s">
        <v>262</v>
      </c>
      <c r="C33" s="72" t="s">
        <v>65</v>
      </c>
      <c r="D33" s="51">
        <v>4.79715546965396</v>
      </c>
      <c r="E33" s="51">
        <v>4.97838478673771</v>
      </c>
      <c r="F33" s="51">
        <v>5.30676610078098</v>
      </c>
      <c r="G33" s="51">
        <v>5.52834163902365</v>
      </c>
      <c r="H33" s="51">
        <v>5.78155133098831</v>
      </c>
      <c r="I33" s="51">
        <v>5.90315420043907</v>
      </c>
      <c r="J33" s="51">
        <v>6.07655779585438</v>
      </c>
      <c r="K33" s="51">
        <v>6.29301578383564</v>
      </c>
      <c r="L33" s="51">
        <v>6.46402662075426</v>
      </c>
      <c r="M33" s="51">
        <v>6.51378499117512</v>
      </c>
      <c r="N33" s="51">
        <v>6.44078742642826</v>
      </c>
      <c r="O33" s="51">
        <v>6.7509204873857</v>
      </c>
      <c r="P33" s="51">
        <v>7.18336728945287</v>
      </c>
      <c r="Q33" s="51">
        <v>7.55709205069751</v>
      </c>
      <c r="R33" s="51">
        <v>7.91329418532688</v>
      </c>
      <c r="S33" s="51">
        <v>8.09642337319354</v>
      </c>
      <c r="T33" s="51">
        <v>8.31176244775983</v>
      </c>
      <c r="U33" s="51">
        <v>8.68298759913084</v>
      </c>
      <c r="V33" s="51">
        <v>8.96620525106623</v>
      </c>
      <c r="W33" s="51">
        <v>9.19281572327271</v>
      </c>
      <c r="X33" s="51">
        <v>9.09073950915523</v>
      </c>
      <c r="Y33" s="51">
        <v>9.3276750377162</v>
      </c>
      <c r="Z33" s="51">
        <v>9.68562851873967</v>
      </c>
      <c r="AA33" s="51">
        <v>9.96645769030324</v>
      </c>
      <c r="AB33" s="51">
        <v>10.0443428348397</v>
      </c>
    </row>
    <row r="34" spans="2:28" ht="12.75">
      <c r="B34" s="72" t="s">
        <v>262</v>
      </c>
      <c r="C34" s="72" t="s">
        <v>308</v>
      </c>
      <c r="D34" s="51">
        <v>5.08715546965396</v>
      </c>
      <c r="E34" s="51">
        <v>5.37838478673771</v>
      </c>
      <c r="F34" s="51">
        <v>5.72676610078098</v>
      </c>
      <c r="G34" s="51">
        <v>5.96834163902365</v>
      </c>
      <c r="H34" s="51">
        <v>6.23155133098831</v>
      </c>
      <c r="I34" s="51">
        <v>6.34315420043907</v>
      </c>
      <c r="J34" s="51">
        <v>6.53655779585438</v>
      </c>
      <c r="K34" s="51">
        <v>6.76301578383564</v>
      </c>
      <c r="L34" s="51">
        <v>6.92402662075426</v>
      </c>
      <c r="M34" s="51">
        <v>6.98378499117512</v>
      </c>
      <c r="N34" s="51">
        <v>6.93078742642826</v>
      </c>
      <c r="O34" s="51">
        <v>7.2509204873857</v>
      </c>
      <c r="P34" s="51">
        <v>7.69336728945287</v>
      </c>
      <c r="Q34" s="51">
        <v>8.08709205069751</v>
      </c>
      <c r="R34" s="51">
        <v>8.45329418532688</v>
      </c>
      <c r="S34" s="51">
        <v>8.66642337319354</v>
      </c>
      <c r="T34" s="51">
        <v>8.88176244775983</v>
      </c>
      <c r="U34" s="51">
        <v>9.27298759913084</v>
      </c>
      <c r="V34" s="51">
        <v>9.55620525106623</v>
      </c>
      <c r="W34" s="51">
        <v>9.79281572327271</v>
      </c>
      <c r="X34" s="51">
        <v>9.70073950915523</v>
      </c>
      <c r="Y34" s="51">
        <v>9.9576750377162</v>
      </c>
      <c r="Z34" s="51">
        <v>10.3156285187397</v>
      </c>
      <c r="AA34" s="51">
        <v>10.6164576903032</v>
      </c>
      <c r="AB34" s="51">
        <v>10.7143428348397</v>
      </c>
    </row>
    <row r="35" spans="2:28" ht="12.75">
      <c r="B35" s="72" t="s">
        <v>262</v>
      </c>
      <c r="C35" s="72" t="s">
        <v>226</v>
      </c>
      <c r="D35" s="51">
        <v>4.88715546965396</v>
      </c>
      <c r="E35" s="51">
        <v>5.11838478673771</v>
      </c>
      <c r="F35" s="51">
        <v>5.44676610078098</v>
      </c>
      <c r="G35" s="51">
        <v>5.67834163902365</v>
      </c>
      <c r="H35" s="51">
        <v>5.94155133098831</v>
      </c>
      <c r="I35" s="51">
        <v>6.05315420043907</v>
      </c>
      <c r="J35" s="51">
        <v>6.23655779585438</v>
      </c>
      <c r="K35" s="51">
        <v>6.45301578383564</v>
      </c>
      <c r="L35" s="51">
        <v>6.62402662075426</v>
      </c>
      <c r="M35" s="51">
        <v>6.67378499117512</v>
      </c>
      <c r="N35" s="51">
        <v>6.61078742642826</v>
      </c>
      <c r="O35" s="51">
        <v>6.9209204873857</v>
      </c>
      <c r="P35" s="51">
        <v>7.36336728945287</v>
      </c>
      <c r="Q35" s="51">
        <v>7.73709205069751</v>
      </c>
      <c r="R35" s="51">
        <v>8.09329418532688</v>
      </c>
      <c r="S35" s="51">
        <v>8.29642337319353</v>
      </c>
      <c r="T35" s="51">
        <v>8.51176244775983</v>
      </c>
      <c r="U35" s="51">
        <v>8.88298759913084</v>
      </c>
      <c r="V35" s="51">
        <v>9.17620525106623</v>
      </c>
      <c r="W35" s="51">
        <v>9.39281572327271</v>
      </c>
      <c r="X35" s="51">
        <v>9.30073950915523</v>
      </c>
      <c r="Y35" s="51">
        <v>9.5476750377162</v>
      </c>
      <c r="Z35" s="51">
        <v>9.90562851873967</v>
      </c>
      <c r="AA35" s="51">
        <v>10.1964576903032</v>
      </c>
      <c r="AB35" s="51">
        <v>10.2643428348397</v>
      </c>
    </row>
    <row r="36" spans="2:28" ht="12.75">
      <c r="B36" s="72" t="s">
        <v>38</v>
      </c>
      <c r="C36" s="72" t="s">
        <v>65</v>
      </c>
      <c r="D36" s="51">
        <v>4.65715546965396</v>
      </c>
      <c r="E36" s="51">
        <v>4.85838478673771</v>
      </c>
      <c r="F36" s="51">
        <v>5.07676610078098</v>
      </c>
      <c r="G36" s="51">
        <v>5.29834163902365</v>
      </c>
      <c r="H36" s="51">
        <v>5.53155133098831</v>
      </c>
      <c r="I36" s="51">
        <v>5.75315420043907</v>
      </c>
      <c r="J36" s="51">
        <v>5.95655779585438</v>
      </c>
      <c r="K36" s="51">
        <v>6.16301578383564</v>
      </c>
      <c r="L36" s="51">
        <v>6.45402662075426</v>
      </c>
      <c r="M36" s="51">
        <v>6.52378499117512</v>
      </c>
      <c r="N36" s="51">
        <v>6.44078742642826</v>
      </c>
      <c r="O36" s="51">
        <v>6.7509204873857</v>
      </c>
      <c r="P36" s="51">
        <v>7.17336728945287</v>
      </c>
      <c r="Q36" s="51">
        <v>7.54709205069751</v>
      </c>
      <c r="R36" s="51">
        <v>7.90329418532688</v>
      </c>
      <c r="S36" s="51">
        <v>8.08642337319353</v>
      </c>
      <c r="T36" s="51">
        <v>8.29176244775983</v>
      </c>
      <c r="U36" s="51">
        <v>8.68298759913084</v>
      </c>
      <c r="V36" s="51">
        <v>8.97620525106623</v>
      </c>
      <c r="W36" s="51">
        <v>9.20281572327271</v>
      </c>
      <c r="X36" s="51">
        <v>9.10073950915523</v>
      </c>
      <c r="Y36" s="51">
        <v>9.3476750377162</v>
      </c>
      <c r="Z36" s="51">
        <v>9.70562851873967</v>
      </c>
      <c r="AA36" s="51">
        <v>9.99645769030324</v>
      </c>
      <c r="AB36" s="51">
        <v>10.0743428348397</v>
      </c>
    </row>
    <row r="37" spans="2:28" ht="12.75">
      <c r="B37" s="72" t="s">
        <v>38</v>
      </c>
      <c r="C37" s="72" t="s">
        <v>308</v>
      </c>
      <c r="D37" s="51">
        <v>4.76715546965396</v>
      </c>
      <c r="E37" s="51">
        <v>5.09838478673771</v>
      </c>
      <c r="F37" s="51">
        <v>5.37676610078098</v>
      </c>
      <c r="G37" s="51">
        <v>5.61834163902365</v>
      </c>
      <c r="H37" s="51">
        <v>5.86155133098831</v>
      </c>
      <c r="I37" s="51">
        <v>6.10315420043907</v>
      </c>
      <c r="J37" s="51">
        <v>6.30655779585438</v>
      </c>
      <c r="K37" s="51">
        <v>6.51301578383564</v>
      </c>
      <c r="L37" s="51">
        <v>6.81402662075426</v>
      </c>
      <c r="M37" s="51">
        <v>6.88378499117512</v>
      </c>
      <c r="N37" s="51">
        <v>6.82078742642826</v>
      </c>
      <c r="O37" s="51">
        <v>7.1409204873857</v>
      </c>
      <c r="P37" s="51">
        <v>7.58336728945287</v>
      </c>
      <c r="Q37" s="51">
        <v>7.95709205069751</v>
      </c>
      <c r="R37" s="51">
        <v>8.32329418532688</v>
      </c>
      <c r="S37" s="51">
        <v>8.51642337319353</v>
      </c>
      <c r="T37" s="51">
        <v>8.74176244775983</v>
      </c>
      <c r="U37" s="51">
        <v>9.13298759913084</v>
      </c>
      <c r="V37" s="51">
        <v>9.42620525106623</v>
      </c>
      <c r="W37" s="51">
        <v>9.66281572327271</v>
      </c>
      <c r="X37" s="51">
        <v>9.57073950915523</v>
      </c>
      <c r="Y37" s="51">
        <v>9.8176750377162</v>
      </c>
      <c r="Z37" s="51">
        <v>10.2056285187397</v>
      </c>
      <c r="AA37" s="51">
        <v>10.4964576903032</v>
      </c>
      <c r="AB37" s="51">
        <v>10.5943428348397</v>
      </c>
    </row>
    <row r="38" spans="2:28" ht="12.75">
      <c r="B38" s="72" t="s">
        <v>38</v>
      </c>
      <c r="C38" s="72" t="s">
        <v>226</v>
      </c>
      <c r="D38" s="51">
        <v>4.69715546965396</v>
      </c>
      <c r="E38" s="51">
        <v>4.91838478673771</v>
      </c>
      <c r="F38" s="51">
        <v>5.16676610078098</v>
      </c>
      <c r="G38" s="51">
        <v>5.38834163902365</v>
      </c>
      <c r="H38" s="51">
        <v>5.62155133098831</v>
      </c>
      <c r="I38" s="51">
        <v>5.85315420043907</v>
      </c>
      <c r="J38" s="51">
        <v>6.05655779585438</v>
      </c>
      <c r="K38" s="51">
        <v>6.27301578383564</v>
      </c>
      <c r="L38" s="51">
        <v>6.55402662075426</v>
      </c>
      <c r="M38" s="51">
        <v>6.63378499117512</v>
      </c>
      <c r="N38" s="51">
        <v>6.56078742642826</v>
      </c>
      <c r="O38" s="51">
        <v>6.8709204873857</v>
      </c>
      <c r="P38" s="51">
        <v>7.30336728945287</v>
      </c>
      <c r="Q38" s="51">
        <v>7.67709205069751</v>
      </c>
      <c r="R38" s="51">
        <v>8.02329418532688</v>
      </c>
      <c r="S38" s="51">
        <v>8.21642337319353</v>
      </c>
      <c r="T38" s="51">
        <v>8.43176244775983</v>
      </c>
      <c r="U38" s="51">
        <v>8.81298759913084</v>
      </c>
      <c r="V38" s="51">
        <v>9.10620525106623</v>
      </c>
      <c r="W38" s="51">
        <v>9.33281572327271</v>
      </c>
      <c r="X38" s="51">
        <v>9.25073950915523</v>
      </c>
      <c r="Y38" s="51">
        <v>9.4876750377162</v>
      </c>
      <c r="Z38" s="51">
        <v>9.85562851873967</v>
      </c>
      <c r="AA38" s="51">
        <v>10.1464576903032</v>
      </c>
      <c r="AB38" s="51">
        <v>10.2243428348397</v>
      </c>
    </row>
    <row r="39" spans="2:28" ht="12.75">
      <c r="B39" s="72" t="s">
        <v>42</v>
      </c>
      <c r="C39" s="72" t="s">
        <v>65</v>
      </c>
      <c r="D39" s="51">
        <v>4.74715546965396</v>
      </c>
      <c r="E39" s="51">
        <v>4.95838478673771</v>
      </c>
      <c r="F39" s="51">
        <v>5.17676610078098</v>
      </c>
      <c r="G39" s="51">
        <v>5.38834163902365</v>
      </c>
      <c r="H39" s="51">
        <v>5.61155133098831</v>
      </c>
      <c r="I39" s="51">
        <v>5.91315420043907</v>
      </c>
      <c r="J39" s="51">
        <v>6.08655779585438</v>
      </c>
      <c r="K39" s="51">
        <v>6.26301578383564</v>
      </c>
      <c r="L39" s="51">
        <v>6.56402662075426</v>
      </c>
      <c r="M39" s="51">
        <v>6.54378499117512</v>
      </c>
      <c r="N39" s="51">
        <v>6.50078742642826</v>
      </c>
      <c r="O39" s="51">
        <v>6.7509204873857</v>
      </c>
      <c r="P39" s="51">
        <v>7.18336728945287</v>
      </c>
      <c r="Q39" s="51">
        <v>7.54709205069751</v>
      </c>
      <c r="R39" s="51">
        <v>7.96329418532688</v>
      </c>
      <c r="S39" s="51">
        <v>8.14642337319353</v>
      </c>
      <c r="T39" s="51">
        <v>8.36176244775983</v>
      </c>
      <c r="U39" s="51">
        <v>8.78298759913084</v>
      </c>
      <c r="V39" s="51">
        <v>9.11620525106623</v>
      </c>
      <c r="W39" s="51">
        <v>9.33281572327271</v>
      </c>
      <c r="X39" s="51">
        <v>9.23073950915523</v>
      </c>
      <c r="Y39" s="51">
        <v>9.4776750377162</v>
      </c>
      <c r="Z39" s="51">
        <v>9.82562851873967</v>
      </c>
      <c r="AA39" s="51">
        <v>10.1164576903032</v>
      </c>
      <c r="AB39" s="51">
        <v>10.2043428348397</v>
      </c>
    </row>
    <row r="40" spans="2:28" ht="12.75">
      <c r="B40" s="72" t="s">
        <v>42</v>
      </c>
      <c r="C40" s="72" t="s">
        <v>308</v>
      </c>
      <c r="D40" s="51">
        <v>5.08715546965396</v>
      </c>
      <c r="E40" s="51">
        <v>5.35838478673771</v>
      </c>
      <c r="F40" s="51">
        <v>5.59676610078098</v>
      </c>
      <c r="G40" s="51">
        <v>5.82834163902365</v>
      </c>
      <c r="H40" s="51">
        <v>6.06155133098831</v>
      </c>
      <c r="I40" s="51">
        <v>6.37315420043907</v>
      </c>
      <c r="J40" s="51">
        <v>6.55655779585438</v>
      </c>
      <c r="K40" s="51">
        <v>6.74301578383564</v>
      </c>
      <c r="L40" s="51">
        <v>7.06402662075426</v>
      </c>
      <c r="M40" s="51">
        <v>7.05378499117512</v>
      </c>
      <c r="N40" s="51">
        <v>7.01078742642826</v>
      </c>
      <c r="O40" s="51">
        <v>7.2809204873857</v>
      </c>
      <c r="P40" s="51">
        <v>7.72336728945287</v>
      </c>
      <c r="Q40" s="51">
        <v>8.10709205069751</v>
      </c>
      <c r="R40" s="51">
        <v>8.54329418532688</v>
      </c>
      <c r="S40" s="51">
        <v>8.72642337319353</v>
      </c>
      <c r="T40" s="51">
        <v>8.95176244775983</v>
      </c>
      <c r="U40" s="51">
        <v>9.40298759913084</v>
      </c>
      <c r="V40" s="51">
        <v>9.73620525106623</v>
      </c>
      <c r="W40" s="51">
        <v>9.97281572327271</v>
      </c>
      <c r="X40" s="51">
        <v>9.89073950915523</v>
      </c>
      <c r="Y40" s="51">
        <v>10.1376750377162</v>
      </c>
      <c r="Z40" s="51">
        <v>10.5056285187397</v>
      </c>
      <c r="AA40" s="51">
        <v>10.8064576903032</v>
      </c>
      <c r="AB40" s="51">
        <v>10.9243428348397</v>
      </c>
    </row>
    <row r="41" spans="2:28" ht="12.75">
      <c r="B41" s="72" t="s">
        <v>42</v>
      </c>
      <c r="C41" s="72" t="s">
        <v>226</v>
      </c>
      <c r="D41" s="51">
        <v>4.85715546965396</v>
      </c>
      <c r="E41" s="51">
        <v>5.09838478673771</v>
      </c>
      <c r="F41" s="51">
        <v>5.31676610078098</v>
      </c>
      <c r="G41" s="51">
        <v>5.53834163902365</v>
      </c>
      <c r="H41" s="51">
        <v>5.77155133098831</v>
      </c>
      <c r="I41" s="51">
        <v>6.06315420043907</v>
      </c>
      <c r="J41" s="51">
        <v>6.24655779585438</v>
      </c>
      <c r="K41" s="51">
        <v>6.43301578383564</v>
      </c>
      <c r="L41" s="51">
        <v>6.73402662075426</v>
      </c>
      <c r="M41" s="51">
        <v>6.72378499117512</v>
      </c>
      <c r="N41" s="51">
        <v>6.67078742642826</v>
      </c>
      <c r="O41" s="51">
        <v>6.9409204873857</v>
      </c>
      <c r="P41" s="51">
        <v>7.37336728945287</v>
      </c>
      <c r="Q41" s="51">
        <v>7.73709205069751</v>
      </c>
      <c r="R41" s="51">
        <v>8.16329418532688</v>
      </c>
      <c r="S41" s="51">
        <v>8.35642337319353</v>
      </c>
      <c r="T41" s="51">
        <v>8.56176244775983</v>
      </c>
      <c r="U41" s="51">
        <v>9.00298759913084</v>
      </c>
      <c r="V41" s="51">
        <v>9.32620525106623</v>
      </c>
      <c r="W41" s="51">
        <v>9.55281572327271</v>
      </c>
      <c r="X41" s="51">
        <v>9.46073950915523</v>
      </c>
      <c r="Y41" s="51">
        <v>9.7076750377162</v>
      </c>
      <c r="Z41" s="51">
        <v>10.0656285187397</v>
      </c>
      <c r="AA41" s="51">
        <v>10.3564576903032</v>
      </c>
      <c r="AB41" s="51">
        <v>10.4643428348397</v>
      </c>
    </row>
    <row r="42" spans="2:28" ht="12.75">
      <c r="B42" s="72" t="s">
        <v>239</v>
      </c>
      <c r="C42" s="72" t="s">
        <v>65</v>
      </c>
      <c r="D42" s="51">
        <v>4.69715546965396</v>
      </c>
      <c r="E42" s="51">
        <v>4.91838478673771</v>
      </c>
      <c r="F42" s="51">
        <v>5.13676610078098</v>
      </c>
      <c r="G42" s="51">
        <v>5.34834163902365</v>
      </c>
      <c r="H42" s="51">
        <v>5.57155133098831</v>
      </c>
      <c r="I42" s="51">
        <v>5.82315420043907</v>
      </c>
      <c r="J42" s="51">
        <v>6.02655779585438</v>
      </c>
      <c r="K42" s="51">
        <v>6.26301578383564</v>
      </c>
      <c r="L42" s="51">
        <v>6.60402662075426</v>
      </c>
      <c r="M42" s="51">
        <v>6.69378499117512</v>
      </c>
      <c r="N42" s="51">
        <v>6.63078742642826</v>
      </c>
      <c r="O42" s="51">
        <v>6.9309204873857</v>
      </c>
      <c r="P42" s="51">
        <v>7.35336728945287</v>
      </c>
      <c r="Q42" s="51">
        <v>7.73709205069751</v>
      </c>
      <c r="R42" s="51">
        <v>8.13329418532688</v>
      </c>
      <c r="S42" s="51">
        <v>8.32642337319354</v>
      </c>
      <c r="T42" s="51">
        <v>8.53176244775983</v>
      </c>
      <c r="U42" s="51">
        <v>8.91298759913084</v>
      </c>
      <c r="V42" s="51">
        <v>9.23620525106623</v>
      </c>
      <c r="W42" s="51">
        <v>9.47281572327271</v>
      </c>
      <c r="X42" s="51">
        <v>9.37073950915523</v>
      </c>
      <c r="Y42" s="51">
        <v>9.5976750377162</v>
      </c>
      <c r="Z42" s="51">
        <v>9.95562851873967</v>
      </c>
      <c r="AA42" s="51">
        <v>10.2464576903032</v>
      </c>
      <c r="AB42" s="51">
        <v>10.3643428348397</v>
      </c>
    </row>
    <row r="43" spans="2:28" ht="12.75">
      <c r="B43" s="72" t="s">
        <v>239</v>
      </c>
      <c r="C43" s="72" t="s">
        <v>308</v>
      </c>
      <c r="D43" s="51">
        <v>5.05715546965396</v>
      </c>
      <c r="E43" s="51">
        <v>5.31838478673771</v>
      </c>
      <c r="F43" s="51">
        <v>5.58676610078098</v>
      </c>
      <c r="G43" s="51">
        <v>5.81834163902365</v>
      </c>
      <c r="H43" s="51">
        <v>6.05155133098831</v>
      </c>
      <c r="I43" s="51">
        <v>6.31315420043907</v>
      </c>
      <c r="J43" s="51">
        <v>6.53655779585438</v>
      </c>
      <c r="K43" s="51">
        <v>6.79301578383564</v>
      </c>
      <c r="L43" s="51">
        <v>7.14402662075426</v>
      </c>
      <c r="M43" s="51">
        <v>7.24378499117512</v>
      </c>
      <c r="N43" s="51">
        <v>7.20078742642826</v>
      </c>
      <c r="O43" s="51">
        <v>7.5209204873857</v>
      </c>
      <c r="P43" s="51">
        <v>7.96336728945287</v>
      </c>
      <c r="Q43" s="51">
        <v>8.36709205069751</v>
      </c>
      <c r="R43" s="51">
        <v>8.78329418532688</v>
      </c>
      <c r="S43" s="51">
        <v>8.98642337319354</v>
      </c>
      <c r="T43" s="51">
        <v>9.21176244775983</v>
      </c>
      <c r="U43" s="51">
        <v>9.61298759913084</v>
      </c>
      <c r="V43" s="51">
        <v>9.94620525106623</v>
      </c>
      <c r="W43" s="51">
        <v>10.1828157232727</v>
      </c>
      <c r="X43" s="51">
        <v>10.1007395091552</v>
      </c>
      <c r="Y43" s="51">
        <v>10.3376750377162</v>
      </c>
      <c r="Z43" s="51">
        <v>10.7156285187397</v>
      </c>
      <c r="AA43" s="51">
        <v>11.0364576903032</v>
      </c>
      <c r="AB43" s="51">
        <v>11.1743428348397</v>
      </c>
    </row>
    <row r="44" spans="2:28" ht="12.75">
      <c r="B44" s="72" t="s">
        <v>239</v>
      </c>
      <c r="C44" s="72" t="s">
        <v>226</v>
      </c>
      <c r="D44" s="51">
        <v>4.84715546965396</v>
      </c>
      <c r="E44" s="51">
        <v>5.06838478673771</v>
      </c>
      <c r="F44" s="51">
        <v>5.29676610078098</v>
      </c>
      <c r="G44" s="51">
        <v>5.50834163902365</v>
      </c>
      <c r="H44" s="51">
        <v>5.74155133098831</v>
      </c>
      <c r="I44" s="51">
        <v>5.99315420043907</v>
      </c>
      <c r="J44" s="51">
        <v>6.20655779585438</v>
      </c>
      <c r="K44" s="51">
        <v>6.45301578383564</v>
      </c>
      <c r="L44" s="51">
        <v>6.78402662075426</v>
      </c>
      <c r="M44" s="51">
        <v>6.87378499117512</v>
      </c>
      <c r="N44" s="51">
        <v>6.83078742642826</v>
      </c>
      <c r="O44" s="51">
        <v>7.1409204873857</v>
      </c>
      <c r="P44" s="51">
        <v>7.56336728945287</v>
      </c>
      <c r="Q44" s="51">
        <v>7.95709205069751</v>
      </c>
      <c r="R44" s="51">
        <v>8.36329418532688</v>
      </c>
      <c r="S44" s="51">
        <v>8.55642337319353</v>
      </c>
      <c r="T44" s="51">
        <v>8.76176244775983</v>
      </c>
      <c r="U44" s="51">
        <v>9.16298759913084</v>
      </c>
      <c r="V44" s="51">
        <v>9.47620525106623</v>
      </c>
      <c r="W44" s="51">
        <v>9.72281572327271</v>
      </c>
      <c r="X44" s="51">
        <v>9.63073950915523</v>
      </c>
      <c r="Y44" s="51">
        <v>9.8576750377162</v>
      </c>
      <c r="Z44" s="51">
        <v>10.2156285187397</v>
      </c>
      <c r="AA44" s="51">
        <v>10.5264576903032</v>
      </c>
      <c r="AB44" s="51">
        <v>10.6543428348397</v>
      </c>
    </row>
    <row r="45" spans="2:28" ht="12.75">
      <c r="B45" s="72" t="s">
        <v>215</v>
      </c>
      <c r="C45" s="72" t="s">
        <v>65</v>
      </c>
      <c r="D45" s="51">
        <v>4.58715546965396</v>
      </c>
      <c r="E45" s="51">
        <v>4.78838478673771</v>
      </c>
      <c r="F45" s="51">
        <v>5.03676610078098</v>
      </c>
      <c r="G45" s="51">
        <v>5.25834163902365</v>
      </c>
      <c r="H45" s="51">
        <v>5.48155133098831</v>
      </c>
      <c r="I45" s="51">
        <v>5.71315420043907</v>
      </c>
      <c r="J45" s="51">
        <v>5.91655779585438</v>
      </c>
      <c r="K45" s="51">
        <v>6.11301578383564</v>
      </c>
      <c r="L45" s="51">
        <v>6.40402662075426</v>
      </c>
      <c r="M45" s="51">
        <v>6.47378499117512</v>
      </c>
      <c r="N45" s="51">
        <v>6.39078742642826</v>
      </c>
      <c r="O45" s="51">
        <v>6.7009204873857</v>
      </c>
      <c r="P45" s="51">
        <v>7.12336728945287</v>
      </c>
      <c r="Q45" s="51">
        <v>7.48709205069751</v>
      </c>
      <c r="R45" s="51">
        <v>7.84329418532688</v>
      </c>
      <c r="S45" s="51">
        <v>8.02642337319353</v>
      </c>
      <c r="T45" s="51">
        <v>8.24176244775983</v>
      </c>
      <c r="U45" s="51">
        <v>8.62298759913084</v>
      </c>
      <c r="V45" s="51">
        <v>8.91620525106623</v>
      </c>
      <c r="W45" s="51">
        <v>9.14281572327271</v>
      </c>
      <c r="X45" s="51">
        <v>9.04073950915523</v>
      </c>
      <c r="Y45" s="51">
        <v>9.2776750377162</v>
      </c>
      <c r="Z45" s="51">
        <v>9.64562851873967</v>
      </c>
      <c r="AA45" s="51">
        <v>9.92645769030324</v>
      </c>
      <c r="AB45" s="51">
        <v>10.0043428348397</v>
      </c>
    </row>
    <row r="46" spans="2:28" ht="12.75">
      <c r="B46" s="72" t="s">
        <v>215</v>
      </c>
      <c r="C46" s="72" t="s">
        <v>308</v>
      </c>
      <c r="D46" s="51">
        <v>4.86715546965396</v>
      </c>
      <c r="E46" s="51">
        <v>5.16838478673771</v>
      </c>
      <c r="F46" s="51">
        <v>5.42676610078098</v>
      </c>
      <c r="G46" s="51">
        <v>5.66834163902365</v>
      </c>
      <c r="H46" s="51">
        <v>5.90155133098831</v>
      </c>
      <c r="I46" s="51">
        <v>6.14315420043907</v>
      </c>
      <c r="J46" s="51">
        <v>6.35655779585438</v>
      </c>
      <c r="K46" s="51">
        <v>6.57301578383564</v>
      </c>
      <c r="L46" s="51">
        <v>6.86402662075426</v>
      </c>
      <c r="M46" s="51">
        <v>6.94378499117512</v>
      </c>
      <c r="N46" s="51">
        <v>6.88078742642826</v>
      </c>
      <c r="O46" s="51">
        <v>7.2009204873857</v>
      </c>
      <c r="P46" s="51">
        <v>7.63336728945287</v>
      </c>
      <c r="Q46" s="51">
        <v>8.02709205069751</v>
      </c>
      <c r="R46" s="51">
        <v>8.38329418532688</v>
      </c>
      <c r="S46" s="51">
        <v>8.58642337319353</v>
      </c>
      <c r="T46" s="51">
        <v>8.80176244775983</v>
      </c>
      <c r="U46" s="51">
        <v>9.20298759913084</v>
      </c>
      <c r="V46" s="51">
        <v>9.49620525106623</v>
      </c>
      <c r="W46" s="51">
        <v>9.73281572327271</v>
      </c>
      <c r="X46" s="51">
        <v>9.65073950915523</v>
      </c>
      <c r="Y46" s="51">
        <v>9.8976750377162</v>
      </c>
      <c r="Z46" s="51">
        <v>10.2756285187397</v>
      </c>
      <c r="AA46" s="51">
        <v>10.5764576903032</v>
      </c>
      <c r="AB46" s="51">
        <v>10.6743428348397</v>
      </c>
    </row>
    <row r="47" spans="2:28" ht="12.75">
      <c r="B47" s="72" t="s">
        <v>215</v>
      </c>
      <c r="C47" s="72" t="s">
        <v>226</v>
      </c>
      <c r="D47" s="51">
        <v>4.67715546965396</v>
      </c>
      <c r="E47" s="51">
        <v>4.92838478673771</v>
      </c>
      <c r="F47" s="51">
        <v>5.16676610078098</v>
      </c>
      <c r="G47" s="51">
        <v>5.39834163902365</v>
      </c>
      <c r="H47" s="51">
        <v>5.63155133098831</v>
      </c>
      <c r="I47" s="51">
        <v>5.86315420043907</v>
      </c>
      <c r="J47" s="51">
        <v>6.06655779585438</v>
      </c>
      <c r="K47" s="51">
        <v>6.27301578383564</v>
      </c>
      <c r="L47" s="51">
        <v>6.56402662075426</v>
      </c>
      <c r="M47" s="51">
        <v>6.63378499117512</v>
      </c>
      <c r="N47" s="51">
        <v>6.56078742642826</v>
      </c>
      <c r="O47" s="51">
        <v>6.8709204873857</v>
      </c>
      <c r="P47" s="51">
        <v>7.30336728945287</v>
      </c>
      <c r="Q47" s="51">
        <v>7.67709205069751</v>
      </c>
      <c r="R47" s="51">
        <v>8.03329418532688</v>
      </c>
      <c r="S47" s="51">
        <v>8.21642337319353</v>
      </c>
      <c r="T47" s="51">
        <v>8.43176244775983</v>
      </c>
      <c r="U47" s="51">
        <v>8.82298759913084</v>
      </c>
      <c r="V47" s="51">
        <v>9.11620525106623</v>
      </c>
      <c r="W47" s="51">
        <v>9.34281572327271</v>
      </c>
      <c r="X47" s="51">
        <v>9.24073950915523</v>
      </c>
      <c r="Y47" s="51">
        <v>9.4876750377162</v>
      </c>
      <c r="Z47" s="51">
        <v>9.85562851873967</v>
      </c>
      <c r="AA47" s="51">
        <v>10.1564576903032</v>
      </c>
      <c r="AB47" s="51">
        <v>10.2343428348397</v>
      </c>
    </row>
    <row r="48" spans="2:28" ht="12.75">
      <c r="B48" s="72" t="s">
        <v>210</v>
      </c>
      <c r="C48" s="72" t="s">
        <v>65</v>
      </c>
      <c r="D48" s="51">
        <v>4.69715546965396</v>
      </c>
      <c r="E48" s="51">
        <v>4.91838478673771</v>
      </c>
      <c r="F48" s="51">
        <v>5.13676610078098</v>
      </c>
      <c r="G48" s="51">
        <v>5.34834163902365</v>
      </c>
      <c r="H48" s="51">
        <v>5.58155133098831</v>
      </c>
      <c r="I48" s="51">
        <v>5.82315420043907</v>
      </c>
      <c r="J48" s="51">
        <v>6.03655779585438</v>
      </c>
      <c r="K48" s="51">
        <v>6.27301578383564</v>
      </c>
      <c r="L48" s="51">
        <v>6.61402662075426</v>
      </c>
      <c r="M48" s="51">
        <v>6.69378499117512</v>
      </c>
      <c r="N48" s="51">
        <v>6.64078742642826</v>
      </c>
      <c r="O48" s="51">
        <v>6.9409204873857</v>
      </c>
      <c r="P48" s="51">
        <v>7.36336728945287</v>
      </c>
      <c r="Q48" s="51">
        <v>7.74709205069751</v>
      </c>
      <c r="R48" s="51">
        <v>8.15329418532688</v>
      </c>
      <c r="S48" s="51">
        <v>8.33642337319353</v>
      </c>
      <c r="T48" s="51">
        <v>8.54176244775983</v>
      </c>
      <c r="U48" s="51">
        <v>8.93298759913084</v>
      </c>
      <c r="V48" s="51">
        <v>9.24620525106623</v>
      </c>
      <c r="W48" s="51">
        <v>9.48281572327271</v>
      </c>
      <c r="X48" s="51">
        <v>9.39073950915523</v>
      </c>
      <c r="Y48" s="51">
        <v>9.6176750377162</v>
      </c>
      <c r="Z48" s="51">
        <v>9.96562851873967</v>
      </c>
      <c r="AA48" s="51">
        <v>10.2764576903032</v>
      </c>
      <c r="AB48" s="51">
        <v>10.3943428348397</v>
      </c>
    </row>
    <row r="49" spans="2:28" ht="12.75">
      <c r="B49" s="72" t="s">
        <v>210</v>
      </c>
      <c r="C49" s="72" t="s">
        <v>308</v>
      </c>
      <c r="D49" s="51">
        <v>5.06715546965396</v>
      </c>
      <c r="E49" s="51">
        <v>5.31838478673771</v>
      </c>
      <c r="F49" s="51">
        <v>5.57676610078098</v>
      </c>
      <c r="G49" s="51">
        <v>5.80834163902365</v>
      </c>
      <c r="H49" s="51">
        <v>6.04155133098831</v>
      </c>
      <c r="I49" s="51">
        <v>6.30315420043907</v>
      </c>
      <c r="J49" s="51">
        <v>6.52655779585438</v>
      </c>
      <c r="K49" s="51">
        <v>6.77301578383564</v>
      </c>
      <c r="L49" s="51">
        <v>7.12402662075426</v>
      </c>
      <c r="M49" s="51">
        <v>7.22378499117512</v>
      </c>
      <c r="N49" s="51">
        <v>7.19078742642826</v>
      </c>
      <c r="O49" s="51">
        <v>7.5009204873857</v>
      </c>
      <c r="P49" s="51">
        <v>7.94336728945287</v>
      </c>
      <c r="Q49" s="51">
        <v>8.33709205069751</v>
      </c>
      <c r="R49" s="51">
        <v>8.76329418532688</v>
      </c>
      <c r="S49" s="51">
        <v>8.97642337319353</v>
      </c>
      <c r="T49" s="51">
        <v>9.19176244775983</v>
      </c>
      <c r="U49" s="51">
        <v>9.58298759913084</v>
      </c>
      <c r="V49" s="51">
        <v>9.91620525106623</v>
      </c>
      <c r="W49" s="51">
        <v>10.1628157232727</v>
      </c>
      <c r="X49" s="51">
        <v>10.0807395091552</v>
      </c>
      <c r="Y49" s="51">
        <v>10.3076750377162</v>
      </c>
      <c r="Z49" s="51">
        <v>10.6856285187397</v>
      </c>
      <c r="AA49" s="51">
        <v>11.0064576903032</v>
      </c>
      <c r="AB49" s="51">
        <v>11.1443428348397</v>
      </c>
    </row>
    <row r="50" spans="2:28" ht="12.75">
      <c r="B50" s="72" t="s">
        <v>210</v>
      </c>
      <c r="C50" s="72" t="s">
        <v>226</v>
      </c>
      <c r="D50" s="51">
        <v>4.82715546965396</v>
      </c>
      <c r="E50" s="51">
        <v>5.06838478673771</v>
      </c>
      <c r="F50" s="51">
        <v>5.29676610078098</v>
      </c>
      <c r="G50" s="51">
        <v>5.50834163902365</v>
      </c>
      <c r="H50" s="51">
        <v>5.74155133098831</v>
      </c>
      <c r="I50" s="51">
        <v>5.99315420043907</v>
      </c>
      <c r="J50" s="51">
        <v>6.20655779585438</v>
      </c>
      <c r="K50" s="51">
        <v>6.45301578383564</v>
      </c>
      <c r="L50" s="51">
        <v>6.79402662075426</v>
      </c>
      <c r="M50" s="51">
        <v>6.88378499117512</v>
      </c>
      <c r="N50" s="51">
        <v>6.83078742642826</v>
      </c>
      <c r="O50" s="51">
        <v>7.1409204873857</v>
      </c>
      <c r="P50" s="51">
        <v>7.56336728945287</v>
      </c>
      <c r="Q50" s="51">
        <v>7.95709205069751</v>
      </c>
      <c r="R50" s="51">
        <v>8.37329418532688</v>
      </c>
      <c r="S50" s="51">
        <v>8.55642337319353</v>
      </c>
      <c r="T50" s="51">
        <v>8.77176244775983</v>
      </c>
      <c r="U50" s="51">
        <v>9.16298759913084</v>
      </c>
      <c r="V50" s="51">
        <v>9.48620525106623</v>
      </c>
      <c r="W50" s="51">
        <v>9.72281572327271</v>
      </c>
      <c r="X50" s="51">
        <v>9.63073950915523</v>
      </c>
      <c r="Y50" s="51">
        <v>9.8576750377162</v>
      </c>
      <c r="Z50" s="51">
        <v>10.2256285187397</v>
      </c>
      <c r="AA50" s="51">
        <v>10.5264576903032</v>
      </c>
      <c r="AB50" s="51">
        <v>10.6543428348397</v>
      </c>
    </row>
    <row r="51" spans="2:28" ht="12.75">
      <c r="B51" s="72" t="s">
        <v>33</v>
      </c>
      <c r="C51" s="72" t="s">
        <v>65</v>
      </c>
      <c r="D51" s="51">
        <v>4.22715546965396</v>
      </c>
      <c r="E51" s="51">
        <v>4.97838478673771</v>
      </c>
      <c r="F51" s="51">
        <v>5.55676610078098</v>
      </c>
      <c r="G51" s="51">
        <v>5.93834163902365</v>
      </c>
      <c r="H51" s="51">
        <v>5.95155133098831</v>
      </c>
      <c r="I51" s="51">
        <v>5.93315420043907</v>
      </c>
      <c r="J51" s="51">
        <v>6.02655779585438</v>
      </c>
      <c r="K51" s="51">
        <v>6.17301578383564</v>
      </c>
      <c r="L51" s="51">
        <v>6.40402662075426</v>
      </c>
      <c r="M51" s="51">
        <v>6.37378499117512</v>
      </c>
      <c r="N51" s="51">
        <v>6.22078742642826</v>
      </c>
      <c r="O51" s="51">
        <v>6.4709204873857</v>
      </c>
      <c r="P51" s="51">
        <v>6.85336728945287</v>
      </c>
      <c r="Q51" s="51">
        <v>7.1470920506975</v>
      </c>
      <c r="R51" s="51">
        <v>7.48329418532688</v>
      </c>
      <c r="S51" s="51">
        <v>7.59642337319353</v>
      </c>
      <c r="T51" s="51">
        <v>7.76176244775983</v>
      </c>
      <c r="U51" s="51">
        <v>8.13298759913084</v>
      </c>
      <c r="V51" s="51">
        <v>8.43620525106623</v>
      </c>
      <c r="W51" s="51">
        <v>8.69281572327271</v>
      </c>
      <c r="X51" s="51">
        <v>8.59073950915523</v>
      </c>
      <c r="Y51" s="51">
        <v>8.7976750377162</v>
      </c>
      <c r="Z51" s="51">
        <v>9.10562851873967</v>
      </c>
      <c r="AA51" s="51">
        <v>9.29645769030324</v>
      </c>
      <c r="AB51" s="51">
        <v>9.20434283483966</v>
      </c>
    </row>
    <row r="52" spans="2:28" ht="12.75">
      <c r="B52" s="72" t="s">
        <v>33</v>
      </c>
      <c r="C52" s="72" t="s">
        <v>308</v>
      </c>
      <c r="D52" s="51">
        <v>7.00715546965396</v>
      </c>
      <c r="E52" s="51">
        <v>6.66838478673771</v>
      </c>
      <c r="F52" s="51">
        <v>7.07676610078098</v>
      </c>
      <c r="G52" s="51">
        <v>7.51834163902365</v>
      </c>
      <c r="H52" s="51">
        <v>7.50155133098831</v>
      </c>
      <c r="I52" s="51">
        <v>7.42315420043907</v>
      </c>
      <c r="J52" s="51">
        <v>7.52655779585438</v>
      </c>
      <c r="K52" s="51">
        <v>7.69301578383564</v>
      </c>
      <c r="L52" s="51">
        <v>7.92402662075426</v>
      </c>
      <c r="M52" s="51">
        <v>7.91378499117512</v>
      </c>
      <c r="N52" s="51">
        <v>7.76078742642826</v>
      </c>
      <c r="O52" s="51">
        <v>8.0409204873857</v>
      </c>
      <c r="P52" s="51">
        <v>8.47336728945287</v>
      </c>
      <c r="Q52" s="51">
        <v>8.79709205069751</v>
      </c>
      <c r="R52" s="51">
        <v>9.16329418532688</v>
      </c>
      <c r="S52" s="51">
        <v>9.31642337319353</v>
      </c>
      <c r="T52" s="51">
        <v>9.49176244775983</v>
      </c>
      <c r="U52" s="51">
        <v>9.90298759913084</v>
      </c>
      <c r="V52" s="51">
        <v>10.2462052510662</v>
      </c>
      <c r="W52" s="51">
        <v>10.5328157232727</v>
      </c>
      <c r="X52" s="51">
        <v>10.4707395091552</v>
      </c>
      <c r="Y52" s="51">
        <v>10.7076750377162</v>
      </c>
      <c r="Z52" s="51">
        <v>11.0456285187397</v>
      </c>
      <c r="AA52" s="51">
        <v>11.2564576903032</v>
      </c>
      <c r="AB52" s="51">
        <v>11.1643428348397</v>
      </c>
    </row>
    <row r="53" spans="2:28" ht="12.75">
      <c r="B53" s="72" t="s">
        <v>33</v>
      </c>
      <c r="C53" s="72" t="s">
        <v>226</v>
      </c>
      <c r="D53" s="51">
        <v>4.54715546965396</v>
      </c>
      <c r="E53" s="51">
        <v>5.36838478673771</v>
      </c>
      <c r="F53" s="51">
        <v>5.91676610078098</v>
      </c>
      <c r="G53" s="51">
        <v>6.31834163902365</v>
      </c>
      <c r="H53" s="51">
        <v>6.32155133098831</v>
      </c>
      <c r="I53" s="51">
        <v>6.29315420043907</v>
      </c>
      <c r="J53" s="51">
        <v>6.39655779585438</v>
      </c>
      <c r="K53" s="51">
        <v>6.54301578383564</v>
      </c>
      <c r="L53" s="51">
        <v>6.77402662075426</v>
      </c>
      <c r="M53" s="51">
        <v>6.75378499117512</v>
      </c>
      <c r="N53" s="51">
        <v>6.59078742642826</v>
      </c>
      <c r="O53" s="51">
        <v>6.8509204873857</v>
      </c>
      <c r="P53" s="51">
        <v>7.24336728945287</v>
      </c>
      <c r="Q53" s="51">
        <v>7.55709205069751</v>
      </c>
      <c r="R53" s="51">
        <v>7.89329418532688</v>
      </c>
      <c r="S53" s="51">
        <v>8.01642337319353</v>
      </c>
      <c r="T53" s="51">
        <v>8.18176244775983</v>
      </c>
      <c r="U53" s="51">
        <v>8.56298759913084</v>
      </c>
      <c r="V53" s="51">
        <v>8.88620525106623</v>
      </c>
      <c r="W53" s="51">
        <v>9.14281572327271</v>
      </c>
      <c r="X53" s="51">
        <v>9.05073950915523</v>
      </c>
      <c r="Y53" s="51">
        <v>9.2676750377162</v>
      </c>
      <c r="Z53" s="51">
        <v>9.57562851873967</v>
      </c>
      <c r="AA53" s="51">
        <v>9.77645769030324</v>
      </c>
      <c r="AB53" s="51">
        <v>9.68434283483966</v>
      </c>
    </row>
    <row r="54" spans="2:28" ht="12.75">
      <c r="B54" s="72" t="s">
        <v>328</v>
      </c>
      <c r="C54" s="72" t="s">
        <v>65</v>
      </c>
      <c r="D54" s="51">
        <v>5.25715546965396</v>
      </c>
      <c r="E54" s="51">
        <v>5.53838478673771</v>
      </c>
      <c r="F54" s="51">
        <v>5.82676610078098</v>
      </c>
      <c r="G54" s="51">
        <v>6.05834163902365</v>
      </c>
      <c r="H54" s="51">
        <v>6.27155133098831</v>
      </c>
      <c r="I54" s="51">
        <v>6.48315420043907</v>
      </c>
      <c r="J54" s="51">
        <v>6.60655779585438</v>
      </c>
      <c r="K54" s="51">
        <v>6.78301578383564</v>
      </c>
      <c r="L54" s="51">
        <v>7.04402662075426</v>
      </c>
      <c r="M54" s="51">
        <v>7.09378499117512</v>
      </c>
      <c r="N54" s="51">
        <v>7.05078742642826</v>
      </c>
      <c r="O54" s="51">
        <v>7.3509204873857</v>
      </c>
      <c r="P54" s="51">
        <v>7.78336728945287</v>
      </c>
      <c r="Q54" s="51">
        <v>8.17709205069751</v>
      </c>
      <c r="R54" s="51">
        <v>8.53329418532688</v>
      </c>
      <c r="S54" s="51">
        <v>8.73642337319354</v>
      </c>
      <c r="T54" s="51">
        <v>8.94176244775983</v>
      </c>
      <c r="U54" s="51">
        <v>9.28298759913084</v>
      </c>
      <c r="V54" s="51">
        <v>9.53620525106623</v>
      </c>
      <c r="W54" s="51">
        <v>9.73281572327271</v>
      </c>
      <c r="X54" s="51">
        <v>9.65073950915523</v>
      </c>
      <c r="Y54" s="51">
        <v>9.8876750377162</v>
      </c>
      <c r="Z54" s="51">
        <v>10.2256285187397</v>
      </c>
      <c r="AA54" s="51">
        <v>10.4964576903032</v>
      </c>
      <c r="AB54" s="51">
        <v>10.6143428348397</v>
      </c>
    </row>
    <row r="55" spans="2:28" ht="12.75">
      <c r="B55" s="72" t="s">
        <v>328</v>
      </c>
      <c r="C55" s="72" t="s">
        <v>308</v>
      </c>
      <c r="D55" s="51">
        <v>5.58715546965396</v>
      </c>
      <c r="E55" s="51">
        <v>5.95838478673771</v>
      </c>
      <c r="F55" s="51">
        <v>6.30676610078098</v>
      </c>
      <c r="G55" s="51">
        <v>6.55834163902365</v>
      </c>
      <c r="H55" s="51">
        <v>6.77155133098831</v>
      </c>
      <c r="I55" s="51">
        <v>6.98315420043907</v>
      </c>
      <c r="J55" s="51">
        <v>7.13655779585438</v>
      </c>
      <c r="K55" s="51">
        <v>7.30301578383564</v>
      </c>
      <c r="L55" s="51">
        <v>7.56402662075426</v>
      </c>
      <c r="M55" s="51">
        <v>7.62378499117512</v>
      </c>
      <c r="N55" s="51">
        <v>7.60078742642826</v>
      </c>
      <c r="O55" s="51">
        <v>7.9109204873857</v>
      </c>
      <c r="P55" s="51">
        <v>8.35336728945287</v>
      </c>
      <c r="Q55" s="51">
        <v>8.76709205069751</v>
      </c>
      <c r="R55" s="51">
        <v>9.14329418532688</v>
      </c>
      <c r="S55" s="51">
        <v>9.34642337319354</v>
      </c>
      <c r="T55" s="51">
        <v>9.57176244775983</v>
      </c>
      <c r="U55" s="51">
        <v>9.91298759913084</v>
      </c>
      <c r="V55" s="51">
        <v>10.1762052510662</v>
      </c>
      <c r="W55" s="51">
        <v>10.3728157232727</v>
      </c>
      <c r="X55" s="51">
        <v>10.3007395091552</v>
      </c>
      <c r="Y55" s="51">
        <v>10.5676750377162</v>
      </c>
      <c r="Z55" s="51">
        <v>10.9156285187397</v>
      </c>
      <c r="AA55" s="51">
        <v>11.1964576903032</v>
      </c>
      <c r="AB55" s="51">
        <v>11.3343428348397</v>
      </c>
    </row>
    <row r="56" spans="2:28" ht="12.75">
      <c r="B56" s="72" t="s">
        <v>328</v>
      </c>
      <c r="C56" s="72" t="s">
        <v>226</v>
      </c>
      <c r="D56" s="51">
        <v>5.34715546965396</v>
      </c>
      <c r="E56" s="51">
        <v>5.67838478673771</v>
      </c>
      <c r="F56" s="51">
        <v>5.99676610078098</v>
      </c>
      <c r="G56" s="51">
        <v>6.23834163902365</v>
      </c>
      <c r="H56" s="51">
        <v>6.44155133098831</v>
      </c>
      <c r="I56" s="51">
        <v>6.65315420043907</v>
      </c>
      <c r="J56" s="51">
        <v>6.79655779585438</v>
      </c>
      <c r="K56" s="51">
        <v>6.97301578383564</v>
      </c>
      <c r="L56" s="51">
        <v>7.22402662075426</v>
      </c>
      <c r="M56" s="51">
        <v>7.27378499117512</v>
      </c>
      <c r="N56" s="51">
        <v>7.24078742642826</v>
      </c>
      <c r="O56" s="51">
        <v>7.5409204873857</v>
      </c>
      <c r="P56" s="51">
        <v>7.98336728945287</v>
      </c>
      <c r="Q56" s="51">
        <v>8.37709205069751</v>
      </c>
      <c r="R56" s="51">
        <v>8.74329418532688</v>
      </c>
      <c r="S56" s="51">
        <v>8.94642337319353</v>
      </c>
      <c r="T56" s="51">
        <v>9.16176244775983</v>
      </c>
      <c r="U56" s="51">
        <v>9.50298759913084</v>
      </c>
      <c r="V56" s="51">
        <v>9.75620525106623</v>
      </c>
      <c r="W56" s="51">
        <v>9.96281572327271</v>
      </c>
      <c r="X56" s="51">
        <v>9.87073950915523</v>
      </c>
      <c r="Y56" s="51">
        <v>10.1276750377162</v>
      </c>
      <c r="Z56" s="51">
        <v>10.4656285187397</v>
      </c>
      <c r="AA56" s="51">
        <v>10.7264576903032</v>
      </c>
      <c r="AB56" s="51">
        <v>10.8543428348397</v>
      </c>
    </row>
    <row r="57" spans="2:28" ht="12.75">
      <c r="B57" s="72" t="s">
        <v>52</v>
      </c>
      <c r="C57" s="72" t="s">
        <v>65</v>
      </c>
      <c r="D57" s="51">
        <v>5.33715546965396</v>
      </c>
      <c r="E57" s="51">
        <v>5.51838478673771</v>
      </c>
      <c r="F57" s="51">
        <v>5.74676610078098</v>
      </c>
      <c r="G57" s="51">
        <v>5.92834163902365</v>
      </c>
      <c r="H57" s="51">
        <v>6.10155133098831</v>
      </c>
      <c r="I57" s="51">
        <v>6.30315420043907</v>
      </c>
      <c r="J57" s="51">
        <v>6.56655779585438</v>
      </c>
      <c r="K57" s="51">
        <v>6.86301578383564</v>
      </c>
      <c r="L57" s="51">
        <v>7.26402662075426</v>
      </c>
      <c r="M57" s="51">
        <v>7.33378499117512</v>
      </c>
      <c r="N57" s="51">
        <v>7.33078742642826</v>
      </c>
      <c r="O57" s="51">
        <v>7.7109204873857</v>
      </c>
      <c r="P57" s="51">
        <v>8.11336728945287</v>
      </c>
      <c r="Q57" s="51">
        <v>8.49709205069751</v>
      </c>
      <c r="R57" s="51">
        <v>8.85329418532688</v>
      </c>
      <c r="S57" s="51">
        <v>9.06642337319353</v>
      </c>
      <c r="T57" s="51">
        <v>9.28176244775983</v>
      </c>
      <c r="U57" s="51">
        <v>9.69298759913084</v>
      </c>
      <c r="V57" s="51">
        <v>10.0162052510662</v>
      </c>
      <c r="W57" s="51">
        <v>10.2528157232727</v>
      </c>
      <c r="X57" s="51">
        <v>10.1407395091552</v>
      </c>
      <c r="Y57" s="51">
        <v>10.3776750377162</v>
      </c>
      <c r="Z57" s="51">
        <v>10.7356285187397</v>
      </c>
      <c r="AA57" s="51">
        <v>11.0264576903032</v>
      </c>
      <c r="AB57" s="51">
        <v>11.1543428348397</v>
      </c>
    </row>
    <row r="58" spans="2:28" ht="12.75">
      <c r="B58" s="72" t="s">
        <v>52</v>
      </c>
      <c r="C58" s="72" t="s">
        <v>308</v>
      </c>
      <c r="D58" s="51">
        <v>5.46715546965396</v>
      </c>
      <c r="E58" s="51">
        <v>5.83838478673771</v>
      </c>
      <c r="F58" s="51">
        <v>6.12676610078098</v>
      </c>
      <c r="G58" s="51">
        <v>6.33834163902365</v>
      </c>
      <c r="H58" s="51">
        <v>6.51155133098831</v>
      </c>
      <c r="I58" s="51">
        <v>6.71315420043907</v>
      </c>
      <c r="J58" s="51">
        <v>6.99655779585438</v>
      </c>
      <c r="K58" s="51">
        <v>7.31301578383564</v>
      </c>
      <c r="L58" s="51">
        <v>7.72402662075426</v>
      </c>
      <c r="M58" s="51">
        <v>7.80378499117512</v>
      </c>
      <c r="N58" s="51">
        <v>7.82078742642826</v>
      </c>
      <c r="O58" s="51">
        <v>8.2109204873857</v>
      </c>
      <c r="P58" s="51">
        <v>8.63336728945287</v>
      </c>
      <c r="Q58" s="51">
        <v>9.03709205069751</v>
      </c>
      <c r="R58" s="51">
        <v>9.40329418532688</v>
      </c>
      <c r="S58" s="51">
        <v>9.62642337319353</v>
      </c>
      <c r="T58" s="51">
        <v>9.85176244775983</v>
      </c>
      <c r="U58" s="51">
        <v>10.2629875991308</v>
      </c>
      <c r="V58" s="51">
        <v>10.6062052510662</v>
      </c>
      <c r="W58" s="51">
        <v>10.8428157232727</v>
      </c>
      <c r="X58" s="51">
        <v>10.7507395091552</v>
      </c>
      <c r="Y58" s="51">
        <v>10.9876750377162</v>
      </c>
      <c r="Z58" s="51">
        <v>11.3656285187397</v>
      </c>
      <c r="AA58" s="51">
        <v>11.6764576903032</v>
      </c>
      <c r="AB58" s="51">
        <v>11.8143428348397</v>
      </c>
    </row>
    <row r="59" spans="2:28" ht="12.75">
      <c r="B59" s="72" t="s">
        <v>52</v>
      </c>
      <c r="C59" s="72" t="s">
        <v>226</v>
      </c>
      <c r="D59" s="51">
        <v>5.38715546965396</v>
      </c>
      <c r="E59" s="51">
        <v>5.60838478673771</v>
      </c>
      <c r="F59" s="51">
        <v>5.85676610078098</v>
      </c>
      <c r="G59" s="51">
        <v>6.05834163902365</v>
      </c>
      <c r="H59" s="51">
        <v>6.22155133098831</v>
      </c>
      <c r="I59" s="51">
        <v>6.42315420043907</v>
      </c>
      <c r="J59" s="51">
        <v>6.69655779585438</v>
      </c>
      <c r="K59" s="51">
        <v>7.00301578383564</v>
      </c>
      <c r="L59" s="51">
        <v>7.39402662075426</v>
      </c>
      <c r="M59" s="51">
        <v>7.47378499117512</v>
      </c>
      <c r="N59" s="51">
        <v>7.47078742642826</v>
      </c>
      <c r="O59" s="51">
        <v>7.8509204873857</v>
      </c>
      <c r="P59" s="51">
        <v>8.26336728945287</v>
      </c>
      <c r="Q59" s="51">
        <v>8.65709205069751</v>
      </c>
      <c r="R59" s="51">
        <v>9.02329418532688</v>
      </c>
      <c r="S59" s="51">
        <v>9.23642337319354</v>
      </c>
      <c r="T59" s="51">
        <v>9.45176244775983</v>
      </c>
      <c r="U59" s="51">
        <v>9.86298759913084</v>
      </c>
      <c r="V59" s="51">
        <v>10.1862052510662</v>
      </c>
      <c r="W59" s="51">
        <v>10.4228157232727</v>
      </c>
      <c r="X59" s="51">
        <v>10.3307395091552</v>
      </c>
      <c r="Y59" s="51">
        <v>10.5576750377162</v>
      </c>
      <c r="Z59" s="51">
        <v>10.9256285187397</v>
      </c>
      <c r="AA59" s="51">
        <v>11.2264576903032</v>
      </c>
      <c r="AB59" s="51">
        <v>11.3543428348397</v>
      </c>
    </row>
    <row r="60" spans="2:28" ht="12.75">
      <c r="B60" s="72" t="s">
        <v>235</v>
      </c>
      <c r="C60" s="72" t="s">
        <v>65</v>
      </c>
      <c r="D60" s="51">
        <v>4.61715546965396</v>
      </c>
      <c r="E60" s="51">
        <v>4.80838478673771</v>
      </c>
      <c r="F60" s="51">
        <v>5.02676610078098</v>
      </c>
      <c r="G60" s="51">
        <v>5.17834163902365</v>
      </c>
      <c r="H60" s="51">
        <v>5.43155133098831</v>
      </c>
      <c r="I60" s="51">
        <v>5.86315420043907</v>
      </c>
      <c r="J60" s="51">
        <v>6.12655779585438</v>
      </c>
      <c r="K60" s="51">
        <v>6.39301578383564</v>
      </c>
      <c r="L60" s="51">
        <v>6.72402662075426</v>
      </c>
      <c r="M60" s="51">
        <v>6.81378499117512</v>
      </c>
      <c r="N60" s="51">
        <v>6.76078742642826</v>
      </c>
      <c r="O60" s="51">
        <v>7.1209204873857</v>
      </c>
      <c r="P60" s="51">
        <v>7.59336728945287</v>
      </c>
      <c r="Q60" s="51">
        <v>7.95709205069751</v>
      </c>
      <c r="R60" s="51">
        <v>8.29329418532688</v>
      </c>
      <c r="S60" s="51">
        <v>8.46642337319353</v>
      </c>
      <c r="T60" s="51">
        <v>8.67176244775983</v>
      </c>
      <c r="U60" s="51">
        <v>9.07298759913084</v>
      </c>
      <c r="V60" s="51">
        <v>9.40620525106623</v>
      </c>
      <c r="W60" s="51">
        <v>9.65281572327271</v>
      </c>
      <c r="X60" s="51">
        <v>9.56073950915523</v>
      </c>
      <c r="Y60" s="51">
        <v>9.7876750377162</v>
      </c>
      <c r="Z60" s="51">
        <v>10.1656285187397</v>
      </c>
      <c r="AA60" s="51">
        <v>10.4964576903032</v>
      </c>
      <c r="AB60" s="51">
        <v>10.6143428348397</v>
      </c>
    </row>
    <row r="61" spans="2:28" ht="12.75">
      <c r="B61" s="72" t="s">
        <v>235</v>
      </c>
      <c r="C61" s="72" t="s">
        <v>308</v>
      </c>
      <c r="D61" s="51">
        <v>5.02715546965396</v>
      </c>
      <c r="E61" s="51">
        <v>5.32838478673771</v>
      </c>
      <c r="F61" s="51">
        <v>5.60676610078098</v>
      </c>
      <c r="G61" s="51">
        <v>5.75834163902365</v>
      </c>
      <c r="H61" s="51">
        <v>6.04155133098831</v>
      </c>
      <c r="I61" s="51">
        <v>6.51315420043907</v>
      </c>
      <c r="J61" s="51">
        <v>6.79655779585438</v>
      </c>
      <c r="K61" s="51">
        <v>7.08301578383564</v>
      </c>
      <c r="L61" s="51">
        <v>7.44402662075426</v>
      </c>
      <c r="M61" s="51">
        <v>7.55378499117512</v>
      </c>
      <c r="N61" s="51">
        <v>7.52078742642826</v>
      </c>
      <c r="O61" s="51">
        <v>7.9209204873857</v>
      </c>
      <c r="P61" s="51">
        <v>8.41336728945287</v>
      </c>
      <c r="Q61" s="51">
        <v>8.78709205069751</v>
      </c>
      <c r="R61" s="51">
        <v>9.15329418532688</v>
      </c>
      <c r="S61" s="51">
        <v>9.34642337319354</v>
      </c>
      <c r="T61" s="51">
        <v>9.56176244775983</v>
      </c>
      <c r="U61" s="51">
        <v>9.98298759913084</v>
      </c>
      <c r="V61" s="51">
        <v>10.3362052510662</v>
      </c>
      <c r="W61" s="51">
        <v>10.6028157232727</v>
      </c>
      <c r="X61" s="51">
        <v>10.5307395091552</v>
      </c>
      <c r="Y61" s="51">
        <v>10.7776750377162</v>
      </c>
      <c r="Z61" s="51">
        <v>11.1756285187397</v>
      </c>
      <c r="AA61" s="51">
        <v>11.5264576903032</v>
      </c>
      <c r="AB61" s="51">
        <v>11.6843428348397</v>
      </c>
    </row>
    <row r="62" spans="2:28" ht="12.75">
      <c r="B62" s="72" t="s">
        <v>235</v>
      </c>
      <c r="C62" s="72" t="s">
        <v>226</v>
      </c>
      <c r="D62" s="51">
        <v>4.75715546965396</v>
      </c>
      <c r="E62" s="51">
        <v>5.00838478673771</v>
      </c>
      <c r="F62" s="51">
        <v>5.25676610078098</v>
      </c>
      <c r="G62" s="51">
        <v>5.39834163902365</v>
      </c>
      <c r="H62" s="51">
        <v>5.67155133098831</v>
      </c>
      <c r="I62" s="51">
        <v>6.11315420043907</v>
      </c>
      <c r="J62" s="51">
        <v>6.38655779585438</v>
      </c>
      <c r="K62" s="51">
        <v>6.66301578383564</v>
      </c>
      <c r="L62" s="51">
        <v>7.00402662075426</v>
      </c>
      <c r="M62" s="51">
        <v>7.09378499117512</v>
      </c>
      <c r="N62" s="51">
        <v>7.05078742642826</v>
      </c>
      <c r="O62" s="51">
        <v>7.4309204873857</v>
      </c>
      <c r="P62" s="51">
        <v>7.90336728945287</v>
      </c>
      <c r="Q62" s="51">
        <v>8.27709205069751</v>
      </c>
      <c r="R62" s="51">
        <v>8.62329418532688</v>
      </c>
      <c r="S62" s="51">
        <v>8.80642337319353</v>
      </c>
      <c r="T62" s="51">
        <v>9.01176244775983</v>
      </c>
      <c r="U62" s="51">
        <v>9.42298759913084</v>
      </c>
      <c r="V62" s="51">
        <v>9.76620525106623</v>
      </c>
      <c r="W62" s="51">
        <v>10.0228157232727</v>
      </c>
      <c r="X62" s="51">
        <v>9.93073950915523</v>
      </c>
      <c r="Y62" s="51">
        <v>10.1676750377162</v>
      </c>
      <c r="Z62" s="51">
        <v>10.5556285187397</v>
      </c>
      <c r="AA62" s="51">
        <v>10.8864576903032</v>
      </c>
      <c r="AB62" s="51">
        <v>11.0243428348397</v>
      </c>
    </row>
    <row r="63" spans="2:28" ht="12.75">
      <c r="B63" s="72" t="s">
        <v>177</v>
      </c>
      <c r="C63" s="72" t="s">
        <v>65</v>
      </c>
      <c r="D63" s="51">
        <v>5.32715546965396</v>
      </c>
      <c r="E63" s="51">
        <v>5.73838478673771</v>
      </c>
      <c r="F63" s="51">
        <v>6.29676610078098</v>
      </c>
      <c r="G63" s="51">
        <v>6.77834163902365</v>
      </c>
      <c r="H63" s="51">
        <v>6.85155133098831</v>
      </c>
      <c r="I63" s="51">
        <v>6.64315420043907</v>
      </c>
      <c r="J63" s="51">
        <v>6.67655779585438</v>
      </c>
      <c r="K63" s="51">
        <v>6.76301578383564</v>
      </c>
      <c r="L63" s="51">
        <v>6.94402662075426</v>
      </c>
      <c r="M63" s="51">
        <v>6.87378499117512</v>
      </c>
      <c r="N63" s="51">
        <v>6.70078742642826</v>
      </c>
      <c r="O63" s="51">
        <v>6.9409204873857</v>
      </c>
      <c r="P63" s="51">
        <v>7.33336728945287</v>
      </c>
      <c r="Q63" s="51">
        <v>7.6470920506975</v>
      </c>
      <c r="R63" s="51">
        <v>8.03329418532688</v>
      </c>
      <c r="S63" s="51">
        <v>8.17642337319353</v>
      </c>
      <c r="T63" s="51">
        <v>8.36176244775983</v>
      </c>
      <c r="U63" s="51">
        <v>8.75298759913084</v>
      </c>
      <c r="V63" s="51">
        <v>9.05620525106623</v>
      </c>
      <c r="W63" s="51">
        <v>9.33281572327271</v>
      </c>
      <c r="X63" s="51">
        <v>9.25073950915523</v>
      </c>
      <c r="Y63" s="51">
        <v>9.4776750377162</v>
      </c>
      <c r="Z63" s="51">
        <v>9.78562851873967</v>
      </c>
      <c r="AA63" s="51">
        <v>9.98645769030324</v>
      </c>
      <c r="AB63" s="51">
        <v>9.91434283483966</v>
      </c>
    </row>
    <row r="64" spans="2:28" ht="12.75">
      <c r="B64" s="72" t="s">
        <v>177</v>
      </c>
      <c r="C64" s="72" t="s">
        <v>308</v>
      </c>
      <c r="D64" s="51">
        <v>5.67715546965396</v>
      </c>
      <c r="E64" s="51">
        <v>6.18838478673771</v>
      </c>
      <c r="F64" s="51">
        <v>6.85676610078098</v>
      </c>
      <c r="G64" s="51">
        <v>7.36834163902365</v>
      </c>
      <c r="H64" s="51">
        <v>7.43155133098831</v>
      </c>
      <c r="I64" s="51">
        <v>7.17315420043907</v>
      </c>
      <c r="J64" s="51">
        <v>7.19655779585438</v>
      </c>
      <c r="K64" s="51">
        <v>7.28301578383564</v>
      </c>
      <c r="L64" s="51">
        <v>7.44402662075426</v>
      </c>
      <c r="M64" s="51">
        <v>7.36378499117512</v>
      </c>
      <c r="N64" s="51">
        <v>7.19078742642826</v>
      </c>
      <c r="O64" s="51">
        <v>7.4309204873857</v>
      </c>
      <c r="P64" s="51">
        <v>7.83336728945287</v>
      </c>
      <c r="Q64" s="51">
        <v>8.15709205069751</v>
      </c>
      <c r="R64" s="51">
        <v>8.54329418532688</v>
      </c>
      <c r="S64" s="51">
        <v>8.68642337319353</v>
      </c>
      <c r="T64" s="51">
        <v>8.88176244775983</v>
      </c>
      <c r="U64" s="51">
        <v>9.27298759913084</v>
      </c>
      <c r="V64" s="51">
        <v>9.58620525106623</v>
      </c>
      <c r="W64" s="51">
        <v>9.87281572327271</v>
      </c>
      <c r="X64" s="51">
        <v>9.80073950915523</v>
      </c>
      <c r="Y64" s="51">
        <v>10.0276750377162</v>
      </c>
      <c r="Z64" s="51">
        <v>10.3556285187397</v>
      </c>
      <c r="AA64" s="51">
        <v>10.5464576903032</v>
      </c>
      <c r="AB64" s="51">
        <v>10.4643428348397</v>
      </c>
    </row>
    <row r="65" spans="2:28" ht="12.75">
      <c r="B65" s="72" t="s">
        <v>177</v>
      </c>
      <c r="C65" s="72" t="s">
        <v>226</v>
      </c>
      <c r="D65" s="51">
        <v>5.45715546965396</v>
      </c>
      <c r="E65" s="51">
        <v>5.89838478673771</v>
      </c>
      <c r="F65" s="51">
        <v>6.50676610078098</v>
      </c>
      <c r="G65" s="51">
        <v>6.99834163902365</v>
      </c>
      <c r="H65" s="51">
        <v>7.06155133098831</v>
      </c>
      <c r="I65" s="51">
        <v>6.83315420043907</v>
      </c>
      <c r="J65" s="51">
        <v>6.85655779585438</v>
      </c>
      <c r="K65" s="51">
        <v>6.95301578383564</v>
      </c>
      <c r="L65" s="51">
        <v>7.12402662075426</v>
      </c>
      <c r="M65" s="51">
        <v>7.04378499117512</v>
      </c>
      <c r="N65" s="51">
        <v>6.87078742642826</v>
      </c>
      <c r="O65" s="51">
        <v>7.1209204873857</v>
      </c>
      <c r="P65" s="51">
        <v>7.50336728945287</v>
      </c>
      <c r="Q65" s="51">
        <v>7.81709205069751</v>
      </c>
      <c r="R65" s="51">
        <v>8.20329418532688</v>
      </c>
      <c r="S65" s="51">
        <v>8.34642337319354</v>
      </c>
      <c r="T65" s="51">
        <v>8.54176244775983</v>
      </c>
      <c r="U65" s="51">
        <v>8.93298759913084</v>
      </c>
      <c r="V65" s="51">
        <v>9.23620525106623</v>
      </c>
      <c r="W65" s="51">
        <v>9.51281572327271</v>
      </c>
      <c r="X65" s="51">
        <v>9.44073950915523</v>
      </c>
      <c r="Y65" s="51">
        <v>9.6576750377162</v>
      </c>
      <c r="Z65" s="51">
        <v>9.97562851873967</v>
      </c>
      <c r="AA65" s="51">
        <v>10.1664576903032</v>
      </c>
      <c r="AB65" s="51">
        <v>10.0943428348397</v>
      </c>
    </row>
    <row r="66" spans="2:28" ht="12.75">
      <c r="B66" s="72" t="s">
        <v>153</v>
      </c>
      <c r="C66" s="72" t="s">
        <v>65</v>
      </c>
      <c r="D66" s="51">
        <v>4.60715546965396</v>
      </c>
      <c r="E66" s="51">
        <v>5.33838478673771</v>
      </c>
      <c r="F66" s="51">
        <v>5.96676610078098</v>
      </c>
      <c r="G66" s="51">
        <v>6.44834163902365</v>
      </c>
      <c r="H66" s="51">
        <v>6.52155133098831</v>
      </c>
      <c r="I66" s="51">
        <v>6.33315420043907</v>
      </c>
      <c r="J66" s="51">
        <v>6.36655779585438</v>
      </c>
      <c r="K66" s="51">
        <v>6.45301578383564</v>
      </c>
      <c r="L66" s="51">
        <v>6.63402662075426</v>
      </c>
      <c r="M66" s="51">
        <v>6.55378499117512</v>
      </c>
      <c r="N66" s="51">
        <v>6.39078742642826</v>
      </c>
      <c r="O66" s="51">
        <v>6.6309204873857</v>
      </c>
      <c r="P66" s="51">
        <v>7.01336728945287</v>
      </c>
      <c r="Q66" s="51">
        <v>7.32709205069751</v>
      </c>
      <c r="R66" s="51">
        <v>7.69329418532688</v>
      </c>
      <c r="S66" s="51">
        <v>7.82642337319353</v>
      </c>
      <c r="T66" s="51">
        <v>8.01176244775983</v>
      </c>
      <c r="U66" s="51">
        <v>8.38298759913084</v>
      </c>
      <c r="V66" s="51">
        <v>8.69620525106623</v>
      </c>
      <c r="W66" s="51">
        <v>8.95281572327271</v>
      </c>
      <c r="X66" s="51">
        <v>8.87073950915523</v>
      </c>
      <c r="Y66" s="51">
        <v>9.0876750377162</v>
      </c>
      <c r="Z66" s="51">
        <v>9.39562851873967</v>
      </c>
      <c r="AA66" s="51">
        <v>9.57645769030324</v>
      </c>
      <c r="AB66" s="51">
        <v>9.50434283483966</v>
      </c>
    </row>
    <row r="67" spans="2:28" ht="12.75">
      <c r="B67" s="72" t="s">
        <v>153</v>
      </c>
      <c r="C67" s="72" t="s">
        <v>308</v>
      </c>
      <c r="D67" s="51">
        <v>6.96715546965396</v>
      </c>
      <c r="E67" s="51">
        <v>6.82838478673771</v>
      </c>
      <c r="F67" s="51">
        <v>7.37676610078098</v>
      </c>
      <c r="G67" s="51">
        <v>7.90834163902365</v>
      </c>
      <c r="H67" s="51">
        <v>7.95155133098831</v>
      </c>
      <c r="I67" s="51">
        <v>7.66315420043907</v>
      </c>
      <c r="J67" s="51">
        <v>7.68655779585438</v>
      </c>
      <c r="K67" s="51">
        <v>7.77301578383564</v>
      </c>
      <c r="L67" s="51">
        <v>7.94402662075426</v>
      </c>
      <c r="M67" s="51">
        <v>7.85378499117512</v>
      </c>
      <c r="N67" s="51">
        <v>7.68078742642826</v>
      </c>
      <c r="O67" s="51">
        <v>7.9309204873857</v>
      </c>
      <c r="P67" s="51">
        <v>8.33336728945287</v>
      </c>
      <c r="Q67" s="51">
        <v>8.6670920506975</v>
      </c>
      <c r="R67" s="51">
        <v>9.08329418532688</v>
      </c>
      <c r="S67" s="51">
        <v>9.23642337319354</v>
      </c>
      <c r="T67" s="51">
        <v>9.44176244775983</v>
      </c>
      <c r="U67" s="51">
        <v>9.84298759913084</v>
      </c>
      <c r="V67" s="51">
        <v>10.1662052510662</v>
      </c>
      <c r="W67" s="51">
        <v>10.4628157232727</v>
      </c>
      <c r="X67" s="51">
        <v>10.4007395091552</v>
      </c>
      <c r="Y67" s="51">
        <v>10.6376750377162</v>
      </c>
      <c r="Z67" s="51">
        <v>10.9756285187397</v>
      </c>
      <c r="AA67" s="51">
        <v>11.1864576903032</v>
      </c>
      <c r="AB67" s="51">
        <v>11.1043428348397</v>
      </c>
    </row>
    <row r="68" spans="2:28" ht="12.75">
      <c r="B68" s="72" t="s">
        <v>153</v>
      </c>
      <c r="C68" s="72" t="s">
        <v>226</v>
      </c>
      <c r="D68" s="51">
        <v>4.92715546965396</v>
      </c>
      <c r="E68" s="51">
        <v>5.71838478673771</v>
      </c>
      <c r="F68" s="51">
        <v>6.34676610078098</v>
      </c>
      <c r="G68" s="51">
        <v>6.83834163902365</v>
      </c>
      <c r="H68" s="51">
        <v>6.91155133098831</v>
      </c>
      <c r="I68" s="51">
        <v>6.69315420043907</v>
      </c>
      <c r="J68" s="51">
        <v>6.72655779585438</v>
      </c>
      <c r="K68" s="51">
        <v>6.81301578383564</v>
      </c>
      <c r="L68" s="51">
        <v>6.98402662075426</v>
      </c>
      <c r="M68" s="51">
        <v>6.91378499117512</v>
      </c>
      <c r="N68" s="51">
        <v>6.73078742642826</v>
      </c>
      <c r="O68" s="51">
        <v>6.9709204873857</v>
      </c>
      <c r="P68" s="51">
        <v>7.36336728945287</v>
      </c>
      <c r="Q68" s="51">
        <v>7.67709205069751</v>
      </c>
      <c r="R68" s="51">
        <v>8.06329418532688</v>
      </c>
      <c r="S68" s="51">
        <v>8.20642337319353</v>
      </c>
      <c r="T68" s="51">
        <v>8.39176244775983</v>
      </c>
      <c r="U68" s="51">
        <v>8.77298759913084</v>
      </c>
      <c r="V68" s="51">
        <v>9.07620525106623</v>
      </c>
      <c r="W68" s="51">
        <v>9.36281572327271</v>
      </c>
      <c r="X68" s="51">
        <v>9.27073950915523</v>
      </c>
      <c r="Y68" s="51">
        <v>9.4976750377162</v>
      </c>
      <c r="Z68" s="51">
        <v>9.80562851873967</v>
      </c>
      <c r="AA68" s="51">
        <v>10.0064576903032</v>
      </c>
      <c r="AB68" s="51">
        <v>9.92434283483966</v>
      </c>
    </row>
    <row r="69" spans="2:28" ht="12.75">
      <c r="B69" s="72" t="s">
        <v>14</v>
      </c>
      <c r="C69" s="72" t="s">
        <v>65</v>
      </c>
      <c r="D69" s="51">
        <v>4.34715546965396</v>
      </c>
      <c r="E69" s="51">
        <v>5.14838478673771</v>
      </c>
      <c r="F69" s="51">
        <v>5.80676610078098</v>
      </c>
      <c r="G69" s="51">
        <v>6.26834163902365</v>
      </c>
      <c r="H69" s="51">
        <v>6.34155133098831</v>
      </c>
      <c r="I69" s="51">
        <v>6.16315420043907</v>
      </c>
      <c r="J69" s="51">
        <v>6.19655779585438</v>
      </c>
      <c r="K69" s="51">
        <v>6.29301578383564</v>
      </c>
      <c r="L69" s="51">
        <v>6.47402662075426</v>
      </c>
      <c r="M69" s="51">
        <v>6.39378499117512</v>
      </c>
      <c r="N69" s="51">
        <v>6.22078742642826</v>
      </c>
      <c r="O69" s="51">
        <v>6.4609204873857</v>
      </c>
      <c r="P69" s="51">
        <v>6.83336728945287</v>
      </c>
      <c r="Q69" s="51">
        <v>7.13709205069751</v>
      </c>
      <c r="R69" s="51">
        <v>7.50329418532688</v>
      </c>
      <c r="S69" s="51">
        <v>7.63642337319353</v>
      </c>
      <c r="T69" s="51">
        <v>7.81176244775983</v>
      </c>
      <c r="U69" s="51">
        <v>8.19298759913084</v>
      </c>
      <c r="V69" s="51">
        <v>8.48620525106623</v>
      </c>
      <c r="W69" s="51">
        <v>8.74281572327271</v>
      </c>
      <c r="X69" s="51">
        <v>8.65073950915523</v>
      </c>
      <c r="Y69" s="51">
        <v>8.8576750377162</v>
      </c>
      <c r="Z69" s="51">
        <v>9.16562851873967</v>
      </c>
      <c r="AA69" s="51">
        <v>9.35645769030324</v>
      </c>
      <c r="AB69" s="51">
        <v>9.27434283483966</v>
      </c>
    </row>
    <row r="70" spans="2:28" ht="12.75">
      <c r="B70" s="72" t="s">
        <v>14</v>
      </c>
      <c r="C70" s="72" t="s">
        <v>308</v>
      </c>
      <c r="D70" s="51">
        <v>7.49715546965396</v>
      </c>
      <c r="E70" s="51">
        <v>7.16838478673771</v>
      </c>
      <c r="F70" s="51">
        <v>7.67676610078098</v>
      </c>
      <c r="G70" s="51">
        <v>8.23834163902365</v>
      </c>
      <c r="H70" s="51">
        <v>8.28155133098832</v>
      </c>
      <c r="I70" s="51">
        <v>7.98315420043907</v>
      </c>
      <c r="J70" s="51">
        <v>7.99655779585438</v>
      </c>
      <c r="K70" s="51">
        <v>8.07301578383564</v>
      </c>
      <c r="L70" s="51">
        <v>8.24402662075426</v>
      </c>
      <c r="M70" s="51">
        <v>8.15378499117512</v>
      </c>
      <c r="N70" s="51">
        <v>7.98078742642826</v>
      </c>
      <c r="O70" s="51">
        <v>8.2309204873857</v>
      </c>
      <c r="P70" s="51">
        <v>8.65336728945287</v>
      </c>
      <c r="Q70" s="51">
        <v>8.9870920506975</v>
      </c>
      <c r="R70" s="51">
        <v>9.42329418532688</v>
      </c>
      <c r="S70" s="51">
        <v>9.57642337319354</v>
      </c>
      <c r="T70" s="51">
        <v>9.79176244775983</v>
      </c>
      <c r="U70" s="51">
        <v>10.2029875991308</v>
      </c>
      <c r="V70" s="51">
        <v>10.5262052510662</v>
      </c>
      <c r="W70" s="51">
        <v>10.8328157232727</v>
      </c>
      <c r="X70" s="51">
        <v>10.7807395091552</v>
      </c>
      <c r="Y70" s="51">
        <v>11.0276750377162</v>
      </c>
      <c r="Z70" s="51">
        <v>11.3656285187397</v>
      </c>
      <c r="AA70" s="51">
        <v>11.5764576903032</v>
      </c>
      <c r="AB70" s="51">
        <v>11.5043428348397</v>
      </c>
    </row>
    <row r="71" spans="2:28" ht="12.75">
      <c r="B71" s="72" t="s">
        <v>14</v>
      </c>
      <c r="C71" s="72" t="s">
        <v>226</v>
      </c>
      <c r="D71" s="51">
        <v>4.65715546965396</v>
      </c>
      <c r="E71" s="51">
        <v>5.57838478673771</v>
      </c>
      <c r="F71" s="51">
        <v>6.21676610078098</v>
      </c>
      <c r="G71" s="51">
        <v>6.69834163902365</v>
      </c>
      <c r="H71" s="51">
        <v>6.77155133098831</v>
      </c>
      <c r="I71" s="51">
        <v>6.56315420043907</v>
      </c>
      <c r="J71" s="51">
        <v>6.59655779585438</v>
      </c>
      <c r="K71" s="51">
        <v>6.68301578383564</v>
      </c>
      <c r="L71" s="51">
        <v>6.86402662075426</v>
      </c>
      <c r="M71" s="51">
        <v>6.78378499117512</v>
      </c>
      <c r="N71" s="51">
        <v>6.61078742642826</v>
      </c>
      <c r="O71" s="51">
        <v>6.8509204873857</v>
      </c>
      <c r="P71" s="51">
        <v>7.23336728945287</v>
      </c>
      <c r="Q71" s="51">
        <v>7.54709205069751</v>
      </c>
      <c r="R71" s="51">
        <v>7.92329418532688</v>
      </c>
      <c r="S71" s="51">
        <v>8.06642337319353</v>
      </c>
      <c r="T71" s="51">
        <v>8.25176244775983</v>
      </c>
      <c r="U71" s="51">
        <v>8.62298759913084</v>
      </c>
      <c r="V71" s="51">
        <v>8.93620525106623</v>
      </c>
      <c r="W71" s="51">
        <v>9.21281572327271</v>
      </c>
      <c r="X71" s="51">
        <v>9.12073950915523</v>
      </c>
      <c r="Y71" s="51">
        <v>9.3376750377162</v>
      </c>
      <c r="Z71" s="51">
        <v>9.65562851873967</v>
      </c>
      <c r="AA71" s="51">
        <v>9.84645769030324</v>
      </c>
      <c r="AB71" s="51">
        <v>9.77434283483966</v>
      </c>
    </row>
    <row r="72" spans="2:28" ht="12.75">
      <c r="B72" s="72" t="s">
        <v>228</v>
      </c>
      <c r="C72" s="72" t="s">
        <v>65</v>
      </c>
      <c r="D72" s="51">
        <v>5.31715546965396</v>
      </c>
      <c r="E72" s="51">
        <v>5.72838478673771</v>
      </c>
      <c r="F72" s="51">
        <v>6.29676610078098</v>
      </c>
      <c r="G72" s="51">
        <v>6.77834163902365</v>
      </c>
      <c r="H72" s="51">
        <v>6.85155133098831</v>
      </c>
      <c r="I72" s="51">
        <v>6.64315420043907</v>
      </c>
      <c r="J72" s="51">
        <v>6.67655779585438</v>
      </c>
      <c r="K72" s="51">
        <v>6.78301578383564</v>
      </c>
      <c r="L72" s="51">
        <v>6.96402662075426</v>
      </c>
      <c r="M72" s="51">
        <v>6.88378499117512</v>
      </c>
      <c r="N72" s="51">
        <v>6.72078742642826</v>
      </c>
      <c r="O72" s="51">
        <v>6.9609204873857</v>
      </c>
      <c r="P72" s="51">
        <v>7.35336728945287</v>
      </c>
      <c r="Q72" s="51">
        <v>7.67709205069751</v>
      </c>
      <c r="R72" s="51">
        <v>8.06329418532688</v>
      </c>
      <c r="S72" s="51">
        <v>8.20642337319353</v>
      </c>
      <c r="T72" s="51">
        <v>8.40176244775983</v>
      </c>
      <c r="U72" s="51">
        <v>8.78298759913084</v>
      </c>
      <c r="V72" s="51">
        <v>9.09620525106623</v>
      </c>
      <c r="W72" s="51">
        <v>9.37281572327271</v>
      </c>
      <c r="X72" s="51">
        <v>9.30073950915523</v>
      </c>
      <c r="Y72" s="51">
        <v>9.5176750377162</v>
      </c>
      <c r="Z72" s="51">
        <v>9.83562851873967</v>
      </c>
      <c r="AA72" s="51">
        <v>10.0364576903032</v>
      </c>
      <c r="AB72" s="51">
        <v>9.96434283483966</v>
      </c>
    </row>
    <row r="73" spans="2:28" ht="12.75">
      <c r="B73" s="72" t="s">
        <v>228</v>
      </c>
      <c r="C73" s="72" t="s">
        <v>308</v>
      </c>
      <c r="D73" s="51">
        <v>5.68715546965396</v>
      </c>
      <c r="E73" s="51">
        <v>6.19838478673771</v>
      </c>
      <c r="F73" s="51">
        <v>6.85676610078098</v>
      </c>
      <c r="G73" s="51">
        <v>7.37834163902365</v>
      </c>
      <c r="H73" s="51">
        <v>7.43155133098831</v>
      </c>
      <c r="I73" s="51">
        <v>7.17315420043907</v>
      </c>
      <c r="J73" s="51">
        <v>7.19655779585438</v>
      </c>
      <c r="K73" s="51">
        <v>7.27301578383564</v>
      </c>
      <c r="L73" s="51">
        <v>7.43402662075426</v>
      </c>
      <c r="M73" s="51">
        <v>7.34378499117512</v>
      </c>
      <c r="N73" s="51">
        <v>7.18078742642826</v>
      </c>
      <c r="O73" s="51">
        <v>7.4109204873857</v>
      </c>
      <c r="P73" s="51">
        <v>7.81336728945287</v>
      </c>
      <c r="Q73" s="51">
        <v>8.12709205069751</v>
      </c>
      <c r="R73" s="51">
        <v>8.51329418532688</v>
      </c>
      <c r="S73" s="51">
        <v>8.65642337319353</v>
      </c>
      <c r="T73" s="51">
        <v>8.84176244775983</v>
      </c>
      <c r="U73" s="51">
        <v>9.23298759913084</v>
      </c>
      <c r="V73" s="51">
        <v>9.54620525106623</v>
      </c>
      <c r="W73" s="51">
        <v>9.83281572327271</v>
      </c>
      <c r="X73" s="51">
        <v>9.75073950915523</v>
      </c>
      <c r="Y73" s="51">
        <v>9.9776750377162</v>
      </c>
      <c r="Z73" s="51">
        <v>10.2956285187397</v>
      </c>
      <c r="AA73" s="51">
        <v>10.4864576903032</v>
      </c>
      <c r="AB73" s="51">
        <v>10.4143428348397</v>
      </c>
    </row>
    <row r="74" spans="2:28" ht="12.75">
      <c r="B74" s="72" t="s">
        <v>228</v>
      </c>
      <c r="C74" s="72" t="s">
        <v>226</v>
      </c>
      <c r="D74" s="51">
        <v>5.44715546965396</v>
      </c>
      <c r="E74" s="51">
        <v>5.89838478673771</v>
      </c>
      <c r="F74" s="51">
        <v>6.49676610078098</v>
      </c>
      <c r="G74" s="51">
        <v>6.98834163902365</v>
      </c>
      <c r="H74" s="51">
        <v>7.05155133098831</v>
      </c>
      <c r="I74" s="51">
        <v>6.83315420043907</v>
      </c>
      <c r="J74" s="51">
        <v>6.85655779585438</v>
      </c>
      <c r="K74" s="51">
        <v>6.94301578383564</v>
      </c>
      <c r="L74" s="51">
        <v>7.11402662075426</v>
      </c>
      <c r="M74" s="51">
        <v>7.03378499117512</v>
      </c>
      <c r="N74" s="51">
        <v>6.86078742642826</v>
      </c>
      <c r="O74" s="51">
        <v>7.1009204873857</v>
      </c>
      <c r="P74" s="51">
        <v>7.49336728945287</v>
      </c>
      <c r="Q74" s="51">
        <v>7.81709205069751</v>
      </c>
      <c r="R74" s="51">
        <v>8.19329418532688</v>
      </c>
      <c r="S74" s="51">
        <v>8.33642337319353</v>
      </c>
      <c r="T74" s="51">
        <v>8.53176244775983</v>
      </c>
      <c r="U74" s="51">
        <v>8.91298759913084</v>
      </c>
      <c r="V74" s="51">
        <v>9.22620525106623</v>
      </c>
      <c r="W74" s="51">
        <v>9.50281572327271</v>
      </c>
      <c r="X74" s="51">
        <v>9.43073950915523</v>
      </c>
      <c r="Y74" s="51">
        <v>9.6476750377162</v>
      </c>
      <c r="Z74" s="51">
        <v>9.96562851873967</v>
      </c>
      <c r="AA74" s="51">
        <v>10.1564576903032</v>
      </c>
      <c r="AB74" s="51">
        <v>10.0843428348397</v>
      </c>
    </row>
    <row r="75" spans="2:28" ht="12.75">
      <c r="B75" s="72" t="s">
        <v>132</v>
      </c>
      <c r="C75" s="72" t="s">
        <v>65</v>
      </c>
      <c r="D75" s="51">
        <v>4.72715546965396</v>
      </c>
      <c r="E75" s="51">
        <v>5.50838478673771</v>
      </c>
      <c r="F75" s="51">
        <v>6.11676610078098</v>
      </c>
      <c r="G75" s="51">
        <v>6.44834163902365</v>
      </c>
      <c r="H75" s="51">
        <v>6.62155133098831</v>
      </c>
      <c r="I75" s="51">
        <v>6.50315420043907</v>
      </c>
      <c r="J75" s="51">
        <v>6.54655779585438</v>
      </c>
      <c r="K75" s="51">
        <v>6.64301578383564</v>
      </c>
      <c r="L75" s="51">
        <v>6.83402662075426</v>
      </c>
      <c r="M75" s="51">
        <v>6.78378499117512</v>
      </c>
      <c r="N75" s="51">
        <v>6.62078742642826</v>
      </c>
      <c r="O75" s="51">
        <v>6.8709204873857</v>
      </c>
      <c r="P75" s="51">
        <v>7.26336728945287</v>
      </c>
      <c r="Q75" s="51">
        <v>7.58709205069751</v>
      </c>
      <c r="R75" s="51">
        <v>7.95329418532688</v>
      </c>
      <c r="S75" s="51">
        <v>8.10642337319353</v>
      </c>
      <c r="T75" s="51">
        <v>8.29176244775983</v>
      </c>
      <c r="U75" s="51">
        <v>8.68298759913084</v>
      </c>
      <c r="V75" s="51">
        <v>8.97620525106623</v>
      </c>
      <c r="W75" s="51">
        <v>9.23281572327271</v>
      </c>
      <c r="X75" s="51">
        <v>9.15073950915523</v>
      </c>
      <c r="Y75" s="51">
        <v>9.3576750377162</v>
      </c>
      <c r="Z75" s="51">
        <v>9.67562851873967</v>
      </c>
      <c r="AA75" s="51">
        <v>9.86645769030324</v>
      </c>
      <c r="AB75" s="51">
        <v>9.79434283483966</v>
      </c>
    </row>
    <row r="76" spans="2:28" ht="12.75">
      <c r="B76" s="72" t="s">
        <v>132</v>
      </c>
      <c r="C76" s="72" t="s">
        <v>308</v>
      </c>
      <c r="D76" s="51">
        <v>6.92715546965396</v>
      </c>
      <c r="E76" s="51">
        <v>6.73838478673771</v>
      </c>
      <c r="F76" s="51">
        <v>7.23676610078098</v>
      </c>
      <c r="G76" s="51">
        <v>7.56834163902365</v>
      </c>
      <c r="H76" s="51">
        <v>7.72155133098831</v>
      </c>
      <c r="I76" s="51">
        <v>7.55315420043907</v>
      </c>
      <c r="J76" s="51">
        <v>7.57655779585438</v>
      </c>
      <c r="K76" s="51">
        <v>7.67301578383564</v>
      </c>
      <c r="L76" s="51">
        <v>7.85402662075426</v>
      </c>
      <c r="M76" s="51">
        <v>7.79378499117512</v>
      </c>
      <c r="N76" s="51">
        <v>7.64078742642826</v>
      </c>
      <c r="O76" s="51">
        <v>7.8909204873857</v>
      </c>
      <c r="P76" s="51">
        <v>8.30336728945287</v>
      </c>
      <c r="Q76" s="51">
        <v>8.65709205069751</v>
      </c>
      <c r="R76" s="51">
        <v>9.05329418532688</v>
      </c>
      <c r="S76" s="51">
        <v>9.21642337319353</v>
      </c>
      <c r="T76" s="51">
        <v>9.42176244775983</v>
      </c>
      <c r="U76" s="51">
        <v>9.83298759913084</v>
      </c>
      <c r="V76" s="51">
        <v>10.1462052510662</v>
      </c>
      <c r="W76" s="51">
        <v>10.4328157232727</v>
      </c>
      <c r="X76" s="51">
        <v>10.3507395091552</v>
      </c>
      <c r="Y76" s="51">
        <v>10.5876750377162</v>
      </c>
      <c r="Z76" s="51">
        <v>10.9156285187397</v>
      </c>
      <c r="AA76" s="51">
        <v>11.1164576903032</v>
      </c>
      <c r="AB76" s="51">
        <v>11.0443428348397</v>
      </c>
    </row>
    <row r="77" spans="2:28" ht="12.75">
      <c r="B77" s="72" t="s">
        <v>132</v>
      </c>
      <c r="C77" s="72" t="s">
        <v>226</v>
      </c>
      <c r="D77" s="51">
        <v>5.06715546965396</v>
      </c>
      <c r="E77" s="51">
        <v>5.85838478673771</v>
      </c>
      <c r="F77" s="51">
        <v>6.45676610078098</v>
      </c>
      <c r="G77" s="51">
        <v>6.78834163902365</v>
      </c>
      <c r="H77" s="51">
        <v>6.95155133098831</v>
      </c>
      <c r="I77" s="51">
        <v>6.82315420043907</v>
      </c>
      <c r="J77" s="51">
        <v>6.85655779585438</v>
      </c>
      <c r="K77" s="51">
        <v>6.95301578383564</v>
      </c>
      <c r="L77" s="51">
        <v>7.14402662075426</v>
      </c>
      <c r="M77" s="51">
        <v>7.08378499117512</v>
      </c>
      <c r="N77" s="51">
        <v>6.93078742642826</v>
      </c>
      <c r="O77" s="51">
        <v>7.1809204873857</v>
      </c>
      <c r="P77" s="51">
        <v>7.57336728945287</v>
      </c>
      <c r="Q77" s="51">
        <v>7.90709205069751</v>
      </c>
      <c r="R77" s="51">
        <v>8.28329418532688</v>
      </c>
      <c r="S77" s="51">
        <v>8.43642337319353</v>
      </c>
      <c r="T77" s="51">
        <v>8.63176244775983</v>
      </c>
      <c r="U77" s="51">
        <v>9.02298759913084</v>
      </c>
      <c r="V77" s="51">
        <v>9.32620525106623</v>
      </c>
      <c r="W77" s="51">
        <v>9.59281572327271</v>
      </c>
      <c r="X77" s="51">
        <v>9.50073950915523</v>
      </c>
      <c r="Y77" s="51">
        <v>9.7176750377162</v>
      </c>
      <c r="Z77" s="51">
        <v>10.0456285187397</v>
      </c>
      <c r="AA77" s="51">
        <v>10.2464576903032</v>
      </c>
      <c r="AB77" s="51">
        <v>10.1643428348397</v>
      </c>
    </row>
    <row r="78" spans="2:28" ht="12.75">
      <c r="B78" s="72" t="s">
        <v>198</v>
      </c>
      <c r="C78" s="72" t="s">
        <v>65</v>
      </c>
      <c r="D78" s="51">
        <v>4.84715546965396</v>
      </c>
      <c r="E78" s="51">
        <v>5.56838478673771</v>
      </c>
      <c r="F78" s="51">
        <v>6.15676610078098</v>
      </c>
      <c r="G78" s="51">
        <v>6.49834163902365</v>
      </c>
      <c r="H78" s="51">
        <v>6.66155133098831</v>
      </c>
      <c r="I78" s="51">
        <v>6.54315420043907</v>
      </c>
      <c r="J78" s="51">
        <v>6.57655779585438</v>
      </c>
      <c r="K78" s="51">
        <v>6.68301578383564</v>
      </c>
      <c r="L78" s="51">
        <v>6.87402662075426</v>
      </c>
      <c r="M78" s="51">
        <v>6.81378499117512</v>
      </c>
      <c r="N78" s="51">
        <v>6.66078742642826</v>
      </c>
      <c r="O78" s="51">
        <v>6.9009204873857</v>
      </c>
      <c r="P78" s="51">
        <v>7.30336728945287</v>
      </c>
      <c r="Q78" s="51">
        <v>7.62709205069751</v>
      </c>
      <c r="R78" s="51">
        <v>7.99329418532688</v>
      </c>
      <c r="S78" s="51">
        <v>8.14642337319353</v>
      </c>
      <c r="T78" s="51">
        <v>8.33176244775983</v>
      </c>
      <c r="U78" s="51">
        <v>8.72298759913084</v>
      </c>
      <c r="V78" s="51">
        <v>9.02620525106623</v>
      </c>
      <c r="W78" s="51">
        <v>9.28281572327271</v>
      </c>
      <c r="X78" s="51">
        <v>9.19073950915523</v>
      </c>
      <c r="Y78" s="51">
        <v>9.3976750377162</v>
      </c>
      <c r="Z78" s="51">
        <v>9.71562851873967</v>
      </c>
      <c r="AA78" s="51">
        <v>9.91645769030324</v>
      </c>
      <c r="AB78" s="51">
        <v>9.83434283483966</v>
      </c>
    </row>
    <row r="79" spans="2:28" ht="12.75">
      <c r="B79" s="72" t="s">
        <v>198</v>
      </c>
      <c r="C79" s="72" t="s">
        <v>308</v>
      </c>
      <c r="D79" s="51">
        <v>6.71715546965396</v>
      </c>
      <c r="E79" s="51">
        <v>6.63838478673771</v>
      </c>
      <c r="F79" s="51">
        <v>7.17676610078098</v>
      </c>
      <c r="G79" s="51">
        <v>7.49834163902365</v>
      </c>
      <c r="H79" s="51">
        <v>7.66155133098831</v>
      </c>
      <c r="I79" s="51">
        <v>7.49315420043907</v>
      </c>
      <c r="J79" s="51">
        <v>7.52655779585438</v>
      </c>
      <c r="K79" s="51">
        <v>7.62301578383564</v>
      </c>
      <c r="L79" s="51">
        <v>7.79402662075426</v>
      </c>
      <c r="M79" s="51">
        <v>7.73378499117512</v>
      </c>
      <c r="N79" s="51">
        <v>7.58078742642826</v>
      </c>
      <c r="O79" s="51">
        <v>7.8409204873857</v>
      </c>
      <c r="P79" s="51">
        <v>8.25336728945288</v>
      </c>
      <c r="Q79" s="51">
        <v>8.5970920506975</v>
      </c>
      <c r="R79" s="51">
        <v>8.99329418532688</v>
      </c>
      <c r="S79" s="51">
        <v>9.15642337319353</v>
      </c>
      <c r="T79" s="51">
        <v>9.36176244775983</v>
      </c>
      <c r="U79" s="51">
        <v>9.76298759913084</v>
      </c>
      <c r="V79" s="51">
        <v>10.0862052510662</v>
      </c>
      <c r="W79" s="51">
        <v>10.3628157232727</v>
      </c>
      <c r="X79" s="51">
        <v>10.2907395091552</v>
      </c>
      <c r="Y79" s="51">
        <v>10.5176750377162</v>
      </c>
      <c r="Z79" s="51">
        <v>10.8556285187397</v>
      </c>
      <c r="AA79" s="51">
        <v>11.0564576903032</v>
      </c>
      <c r="AB79" s="51">
        <v>10.9743428348397</v>
      </c>
    </row>
    <row r="80" spans="2:28" ht="12.75">
      <c r="B80" s="72" t="s">
        <v>198</v>
      </c>
      <c r="C80" s="72" t="s">
        <v>226</v>
      </c>
      <c r="D80" s="51">
        <v>5.13715546965396</v>
      </c>
      <c r="E80" s="51">
        <v>5.87838478673771</v>
      </c>
      <c r="F80" s="51">
        <v>6.46676610078098</v>
      </c>
      <c r="G80" s="51">
        <v>6.80834163902365</v>
      </c>
      <c r="H80" s="51">
        <v>6.97155133098831</v>
      </c>
      <c r="I80" s="51">
        <v>6.84315420043907</v>
      </c>
      <c r="J80" s="51">
        <v>6.87655779585438</v>
      </c>
      <c r="K80" s="51">
        <v>6.97301578383564</v>
      </c>
      <c r="L80" s="51">
        <v>7.15402662075426</v>
      </c>
      <c r="M80" s="51">
        <v>7.09378499117512</v>
      </c>
      <c r="N80" s="51">
        <v>6.94078742642826</v>
      </c>
      <c r="O80" s="51">
        <v>7.1909204873857</v>
      </c>
      <c r="P80" s="51">
        <v>7.58336728945287</v>
      </c>
      <c r="Q80" s="51">
        <v>7.91709205069751</v>
      </c>
      <c r="R80" s="51">
        <v>8.30329418532688</v>
      </c>
      <c r="S80" s="51">
        <v>8.45642337319353</v>
      </c>
      <c r="T80" s="51">
        <v>8.64176244775983</v>
      </c>
      <c r="U80" s="51">
        <v>9.03298759913084</v>
      </c>
      <c r="V80" s="51">
        <v>9.34620525106623</v>
      </c>
      <c r="W80" s="51">
        <v>9.60281572327271</v>
      </c>
      <c r="X80" s="51">
        <v>9.52073950915523</v>
      </c>
      <c r="Y80" s="51">
        <v>9.7476750377162</v>
      </c>
      <c r="Z80" s="51">
        <v>10.0556285187397</v>
      </c>
      <c r="AA80" s="51">
        <v>10.2564576903032</v>
      </c>
      <c r="AB80" s="51">
        <v>10.1843428348397</v>
      </c>
    </row>
    <row r="81" spans="2:28" ht="12.75">
      <c r="B81" s="72" t="s">
        <v>196</v>
      </c>
      <c r="C81" s="72" t="s">
        <v>65</v>
      </c>
      <c r="D81" s="51">
        <v>4.67715546965396</v>
      </c>
      <c r="E81" s="51">
        <v>4.94838478673771</v>
      </c>
      <c r="F81" s="51">
        <v>5.27676610078098</v>
      </c>
      <c r="G81" s="51">
        <v>5.49834163902365</v>
      </c>
      <c r="H81" s="51">
        <v>5.75155133098831</v>
      </c>
      <c r="I81" s="51">
        <v>5.87315420043907</v>
      </c>
      <c r="J81" s="51">
        <v>6.05655779585438</v>
      </c>
      <c r="K81" s="51">
        <v>6.26301578383564</v>
      </c>
      <c r="L81" s="51">
        <v>6.43402662075426</v>
      </c>
      <c r="M81" s="51">
        <v>6.48378499117512</v>
      </c>
      <c r="N81" s="51">
        <v>6.41078742642826</v>
      </c>
      <c r="O81" s="51">
        <v>6.7209204873857</v>
      </c>
      <c r="P81" s="51">
        <v>7.15336728945287</v>
      </c>
      <c r="Q81" s="51">
        <v>7.52709205069751</v>
      </c>
      <c r="R81" s="51">
        <v>7.87329418532688</v>
      </c>
      <c r="S81" s="51">
        <v>8.06642337319353</v>
      </c>
      <c r="T81" s="51">
        <v>8.28176244775983</v>
      </c>
      <c r="U81" s="51">
        <v>8.65298759913084</v>
      </c>
      <c r="V81" s="51">
        <v>8.93620525106623</v>
      </c>
      <c r="W81" s="51">
        <v>9.15281572327271</v>
      </c>
      <c r="X81" s="51">
        <v>9.05073950915523</v>
      </c>
      <c r="Y81" s="51">
        <v>9.2976750377162</v>
      </c>
      <c r="Z81" s="51">
        <v>9.64562851873967</v>
      </c>
      <c r="AA81" s="51">
        <v>9.93645769030324</v>
      </c>
      <c r="AB81" s="51">
        <v>10.0043428348397</v>
      </c>
    </row>
    <row r="82" spans="2:28" ht="12.75">
      <c r="B82" s="72" t="s">
        <v>196</v>
      </c>
      <c r="C82" s="72" t="s">
        <v>308</v>
      </c>
      <c r="D82" s="51">
        <v>5.29715546965396</v>
      </c>
      <c r="E82" s="51">
        <v>5.43838478673771</v>
      </c>
      <c r="F82" s="51">
        <v>5.77676610078098</v>
      </c>
      <c r="G82" s="51">
        <v>6.00834163902365</v>
      </c>
      <c r="H82" s="51">
        <v>6.27155133098831</v>
      </c>
      <c r="I82" s="51">
        <v>6.39315420043907</v>
      </c>
      <c r="J82" s="51">
        <v>6.58655779585438</v>
      </c>
      <c r="K82" s="51">
        <v>6.81301578383564</v>
      </c>
      <c r="L82" s="51">
        <v>6.97402662075426</v>
      </c>
      <c r="M82" s="51">
        <v>7.03378499117512</v>
      </c>
      <c r="N82" s="51">
        <v>6.97078742642826</v>
      </c>
      <c r="O82" s="51">
        <v>7.3009204873857</v>
      </c>
      <c r="P82" s="51">
        <v>7.75336728945287</v>
      </c>
      <c r="Q82" s="51">
        <v>8.13709205069751</v>
      </c>
      <c r="R82" s="51">
        <v>8.50329418532688</v>
      </c>
      <c r="S82" s="51">
        <v>8.71642337319353</v>
      </c>
      <c r="T82" s="51">
        <v>8.93176244775983</v>
      </c>
      <c r="U82" s="51">
        <v>9.32298759913084</v>
      </c>
      <c r="V82" s="51">
        <v>9.61620525106623</v>
      </c>
      <c r="W82" s="51">
        <v>9.84281572327271</v>
      </c>
      <c r="X82" s="51">
        <v>9.75073950915523</v>
      </c>
      <c r="Y82" s="51">
        <v>10.0076750377162</v>
      </c>
      <c r="Z82" s="51">
        <v>10.3756285187397</v>
      </c>
      <c r="AA82" s="51">
        <v>10.6764576903032</v>
      </c>
      <c r="AB82" s="51">
        <v>10.7743428348397</v>
      </c>
    </row>
    <row r="83" spans="2:28" ht="12.75">
      <c r="B83" s="72" t="s">
        <v>196</v>
      </c>
      <c r="C83" s="72" t="s">
        <v>226</v>
      </c>
      <c r="D83" s="51">
        <v>4.79715546965396</v>
      </c>
      <c r="E83" s="51">
        <v>5.09838478673771</v>
      </c>
      <c r="F83" s="51">
        <v>5.43676610078098</v>
      </c>
      <c r="G83" s="51">
        <v>5.66834163902365</v>
      </c>
      <c r="H83" s="51">
        <v>5.93155133098831</v>
      </c>
      <c r="I83" s="51">
        <v>6.04315420043907</v>
      </c>
      <c r="J83" s="51">
        <v>6.22655779585438</v>
      </c>
      <c r="K83" s="51">
        <v>6.44301578383564</v>
      </c>
      <c r="L83" s="51">
        <v>6.61402662075426</v>
      </c>
      <c r="M83" s="51">
        <v>6.66378499117512</v>
      </c>
      <c r="N83" s="51">
        <v>6.60078742642826</v>
      </c>
      <c r="O83" s="51">
        <v>6.9109204873857</v>
      </c>
      <c r="P83" s="51">
        <v>7.35336728945287</v>
      </c>
      <c r="Q83" s="51">
        <v>7.7270920506975</v>
      </c>
      <c r="R83" s="51">
        <v>8.08329418532688</v>
      </c>
      <c r="S83" s="51">
        <v>8.27642337319353</v>
      </c>
      <c r="T83" s="51">
        <v>8.49176244775983</v>
      </c>
      <c r="U83" s="51">
        <v>8.87298759913084</v>
      </c>
      <c r="V83" s="51">
        <v>9.15620525106623</v>
      </c>
      <c r="W83" s="51">
        <v>9.38281572327271</v>
      </c>
      <c r="X83" s="51">
        <v>9.29073950915523</v>
      </c>
      <c r="Y83" s="51">
        <v>9.5276750377162</v>
      </c>
      <c r="Z83" s="51">
        <v>9.88562851873967</v>
      </c>
      <c r="AA83" s="51">
        <v>10.1764576903032</v>
      </c>
      <c r="AB83" s="51">
        <v>10.2543428348397</v>
      </c>
    </row>
    <row r="84" spans="2:28" ht="12.75">
      <c r="B84" s="72" t="s">
        <v>155</v>
      </c>
      <c r="C84" s="72" t="s">
        <v>65</v>
      </c>
      <c r="D84" s="51">
        <v>4.96715546965396</v>
      </c>
      <c r="E84" s="51">
        <v>5.20838478673771</v>
      </c>
      <c r="F84" s="51">
        <v>5.44676610078098</v>
      </c>
      <c r="G84" s="51">
        <v>5.65834163902365</v>
      </c>
      <c r="H84" s="51">
        <v>5.86155133098831</v>
      </c>
      <c r="I84" s="51">
        <v>6.10315420043907</v>
      </c>
      <c r="J84" s="51">
        <v>6.30655779585438</v>
      </c>
      <c r="K84" s="51">
        <v>6.56301578383564</v>
      </c>
      <c r="L84" s="51">
        <v>6.90402662075426</v>
      </c>
      <c r="M84" s="51">
        <v>7.00378499117512</v>
      </c>
      <c r="N84" s="51">
        <v>6.96078742642826</v>
      </c>
      <c r="O84" s="51">
        <v>7.3309204873857</v>
      </c>
      <c r="P84" s="51">
        <v>7.75336728945287</v>
      </c>
      <c r="Q84" s="51">
        <v>8.11709205069751</v>
      </c>
      <c r="R84" s="51">
        <v>8.43329418532688</v>
      </c>
      <c r="S84" s="51">
        <v>8.64642337319353</v>
      </c>
      <c r="T84" s="51">
        <v>8.89176244775983</v>
      </c>
      <c r="U84" s="51">
        <v>9.31298759913084</v>
      </c>
      <c r="V84" s="51">
        <v>9.63620525106623</v>
      </c>
      <c r="W84" s="51">
        <v>9.87281572327271</v>
      </c>
      <c r="X84" s="51">
        <v>9.77073950915523</v>
      </c>
      <c r="Y84" s="51">
        <v>9.9976750377162</v>
      </c>
      <c r="Z84" s="51">
        <v>10.3356285187397</v>
      </c>
      <c r="AA84" s="51">
        <v>10.6364576903032</v>
      </c>
      <c r="AB84" s="51">
        <v>10.7443428348397</v>
      </c>
    </row>
    <row r="85" spans="2:28" ht="12.75">
      <c r="B85" s="72" t="s">
        <v>155</v>
      </c>
      <c r="C85" s="72" t="s">
        <v>308</v>
      </c>
      <c r="D85" s="51">
        <v>5.30715546965396</v>
      </c>
      <c r="E85" s="51">
        <v>5.64838478673771</v>
      </c>
      <c r="F85" s="51">
        <v>5.95676610078098</v>
      </c>
      <c r="G85" s="51">
        <v>6.17834163902365</v>
      </c>
      <c r="H85" s="51">
        <v>6.38155133098831</v>
      </c>
      <c r="I85" s="51">
        <v>6.64315420043907</v>
      </c>
      <c r="J85" s="51">
        <v>6.85655779585438</v>
      </c>
      <c r="K85" s="51">
        <v>7.13301578383564</v>
      </c>
      <c r="L85" s="51">
        <v>7.50402662075426</v>
      </c>
      <c r="M85" s="51">
        <v>7.61378499117512</v>
      </c>
      <c r="N85" s="51">
        <v>7.58078742642826</v>
      </c>
      <c r="O85" s="51">
        <v>7.9709204873857</v>
      </c>
      <c r="P85" s="51">
        <v>8.41336728945287</v>
      </c>
      <c r="Q85" s="51">
        <v>8.79709205069751</v>
      </c>
      <c r="R85" s="51">
        <v>9.13329418532688</v>
      </c>
      <c r="S85" s="51">
        <v>9.36642337319353</v>
      </c>
      <c r="T85" s="51">
        <v>9.62176244775983</v>
      </c>
      <c r="U85" s="51">
        <v>10.0629875991308</v>
      </c>
      <c r="V85" s="51">
        <v>10.3962052510662</v>
      </c>
      <c r="W85" s="51">
        <v>10.6428157232727</v>
      </c>
      <c r="X85" s="51">
        <v>10.5507395091552</v>
      </c>
      <c r="Y85" s="51">
        <v>10.7976750377162</v>
      </c>
      <c r="Z85" s="51">
        <v>11.1556285187397</v>
      </c>
      <c r="AA85" s="51">
        <v>11.4664576903032</v>
      </c>
      <c r="AB85" s="51">
        <v>11.6043428348397</v>
      </c>
    </row>
    <row r="86" spans="2:28" ht="12.75">
      <c r="B86" s="72" t="s">
        <v>155</v>
      </c>
      <c r="C86" s="72" t="s">
        <v>226</v>
      </c>
      <c r="D86" s="51">
        <v>5.06715546965396</v>
      </c>
      <c r="E86" s="51">
        <v>5.35838478673771</v>
      </c>
      <c r="F86" s="51">
        <v>5.62676610078098</v>
      </c>
      <c r="G86" s="51">
        <v>5.83834163902365</v>
      </c>
      <c r="H86" s="51">
        <v>6.03155133098831</v>
      </c>
      <c r="I86" s="51">
        <v>6.29315420043907</v>
      </c>
      <c r="J86" s="51">
        <v>6.49655779585438</v>
      </c>
      <c r="K86" s="51">
        <v>6.76301578383564</v>
      </c>
      <c r="L86" s="51">
        <v>7.11402662075426</v>
      </c>
      <c r="M86" s="51">
        <v>7.21378499117512</v>
      </c>
      <c r="N86" s="51">
        <v>7.17078742642826</v>
      </c>
      <c r="O86" s="51">
        <v>7.5509204873857</v>
      </c>
      <c r="P86" s="51">
        <v>7.98336728945287</v>
      </c>
      <c r="Q86" s="51">
        <v>8.35709205069751</v>
      </c>
      <c r="R86" s="51">
        <v>8.67329418532688</v>
      </c>
      <c r="S86" s="51">
        <v>8.89642337319353</v>
      </c>
      <c r="T86" s="51">
        <v>9.15176244775983</v>
      </c>
      <c r="U86" s="51">
        <v>9.57298759913084</v>
      </c>
      <c r="V86" s="51">
        <v>9.89620525106623</v>
      </c>
      <c r="W86" s="51">
        <v>10.1428157232727</v>
      </c>
      <c r="X86" s="51">
        <v>10.0407395091552</v>
      </c>
      <c r="Y86" s="51">
        <v>10.2776750377162</v>
      </c>
      <c r="Z86" s="51">
        <v>10.6256285187397</v>
      </c>
      <c r="AA86" s="51">
        <v>10.9264576903032</v>
      </c>
      <c r="AB86" s="51">
        <v>11.0443428348397</v>
      </c>
    </row>
    <row r="87" spans="2:28" ht="12.75">
      <c r="B87" s="72" t="s">
        <v>162</v>
      </c>
      <c r="C87" s="72" t="s">
        <v>65</v>
      </c>
      <c r="D87" s="51">
        <v>5.44715546965396</v>
      </c>
      <c r="E87" s="51">
        <v>5.63838478673771</v>
      </c>
      <c r="F87" s="51">
        <v>5.97676610078098</v>
      </c>
      <c r="G87" s="51">
        <v>6.22834163902365</v>
      </c>
      <c r="H87" s="51">
        <v>6.41155133098831</v>
      </c>
      <c r="I87" s="51">
        <v>6.60315420043907</v>
      </c>
      <c r="J87" s="51">
        <v>6.70655779585438</v>
      </c>
      <c r="K87" s="51">
        <v>6.87301578383564</v>
      </c>
      <c r="L87" s="51">
        <v>7.11402662075426</v>
      </c>
      <c r="M87" s="51">
        <v>7.16378499117512</v>
      </c>
      <c r="N87" s="51">
        <v>7.12078742642826</v>
      </c>
      <c r="O87" s="51">
        <v>7.4209204873857</v>
      </c>
      <c r="P87" s="51">
        <v>7.85336728945287</v>
      </c>
      <c r="Q87" s="51">
        <v>8.24709205069751</v>
      </c>
      <c r="R87" s="51">
        <v>8.61329418532688</v>
      </c>
      <c r="S87" s="51">
        <v>8.79642337319353</v>
      </c>
      <c r="T87" s="51">
        <v>9.02176244775983</v>
      </c>
      <c r="U87" s="51">
        <v>9.35298759913084</v>
      </c>
      <c r="V87" s="51">
        <v>9.62620525106623</v>
      </c>
      <c r="W87" s="51">
        <v>9.80281572327271</v>
      </c>
      <c r="X87" s="51">
        <v>9.75073950915523</v>
      </c>
      <c r="Y87" s="51">
        <v>9.9976750377162</v>
      </c>
      <c r="Z87" s="51">
        <v>10.3356285187397</v>
      </c>
      <c r="AA87" s="51">
        <v>10.6064576903032</v>
      </c>
      <c r="AB87" s="51">
        <v>10.7243428348397</v>
      </c>
    </row>
    <row r="88" spans="2:28" ht="12.75">
      <c r="B88" s="72" t="s">
        <v>162</v>
      </c>
      <c r="C88" s="72" t="s">
        <v>308</v>
      </c>
      <c r="D88" s="51">
        <v>5.60715546965396</v>
      </c>
      <c r="E88" s="51">
        <v>6.00838478673771</v>
      </c>
      <c r="F88" s="51">
        <v>6.42676610078098</v>
      </c>
      <c r="G88" s="51">
        <v>6.69834163902365</v>
      </c>
      <c r="H88" s="51">
        <v>6.88155133098831</v>
      </c>
      <c r="I88" s="51">
        <v>7.08315420043907</v>
      </c>
      <c r="J88" s="51">
        <v>7.18655779585438</v>
      </c>
      <c r="K88" s="51">
        <v>7.35301578383564</v>
      </c>
      <c r="L88" s="51">
        <v>7.60402662075426</v>
      </c>
      <c r="M88" s="51">
        <v>7.66378499117512</v>
      </c>
      <c r="N88" s="51">
        <v>7.62078742642826</v>
      </c>
      <c r="O88" s="51">
        <v>7.9409204873857</v>
      </c>
      <c r="P88" s="51">
        <v>8.38336728945287</v>
      </c>
      <c r="Q88" s="51">
        <v>8.78709205069751</v>
      </c>
      <c r="R88" s="51">
        <v>9.16329418532688</v>
      </c>
      <c r="S88" s="51">
        <v>9.36642337319353</v>
      </c>
      <c r="T88" s="51">
        <v>9.60176244775983</v>
      </c>
      <c r="U88" s="51">
        <v>9.94298759913084</v>
      </c>
      <c r="V88" s="51">
        <v>10.2162052510662</v>
      </c>
      <c r="W88" s="51">
        <v>10.4128157232727</v>
      </c>
      <c r="X88" s="51">
        <v>10.3707395091552</v>
      </c>
      <c r="Y88" s="51">
        <v>10.6276750377162</v>
      </c>
      <c r="Z88" s="51">
        <v>10.9756285187397</v>
      </c>
      <c r="AA88" s="51">
        <v>11.2564576903032</v>
      </c>
      <c r="AB88" s="51">
        <v>11.3843428348397</v>
      </c>
    </row>
    <row r="89" spans="2:28" ht="12.75">
      <c r="B89" s="72" t="s">
        <v>162</v>
      </c>
      <c r="C89" s="72" t="s">
        <v>226</v>
      </c>
      <c r="D89" s="51">
        <v>5.50715546965396</v>
      </c>
      <c r="E89" s="51">
        <v>5.75838478673771</v>
      </c>
      <c r="F89" s="51">
        <v>6.12676610078098</v>
      </c>
      <c r="G89" s="51">
        <v>6.37834163902365</v>
      </c>
      <c r="H89" s="51">
        <v>6.56155133098831</v>
      </c>
      <c r="I89" s="51">
        <v>6.76315420043907</v>
      </c>
      <c r="J89" s="51">
        <v>6.86655779585438</v>
      </c>
      <c r="K89" s="51">
        <v>7.03301578383564</v>
      </c>
      <c r="L89" s="51">
        <v>7.27402662075426</v>
      </c>
      <c r="M89" s="51">
        <v>7.32378499117512</v>
      </c>
      <c r="N89" s="51">
        <v>7.29078742642826</v>
      </c>
      <c r="O89" s="51">
        <v>7.5909204873857</v>
      </c>
      <c r="P89" s="51">
        <v>8.02336728945288</v>
      </c>
      <c r="Q89" s="51">
        <v>8.42709205069751</v>
      </c>
      <c r="R89" s="51">
        <v>8.78329418532688</v>
      </c>
      <c r="S89" s="51">
        <v>8.99642337319353</v>
      </c>
      <c r="T89" s="51">
        <v>9.20176244775983</v>
      </c>
      <c r="U89" s="51">
        <v>9.55298759913084</v>
      </c>
      <c r="V89" s="51">
        <v>9.81620525106623</v>
      </c>
      <c r="W89" s="51">
        <v>10.0028157232727</v>
      </c>
      <c r="X89" s="51">
        <v>9.95073950915523</v>
      </c>
      <c r="Y89" s="51">
        <v>10.2076750377162</v>
      </c>
      <c r="Z89" s="51">
        <v>10.5456285187397</v>
      </c>
      <c r="AA89" s="51">
        <v>10.8164576903032</v>
      </c>
      <c r="AB89" s="51">
        <v>10.9343428348397</v>
      </c>
    </row>
    <row r="90" spans="2:28" ht="12.75">
      <c r="B90" s="72" t="s">
        <v>0</v>
      </c>
      <c r="C90" s="72" t="s">
        <v>65</v>
      </c>
      <c r="D90" s="51">
        <v>5.30715546965396</v>
      </c>
      <c r="E90" s="51">
        <v>5.48838478673771</v>
      </c>
      <c r="F90" s="51">
        <v>5.71676610078098</v>
      </c>
      <c r="G90" s="51">
        <v>5.90834163902365</v>
      </c>
      <c r="H90" s="51">
        <v>6.08155133098831</v>
      </c>
      <c r="I90" s="51">
        <v>6.27315420043907</v>
      </c>
      <c r="J90" s="51">
        <v>6.53655779585438</v>
      </c>
      <c r="K90" s="51">
        <v>6.85301578383564</v>
      </c>
      <c r="L90" s="51">
        <v>7.24402662075426</v>
      </c>
      <c r="M90" s="51">
        <v>7.31378499117512</v>
      </c>
      <c r="N90" s="51">
        <v>7.31078742642826</v>
      </c>
      <c r="O90" s="51">
        <v>7.6809204873857</v>
      </c>
      <c r="P90" s="51">
        <v>8.08336728945287</v>
      </c>
      <c r="Q90" s="51">
        <v>8.4770920506975</v>
      </c>
      <c r="R90" s="51">
        <v>8.82329418532688</v>
      </c>
      <c r="S90" s="51">
        <v>9.03642337319353</v>
      </c>
      <c r="T90" s="51">
        <v>9.25176244775983</v>
      </c>
      <c r="U90" s="51">
        <v>9.66298759913084</v>
      </c>
      <c r="V90" s="51">
        <v>9.98620525106623</v>
      </c>
      <c r="W90" s="51">
        <v>10.2228157232727</v>
      </c>
      <c r="X90" s="51">
        <v>10.1107395091552</v>
      </c>
      <c r="Y90" s="51">
        <v>10.3376750377162</v>
      </c>
      <c r="Z90" s="51">
        <v>10.7056285187397</v>
      </c>
      <c r="AA90" s="51">
        <v>10.9964576903032</v>
      </c>
      <c r="AB90" s="51">
        <v>11.1243428348397</v>
      </c>
    </row>
    <row r="91" spans="2:28" ht="12.75">
      <c r="B91" s="72" t="s">
        <v>0</v>
      </c>
      <c r="C91" s="72" t="s">
        <v>308</v>
      </c>
      <c r="D91" s="51">
        <v>5.51715546965396</v>
      </c>
      <c r="E91" s="51">
        <v>5.85838478673771</v>
      </c>
      <c r="F91" s="51">
        <v>6.15676610078098</v>
      </c>
      <c r="G91" s="51">
        <v>6.36834163902365</v>
      </c>
      <c r="H91" s="51">
        <v>6.53155133098831</v>
      </c>
      <c r="I91" s="51">
        <v>6.74315420043907</v>
      </c>
      <c r="J91" s="51">
        <v>7.01655779585438</v>
      </c>
      <c r="K91" s="51">
        <v>7.33301578383564</v>
      </c>
      <c r="L91" s="51">
        <v>7.74402662075426</v>
      </c>
      <c r="M91" s="51">
        <v>7.83378499117512</v>
      </c>
      <c r="N91" s="51">
        <v>7.85078742642826</v>
      </c>
      <c r="O91" s="51">
        <v>8.2409204873857</v>
      </c>
      <c r="P91" s="51">
        <v>8.66336728945287</v>
      </c>
      <c r="Q91" s="51">
        <v>9.05709205069751</v>
      </c>
      <c r="R91" s="51">
        <v>9.43329418532688</v>
      </c>
      <c r="S91" s="51">
        <v>9.65642337319353</v>
      </c>
      <c r="T91" s="51">
        <v>9.88176244775983</v>
      </c>
      <c r="U91" s="51">
        <v>10.3029875991308</v>
      </c>
      <c r="V91" s="51">
        <v>10.6362052510662</v>
      </c>
      <c r="W91" s="51">
        <v>10.8828157232727</v>
      </c>
      <c r="X91" s="51">
        <v>10.7907395091552</v>
      </c>
      <c r="Y91" s="51">
        <v>11.0276750377162</v>
      </c>
      <c r="Z91" s="51">
        <v>11.3956285187397</v>
      </c>
      <c r="AA91" s="51">
        <v>11.7064576903032</v>
      </c>
      <c r="AB91" s="51">
        <v>11.8543428348397</v>
      </c>
    </row>
    <row r="92" spans="2:28" ht="12.75">
      <c r="B92" s="72" t="s">
        <v>0</v>
      </c>
      <c r="C92" s="72" t="s">
        <v>226</v>
      </c>
      <c r="D92" s="51">
        <v>5.37715546965396</v>
      </c>
      <c r="E92" s="51">
        <v>5.60838478673771</v>
      </c>
      <c r="F92" s="51">
        <v>5.86676610078098</v>
      </c>
      <c r="G92" s="51">
        <v>6.05834163902365</v>
      </c>
      <c r="H92" s="51">
        <v>6.23155133098831</v>
      </c>
      <c r="I92" s="51">
        <v>6.42315420043907</v>
      </c>
      <c r="J92" s="51">
        <v>6.70655779585438</v>
      </c>
      <c r="K92" s="51">
        <v>7.00301578383564</v>
      </c>
      <c r="L92" s="51">
        <v>7.40402662075426</v>
      </c>
      <c r="M92" s="51">
        <v>7.47378499117512</v>
      </c>
      <c r="N92" s="51">
        <v>7.48078742642826</v>
      </c>
      <c r="O92" s="51">
        <v>7.8609204873857</v>
      </c>
      <c r="P92" s="51">
        <v>8.27336728945288</v>
      </c>
      <c r="Q92" s="51">
        <v>8.65709205069751</v>
      </c>
      <c r="R92" s="51">
        <v>9.02329418532688</v>
      </c>
      <c r="S92" s="51">
        <v>9.23642337319354</v>
      </c>
      <c r="T92" s="51">
        <v>9.46176244775983</v>
      </c>
      <c r="U92" s="51">
        <v>9.87298759913084</v>
      </c>
      <c r="V92" s="51">
        <v>10.1962052510662</v>
      </c>
      <c r="W92" s="51">
        <v>10.4328157232727</v>
      </c>
      <c r="X92" s="51">
        <v>10.3307395091552</v>
      </c>
      <c r="Y92" s="51">
        <v>10.5576750377162</v>
      </c>
      <c r="Z92" s="51">
        <v>10.9356285187397</v>
      </c>
      <c r="AA92" s="51">
        <v>11.2264576903032</v>
      </c>
      <c r="AB92" s="51">
        <v>11.3543428348397</v>
      </c>
    </row>
    <row r="93" spans="2:28" ht="12.75">
      <c r="B93" s="72" t="s">
        <v>107</v>
      </c>
      <c r="C93" s="72" t="s">
        <v>65</v>
      </c>
      <c r="D93" s="51">
        <v>4.90715546965396</v>
      </c>
      <c r="E93" s="51">
        <v>5.09838478673771</v>
      </c>
      <c r="F93" s="51">
        <v>5.28676610078098</v>
      </c>
      <c r="G93" s="51">
        <v>5.48834163902365</v>
      </c>
      <c r="H93" s="51">
        <v>5.71155133098831</v>
      </c>
      <c r="I93" s="51">
        <v>5.98315420043907</v>
      </c>
      <c r="J93" s="51">
        <v>6.21655779585438</v>
      </c>
      <c r="K93" s="51">
        <v>6.45301578383564</v>
      </c>
      <c r="L93" s="51">
        <v>6.75402662075426</v>
      </c>
      <c r="M93" s="51">
        <v>6.84378499117512</v>
      </c>
      <c r="N93" s="51">
        <v>6.78078742642826</v>
      </c>
      <c r="O93" s="51">
        <v>7.1309204873857</v>
      </c>
      <c r="P93" s="51">
        <v>7.57336728945287</v>
      </c>
      <c r="Q93" s="51">
        <v>7.94709205069751</v>
      </c>
      <c r="R93" s="51">
        <v>8.30329418532688</v>
      </c>
      <c r="S93" s="51">
        <v>8.48642337319354</v>
      </c>
      <c r="T93" s="51">
        <v>8.69176244775983</v>
      </c>
      <c r="U93" s="51">
        <v>9.07298759913084</v>
      </c>
      <c r="V93" s="51">
        <v>9.39620525106623</v>
      </c>
      <c r="W93" s="51">
        <v>9.62281572327271</v>
      </c>
      <c r="X93" s="51">
        <v>9.52073950915523</v>
      </c>
      <c r="Y93" s="51">
        <v>9.7476750377162</v>
      </c>
      <c r="Z93" s="51">
        <v>10.1056285187397</v>
      </c>
      <c r="AA93" s="51">
        <v>10.4064576903032</v>
      </c>
      <c r="AB93" s="51">
        <v>10.5243428348397</v>
      </c>
    </row>
    <row r="94" spans="2:28" ht="12.75">
      <c r="B94" s="72" t="s">
        <v>107</v>
      </c>
      <c r="C94" s="72" t="s">
        <v>308</v>
      </c>
      <c r="D94" s="51">
        <v>5.12715546965396</v>
      </c>
      <c r="E94" s="51">
        <v>5.45838478673771</v>
      </c>
      <c r="F94" s="51">
        <v>5.70676610078098</v>
      </c>
      <c r="G94" s="51">
        <v>5.92834163902365</v>
      </c>
      <c r="H94" s="51">
        <v>6.16155133098831</v>
      </c>
      <c r="I94" s="51">
        <v>6.45315420043907</v>
      </c>
      <c r="J94" s="51">
        <v>6.70655779585438</v>
      </c>
      <c r="K94" s="51">
        <v>6.95301578383564</v>
      </c>
      <c r="L94" s="51">
        <v>7.26402662075426</v>
      </c>
      <c r="M94" s="51">
        <v>7.36378499117512</v>
      </c>
      <c r="N94" s="51">
        <v>7.32078742642826</v>
      </c>
      <c r="O94" s="51">
        <v>7.6809204873857</v>
      </c>
      <c r="P94" s="51">
        <v>8.14336728945287</v>
      </c>
      <c r="Q94" s="51">
        <v>8.53709205069751</v>
      </c>
      <c r="R94" s="51">
        <v>8.90329418532688</v>
      </c>
      <c r="S94" s="51">
        <v>9.09642337319354</v>
      </c>
      <c r="T94" s="51">
        <v>9.31176244775983</v>
      </c>
      <c r="U94" s="51">
        <v>9.71298759913084</v>
      </c>
      <c r="V94" s="51">
        <v>10.0462052510662</v>
      </c>
      <c r="W94" s="51">
        <v>10.2828157232727</v>
      </c>
      <c r="X94" s="51">
        <v>10.1907395091552</v>
      </c>
      <c r="Y94" s="51">
        <v>10.4276750377162</v>
      </c>
      <c r="Z94" s="51">
        <v>10.7956285187397</v>
      </c>
      <c r="AA94" s="51">
        <v>11.1064576903032</v>
      </c>
      <c r="AB94" s="51">
        <v>11.2543428348397</v>
      </c>
    </row>
    <row r="95" spans="2:28" ht="12.75">
      <c r="B95" s="72" t="s">
        <v>107</v>
      </c>
      <c r="C95" s="72" t="s">
        <v>226</v>
      </c>
      <c r="D95" s="51">
        <v>4.96715546965396</v>
      </c>
      <c r="E95" s="51">
        <v>5.20838478673771</v>
      </c>
      <c r="F95" s="51">
        <v>5.42676610078098</v>
      </c>
      <c r="G95" s="51">
        <v>5.62834163902365</v>
      </c>
      <c r="H95" s="51">
        <v>5.85155133098831</v>
      </c>
      <c r="I95" s="51">
        <v>6.15315420043907</v>
      </c>
      <c r="J95" s="51">
        <v>6.38655779585438</v>
      </c>
      <c r="K95" s="51">
        <v>6.61301578383564</v>
      </c>
      <c r="L95" s="51">
        <v>6.93402662075426</v>
      </c>
      <c r="M95" s="51">
        <v>7.02378499117512</v>
      </c>
      <c r="N95" s="51">
        <v>6.97078742642826</v>
      </c>
      <c r="O95" s="51">
        <v>7.3109204873857</v>
      </c>
      <c r="P95" s="51">
        <v>7.76336728945287</v>
      </c>
      <c r="Q95" s="51">
        <v>8.15709205069751</v>
      </c>
      <c r="R95" s="51">
        <v>8.50329418532688</v>
      </c>
      <c r="S95" s="51">
        <v>8.69642337319353</v>
      </c>
      <c r="T95" s="51">
        <v>8.90176244775983</v>
      </c>
      <c r="U95" s="51">
        <v>9.29298759913084</v>
      </c>
      <c r="V95" s="51">
        <v>9.62620525106623</v>
      </c>
      <c r="W95" s="51">
        <v>9.85281572327271</v>
      </c>
      <c r="X95" s="51">
        <v>9.74073950915523</v>
      </c>
      <c r="Y95" s="51">
        <v>9.9676750377162</v>
      </c>
      <c r="Z95" s="51">
        <v>10.3356285187397</v>
      </c>
      <c r="AA95" s="51">
        <v>10.6464576903032</v>
      </c>
      <c r="AB95" s="51">
        <v>10.7643428348397</v>
      </c>
    </row>
    <row r="96" spans="2:28" ht="12.75">
      <c r="B96" s="72" t="s">
        <v>103</v>
      </c>
      <c r="C96" s="72" t="s">
        <v>65</v>
      </c>
      <c r="D96" s="51">
        <v>5.00715546965396</v>
      </c>
      <c r="E96" s="51">
        <v>5.24838478673771</v>
      </c>
      <c r="F96" s="51">
        <v>5.52676610078098</v>
      </c>
      <c r="G96" s="51">
        <v>5.72834163902365</v>
      </c>
      <c r="H96" s="51">
        <v>5.95155133098831</v>
      </c>
      <c r="I96" s="51">
        <v>6.17315420043907</v>
      </c>
      <c r="J96" s="51">
        <v>6.32655779585438</v>
      </c>
      <c r="K96" s="51">
        <v>6.51301578383564</v>
      </c>
      <c r="L96" s="51">
        <v>6.79402662075426</v>
      </c>
      <c r="M96" s="51">
        <v>6.87378499117512</v>
      </c>
      <c r="N96" s="51">
        <v>6.82078742642826</v>
      </c>
      <c r="O96" s="51">
        <v>7.1409204873857</v>
      </c>
      <c r="P96" s="51">
        <v>7.56336728945287</v>
      </c>
      <c r="Q96" s="51">
        <v>7.94709205069751</v>
      </c>
      <c r="R96" s="51">
        <v>8.29329418532688</v>
      </c>
      <c r="S96" s="51">
        <v>8.48642337319354</v>
      </c>
      <c r="T96" s="51">
        <v>8.70176244775983</v>
      </c>
      <c r="U96" s="51">
        <v>9.05298759913084</v>
      </c>
      <c r="V96" s="51">
        <v>9.30620525106623</v>
      </c>
      <c r="W96" s="51">
        <v>9.50281572327271</v>
      </c>
      <c r="X96" s="51">
        <v>9.43073950915523</v>
      </c>
      <c r="Y96" s="51">
        <v>9.6876750377162</v>
      </c>
      <c r="Z96" s="51">
        <v>10.0056285187397</v>
      </c>
      <c r="AA96" s="51">
        <v>10.2764576903032</v>
      </c>
      <c r="AB96" s="51">
        <v>10.3843428348397</v>
      </c>
    </row>
    <row r="97" spans="2:28" ht="12.75">
      <c r="B97" s="72" t="s">
        <v>103</v>
      </c>
      <c r="C97" s="72" t="s">
        <v>308</v>
      </c>
      <c r="D97" s="51">
        <v>5.23715546965396</v>
      </c>
      <c r="E97" s="51">
        <v>5.61838478673771</v>
      </c>
      <c r="F97" s="51">
        <v>5.97676610078098</v>
      </c>
      <c r="G97" s="51">
        <v>6.19834163902365</v>
      </c>
      <c r="H97" s="51">
        <v>6.43155133098831</v>
      </c>
      <c r="I97" s="51">
        <v>6.66315420043907</v>
      </c>
      <c r="J97" s="51">
        <v>6.82655779585438</v>
      </c>
      <c r="K97" s="51">
        <v>7.02301578383564</v>
      </c>
      <c r="L97" s="51">
        <v>7.31402662075426</v>
      </c>
      <c r="M97" s="51">
        <v>7.39378499117512</v>
      </c>
      <c r="N97" s="51">
        <v>7.36078742642826</v>
      </c>
      <c r="O97" s="51">
        <v>7.6909204873857</v>
      </c>
      <c r="P97" s="51">
        <v>8.13336728945287</v>
      </c>
      <c r="Q97" s="51">
        <v>8.53709205069751</v>
      </c>
      <c r="R97" s="51">
        <v>8.89329418532688</v>
      </c>
      <c r="S97" s="51">
        <v>9.09642337319354</v>
      </c>
      <c r="T97" s="51">
        <v>9.32176244775983</v>
      </c>
      <c r="U97" s="51">
        <v>9.68298759913084</v>
      </c>
      <c r="V97" s="51">
        <v>9.94620525106623</v>
      </c>
      <c r="W97" s="51">
        <v>10.1528157232727</v>
      </c>
      <c r="X97" s="51">
        <v>10.0907395091552</v>
      </c>
      <c r="Y97" s="51">
        <v>10.3576750377162</v>
      </c>
      <c r="Z97" s="51">
        <v>10.6856285187397</v>
      </c>
      <c r="AA97" s="51">
        <v>10.9764576903032</v>
      </c>
      <c r="AB97" s="51">
        <v>11.1043428348397</v>
      </c>
    </row>
    <row r="98" spans="2:28" ht="12.75">
      <c r="B98" s="72" t="s">
        <v>103</v>
      </c>
      <c r="C98" s="72" t="s">
        <v>226</v>
      </c>
      <c r="D98" s="51">
        <v>5.07715546965396</v>
      </c>
      <c r="E98" s="51">
        <v>5.36838478673771</v>
      </c>
      <c r="F98" s="51">
        <v>5.67676610078098</v>
      </c>
      <c r="G98" s="51">
        <v>5.88834163902365</v>
      </c>
      <c r="H98" s="51">
        <v>6.11155133098831</v>
      </c>
      <c r="I98" s="51">
        <v>6.34315420043907</v>
      </c>
      <c r="J98" s="51">
        <v>6.49655779585438</v>
      </c>
      <c r="K98" s="51">
        <v>6.68301578383564</v>
      </c>
      <c r="L98" s="51">
        <v>6.97402662075426</v>
      </c>
      <c r="M98" s="51">
        <v>7.05378499117512</v>
      </c>
      <c r="N98" s="51">
        <v>7.00078742642826</v>
      </c>
      <c r="O98" s="51">
        <v>7.3209204873857</v>
      </c>
      <c r="P98" s="51">
        <v>7.75336728945287</v>
      </c>
      <c r="Q98" s="51">
        <v>8.1470920506975</v>
      </c>
      <c r="R98" s="51">
        <v>8.49329418532688</v>
      </c>
      <c r="S98" s="51">
        <v>8.69642337319353</v>
      </c>
      <c r="T98" s="51">
        <v>8.91176244775983</v>
      </c>
      <c r="U98" s="51">
        <v>9.26298759913084</v>
      </c>
      <c r="V98" s="51">
        <v>9.52620525106623</v>
      </c>
      <c r="W98" s="51">
        <v>9.72281572327271</v>
      </c>
      <c r="X98" s="51">
        <v>9.65073950915523</v>
      </c>
      <c r="Y98" s="51">
        <v>9.9076750377162</v>
      </c>
      <c r="Z98" s="51">
        <v>10.2356285187397</v>
      </c>
      <c r="AA98" s="51">
        <v>10.5164576903032</v>
      </c>
      <c r="AB98" s="51">
        <v>10.6243428348397</v>
      </c>
    </row>
    <row r="99" spans="2:28" ht="12.75">
      <c r="B99" s="72" t="s">
        <v>208</v>
      </c>
      <c r="C99" s="72" t="s">
        <v>65</v>
      </c>
      <c r="D99" s="51">
        <v>5.27715546965396</v>
      </c>
      <c r="E99" s="51">
        <v>5.52838478673771</v>
      </c>
      <c r="F99" s="51">
        <v>5.82676610078098</v>
      </c>
      <c r="G99" s="51">
        <v>6.06834163902365</v>
      </c>
      <c r="H99" s="51">
        <v>6.27155133098831</v>
      </c>
      <c r="I99" s="51">
        <v>6.48315420043907</v>
      </c>
      <c r="J99" s="51">
        <v>6.61655779585438</v>
      </c>
      <c r="K99" s="51">
        <v>6.79301578383564</v>
      </c>
      <c r="L99" s="51">
        <v>7.05402662075426</v>
      </c>
      <c r="M99" s="51">
        <v>7.10378499117512</v>
      </c>
      <c r="N99" s="51">
        <v>7.06078742642826</v>
      </c>
      <c r="O99" s="51">
        <v>7.3609204873857</v>
      </c>
      <c r="P99" s="51">
        <v>7.79336728945287</v>
      </c>
      <c r="Q99" s="51">
        <v>8.1870920506975</v>
      </c>
      <c r="R99" s="51">
        <v>8.55329418532688</v>
      </c>
      <c r="S99" s="51">
        <v>8.75642337319354</v>
      </c>
      <c r="T99" s="51">
        <v>8.96176244775983</v>
      </c>
      <c r="U99" s="51">
        <v>9.30298759913084</v>
      </c>
      <c r="V99" s="51">
        <v>9.56620525106623</v>
      </c>
      <c r="W99" s="51">
        <v>9.76281572327271</v>
      </c>
      <c r="X99" s="51">
        <v>9.67073950915523</v>
      </c>
      <c r="Y99" s="51">
        <v>9.9176750377162</v>
      </c>
      <c r="Z99" s="51">
        <v>10.2656285187397</v>
      </c>
      <c r="AA99" s="51">
        <v>10.5264576903032</v>
      </c>
      <c r="AB99" s="51">
        <v>10.6543428348397</v>
      </c>
    </row>
    <row r="100" spans="2:28" ht="12.75">
      <c r="B100" s="72" t="s">
        <v>208</v>
      </c>
      <c r="C100" s="72" t="s">
        <v>308</v>
      </c>
      <c r="D100" s="51">
        <v>5.52715546965396</v>
      </c>
      <c r="E100" s="51">
        <v>5.95838478673771</v>
      </c>
      <c r="F100" s="51">
        <v>6.30676610078098</v>
      </c>
      <c r="G100" s="51">
        <v>6.55834163902365</v>
      </c>
      <c r="H100" s="51">
        <v>6.77155133098831</v>
      </c>
      <c r="I100" s="51">
        <v>6.98315420043907</v>
      </c>
      <c r="J100" s="51">
        <v>7.12655779585438</v>
      </c>
      <c r="K100" s="51">
        <v>7.30301578383564</v>
      </c>
      <c r="L100" s="51">
        <v>7.55402662075426</v>
      </c>
      <c r="M100" s="51">
        <v>7.61378499117512</v>
      </c>
      <c r="N100" s="51">
        <v>7.58078742642826</v>
      </c>
      <c r="O100" s="51">
        <v>7.8909204873857</v>
      </c>
      <c r="P100" s="51">
        <v>8.33336728945287</v>
      </c>
      <c r="Q100" s="51">
        <v>8.74709205069751</v>
      </c>
      <c r="R100" s="51">
        <v>9.12329418532688</v>
      </c>
      <c r="S100" s="51">
        <v>9.32642337319354</v>
      </c>
      <c r="T100" s="51">
        <v>9.55176244775983</v>
      </c>
      <c r="U100" s="51">
        <v>9.89298759913084</v>
      </c>
      <c r="V100" s="51">
        <v>10.1462052510662</v>
      </c>
      <c r="W100" s="51">
        <v>10.3528157232727</v>
      </c>
      <c r="X100" s="51">
        <v>10.2707395091552</v>
      </c>
      <c r="Y100" s="51">
        <v>10.5276750377162</v>
      </c>
      <c r="Z100" s="51">
        <v>10.8756285187397</v>
      </c>
      <c r="AA100" s="51">
        <v>11.1464576903032</v>
      </c>
      <c r="AB100" s="51">
        <v>11.2843428348397</v>
      </c>
    </row>
    <row r="101" spans="2:28" ht="12.75">
      <c r="B101" s="72" t="s">
        <v>208</v>
      </c>
      <c r="C101" s="72" t="s">
        <v>226</v>
      </c>
      <c r="D101" s="51">
        <v>5.37715546965396</v>
      </c>
      <c r="E101" s="51">
        <v>5.67838478673771</v>
      </c>
      <c r="F101" s="51">
        <v>5.99676610078098</v>
      </c>
      <c r="G101" s="51">
        <v>6.22834163902365</v>
      </c>
      <c r="H101" s="51">
        <v>6.44155133098831</v>
      </c>
      <c r="I101" s="51">
        <v>6.65315420043907</v>
      </c>
      <c r="J101" s="51">
        <v>6.79655779585438</v>
      </c>
      <c r="K101" s="51">
        <v>6.96301578383564</v>
      </c>
      <c r="L101" s="51">
        <v>7.22402662075426</v>
      </c>
      <c r="M101" s="51">
        <v>7.27378499117512</v>
      </c>
      <c r="N101" s="51">
        <v>7.24078742642826</v>
      </c>
      <c r="O101" s="51">
        <v>7.5409204873857</v>
      </c>
      <c r="P101" s="51">
        <v>7.98336728945287</v>
      </c>
      <c r="Q101" s="51">
        <v>8.37709205069751</v>
      </c>
      <c r="R101" s="51">
        <v>8.73329418532688</v>
      </c>
      <c r="S101" s="51">
        <v>8.94642337319353</v>
      </c>
      <c r="T101" s="51">
        <v>9.15176244775983</v>
      </c>
      <c r="U101" s="51">
        <v>9.49298759913084</v>
      </c>
      <c r="V101" s="51">
        <v>9.75620525106623</v>
      </c>
      <c r="W101" s="51">
        <v>9.95281572327271</v>
      </c>
      <c r="X101" s="51">
        <v>9.87073950915523</v>
      </c>
      <c r="Y101" s="51">
        <v>10.1176750377162</v>
      </c>
      <c r="Z101" s="51">
        <v>10.4556285187397</v>
      </c>
      <c r="AA101" s="51">
        <v>10.7264576903032</v>
      </c>
      <c r="AB101" s="51">
        <v>10.8543428348397</v>
      </c>
    </row>
    <row r="102" spans="2:28" ht="12.75">
      <c r="B102" s="72" t="s">
        <v>207</v>
      </c>
      <c r="C102" s="72" t="s">
        <v>65</v>
      </c>
      <c r="D102" s="51">
        <v>5.62715546965396</v>
      </c>
      <c r="E102" s="51">
        <v>6.05838478673771</v>
      </c>
      <c r="F102" s="51">
        <v>6.40676610078098</v>
      </c>
      <c r="G102" s="51">
        <v>6.47834163902365</v>
      </c>
      <c r="H102" s="51">
        <v>6.69155133098831</v>
      </c>
      <c r="I102" s="51">
        <v>6.91315420043907</v>
      </c>
      <c r="J102" s="51">
        <v>7.09655779585438</v>
      </c>
      <c r="K102" s="51">
        <v>7.27301578383564</v>
      </c>
      <c r="L102" s="51">
        <v>7.54402662075426</v>
      </c>
      <c r="M102" s="51">
        <v>7.57378499117512</v>
      </c>
      <c r="N102" s="51">
        <v>7.50078742642826</v>
      </c>
      <c r="O102" s="51">
        <v>7.7909204873857</v>
      </c>
      <c r="P102" s="51">
        <v>8.20336728945287</v>
      </c>
      <c r="Q102" s="51">
        <v>8.60709205069751</v>
      </c>
      <c r="R102" s="51">
        <v>8.96329418532688</v>
      </c>
      <c r="S102" s="51">
        <v>9.16642337319354</v>
      </c>
      <c r="T102" s="51">
        <v>9.40176244775983</v>
      </c>
      <c r="U102" s="51">
        <v>9.78298759913084</v>
      </c>
      <c r="V102" s="51">
        <v>10.0862052510662</v>
      </c>
      <c r="W102" s="51">
        <v>10.2828157232727</v>
      </c>
      <c r="X102" s="51">
        <v>10.1807395091552</v>
      </c>
      <c r="Y102" s="51">
        <v>10.3976750377162</v>
      </c>
      <c r="Z102" s="51">
        <v>10.7356285187397</v>
      </c>
      <c r="AA102" s="51">
        <v>10.9764576903032</v>
      </c>
      <c r="AB102" s="51">
        <v>11.0443428348397</v>
      </c>
    </row>
    <row r="103" spans="2:28" ht="12.75">
      <c r="B103" s="72" t="s">
        <v>207</v>
      </c>
      <c r="C103" s="72" t="s">
        <v>308</v>
      </c>
      <c r="D103" s="51">
        <v>6.87715546965396</v>
      </c>
      <c r="E103" s="51">
        <v>6.86838478673771</v>
      </c>
      <c r="F103" s="51">
        <v>7.16676610078098</v>
      </c>
      <c r="G103" s="51">
        <v>7.20834163902365</v>
      </c>
      <c r="H103" s="51">
        <v>7.44155133098831</v>
      </c>
      <c r="I103" s="51">
        <v>7.67315420043907</v>
      </c>
      <c r="J103" s="51">
        <v>7.86655779585438</v>
      </c>
      <c r="K103" s="51">
        <v>8.04301578383564</v>
      </c>
      <c r="L103" s="51">
        <v>8.32402662075426</v>
      </c>
      <c r="M103" s="51">
        <v>8.38378499117512</v>
      </c>
      <c r="N103" s="51">
        <v>8.30078742642826</v>
      </c>
      <c r="O103" s="51">
        <v>8.6109204873857</v>
      </c>
      <c r="P103" s="51">
        <v>9.06336728945287</v>
      </c>
      <c r="Q103" s="51">
        <v>9.4870920506975</v>
      </c>
      <c r="R103" s="51">
        <v>9.86329418532688</v>
      </c>
      <c r="S103" s="51">
        <v>10.0864233731935</v>
      </c>
      <c r="T103" s="51">
        <v>10.3417624477598</v>
      </c>
      <c r="U103" s="51">
        <v>10.7429875991308</v>
      </c>
      <c r="V103" s="51">
        <v>11.0462052510662</v>
      </c>
      <c r="W103" s="51">
        <v>11.2528157232727</v>
      </c>
      <c r="X103" s="51">
        <v>11.1707395091552</v>
      </c>
      <c r="Y103" s="51">
        <v>11.3976750377162</v>
      </c>
      <c r="Z103" s="51">
        <v>11.7456285187397</v>
      </c>
      <c r="AA103" s="51">
        <v>12.0164576903032</v>
      </c>
      <c r="AB103" s="51">
        <v>12.1043428348397</v>
      </c>
    </row>
    <row r="104" spans="2:28" ht="12.75">
      <c r="B104" s="72" t="s">
        <v>207</v>
      </c>
      <c r="C104" s="72" t="s">
        <v>226</v>
      </c>
      <c r="D104" s="51">
        <v>5.81715546965396</v>
      </c>
      <c r="E104" s="51">
        <v>6.29838478673771</v>
      </c>
      <c r="F104" s="51">
        <v>6.63676610078098</v>
      </c>
      <c r="G104" s="51">
        <v>6.69834163902365</v>
      </c>
      <c r="H104" s="51">
        <v>6.92155133098831</v>
      </c>
      <c r="I104" s="51">
        <v>7.15315420043907</v>
      </c>
      <c r="J104" s="51">
        <v>7.32655779585438</v>
      </c>
      <c r="K104" s="51">
        <v>7.50301578383564</v>
      </c>
      <c r="L104" s="51">
        <v>7.78402662075426</v>
      </c>
      <c r="M104" s="51">
        <v>7.82378499117512</v>
      </c>
      <c r="N104" s="51">
        <v>7.74078742642826</v>
      </c>
      <c r="O104" s="51">
        <v>8.0409204873857</v>
      </c>
      <c r="P104" s="51">
        <v>8.47336728945287</v>
      </c>
      <c r="Q104" s="51">
        <v>8.87709205069751</v>
      </c>
      <c r="R104" s="51">
        <v>9.24329418532688</v>
      </c>
      <c r="S104" s="51">
        <v>9.44642337319353</v>
      </c>
      <c r="T104" s="51">
        <v>9.69176244775983</v>
      </c>
      <c r="U104" s="51">
        <v>10.0829875991308</v>
      </c>
      <c r="V104" s="51">
        <v>10.3762052510662</v>
      </c>
      <c r="W104" s="51">
        <v>10.5928157232727</v>
      </c>
      <c r="X104" s="51">
        <v>10.4807395091552</v>
      </c>
      <c r="Y104" s="51">
        <v>10.7076750377162</v>
      </c>
      <c r="Z104" s="51">
        <v>11.0456285187397</v>
      </c>
      <c r="AA104" s="51">
        <v>11.2964576903032</v>
      </c>
      <c r="AB104" s="51">
        <v>11.3743428348397</v>
      </c>
    </row>
    <row r="107" spans="2:28" ht="12.75">
      <c r="B107" s="205" t="s">
        <v>142</v>
      </c>
      <c r="C107" s="205"/>
      <c r="D107" s="205"/>
      <c r="E107" s="205"/>
      <c r="F107" s="205"/>
      <c r="G107" s="205"/>
      <c r="H107" s="196"/>
      <c r="I107" s="196"/>
      <c r="J107" s="206"/>
      <c r="K107" s="206"/>
      <c r="L107" s="196"/>
      <c r="M107" s="196"/>
      <c r="N107" s="196"/>
      <c r="O107" s="196"/>
      <c r="P107" s="196"/>
      <c r="Q107" s="196"/>
      <c r="R107" s="196"/>
      <c r="S107" s="196"/>
      <c r="T107" s="196"/>
      <c r="U107" s="196"/>
      <c r="V107" s="196"/>
      <c r="W107" s="196"/>
      <c r="X107" s="196"/>
      <c r="Y107" s="196"/>
      <c r="Z107" s="196"/>
      <c r="AA107" s="196"/>
      <c r="AB107" s="207"/>
    </row>
    <row r="108" spans="2:28" ht="12.75">
      <c r="B108" s="205" t="s">
        <v>247</v>
      </c>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207"/>
    </row>
  </sheetData>
  <sheetProtection/>
  <mergeCells count="5">
    <mergeCell ref="K1:M1"/>
    <mergeCell ref="F3:M3"/>
    <mergeCell ref="F4:M4"/>
    <mergeCell ref="B107:AB107"/>
    <mergeCell ref="B108:AB108"/>
  </mergeCells>
  <printOptions/>
  <pageMargins left="0.75" right="0.75" top="1" bottom="1"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AQ169"/>
  <sheetViews>
    <sheetView workbookViewId="0" topLeftCell="A1">
      <selection activeCell="A1" sqref="A1"/>
    </sheetView>
  </sheetViews>
  <sheetFormatPr defaultColWidth="17.140625" defaultRowHeight="12" customHeight="1"/>
  <cols>
    <col min="1" max="1" width="17.140625" style="0" customWidth="1"/>
    <col min="2" max="2" width="23.7109375" style="0" customWidth="1"/>
    <col min="3" max="3" width="27.421875" style="0" customWidth="1"/>
    <col min="4" max="43" width="17.140625" style="0" customWidth="1"/>
  </cols>
  <sheetData>
    <row r="1" spans="2:3" ht="12">
      <c r="B1" s="34" t="s">
        <v>84</v>
      </c>
      <c r="C1" s="34" t="s">
        <v>133</v>
      </c>
    </row>
    <row r="2" spans="1:3" ht="12">
      <c r="A2" s="34" t="s">
        <v>232</v>
      </c>
      <c r="B2" s="1" t="s">
        <v>330</v>
      </c>
      <c r="C2" s="1" t="s">
        <v>127</v>
      </c>
    </row>
    <row r="3" spans="1:3" ht="36">
      <c r="A3" s="34" t="s">
        <v>221</v>
      </c>
      <c r="B3" s="1" t="s">
        <v>62</v>
      </c>
      <c r="C3" s="1" t="s">
        <v>74</v>
      </c>
    </row>
    <row r="4" ht="12">
      <c r="A4" s="1"/>
    </row>
    <row r="6" spans="1:2" ht="24">
      <c r="A6" s="34" t="s">
        <v>187</v>
      </c>
      <c r="B6" s="1" t="s">
        <v>86</v>
      </c>
    </row>
    <row r="7" ht="12">
      <c r="B7" s="1" t="s">
        <v>91</v>
      </c>
    </row>
    <row r="8" ht="12">
      <c r="B8" s="32" t="s">
        <v>180</v>
      </c>
    </row>
    <row r="9" ht="12">
      <c r="B9" s="32" t="s">
        <v>82</v>
      </c>
    </row>
    <row r="10" ht="12">
      <c r="B10" s="32" t="s">
        <v>258</v>
      </c>
    </row>
    <row r="11" ht="12">
      <c r="B11" s="32" t="s">
        <v>278</v>
      </c>
    </row>
    <row r="12" ht="12">
      <c r="B12" s="32" t="s">
        <v>5</v>
      </c>
    </row>
    <row r="15" spans="1:7" ht="18">
      <c r="A15" s="208" t="s">
        <v>100</v>
      </c>
      <c r="B15" s="209"/>
      <c r="C15" s="209"/>
      <c r="D15" s="36"/>
      <c r="E15" s="36"/>
      <c r="F15" s="36"/>
      <c r="G15" s="36"/>
    </row>
    <row r="16" spans="1:7" ht="12">
      <c r="A16" s="43"/>
      <c r="B16" s="210" t="s">
        <v>300</v>
      </c>
      <c r="C16" s="211"/>
      <c r="D16" s="211"/>
      <c r="E16" s="211"/>
      <c r="F16" s="211"/>
      <c r="G16" s="211"/>
    </row>
    <row r="17" spans="2:3" ht="36">
      <c r="B17" s="1" t="s">
        <v>274</v>
      </c>
      <c r="C17" s="36"/>
    </row>
    <row r="18" spans="1:43" ht="15">
      <c r="A18" s="212" t="s">
        <v>266</v>
      </c>
      <c r="B18" s="213"/>
      <c r="C18" s="77">
        <v>0.05</v>
      </c>
      <c r="D18" s="78">
        <f>C18/20</f>
        <v>0.0025</v>
      </c>
      <c r="E18" s="79">
        <f aca="true" t="shared" si="0" ref="E18:W18">D18+$D$18</f>
        <v>0.005</v>
      </c>
      <c r="F18" s="79">
        <f t="shared" si="0"/>
        <v>0.0075</v>
      </c>
      <c r="G18" s="79">
        <f t="shared" si="0"/>
        <v>0.01</v>
      </c>
      <c r="H18" s="79">
        <f t="shared" si="0"/>
        <v>0.0125</v>
      </c>
      <c r="I18" s="79">
        <f t="shared" si="0"/>
        <v>0.015000000000000001</v>
      </c>
      <c r="J18" s="79">
        <f t="shared" si="0"/>
        <v>0.0175</v>
      </c>
      <c r="K18" s="79">
        <f t="shared" si="0"/>
        <v>0.02</v>
      </c>
      <c r="L18" s="79">
        <f t="shared" si="0"/>
        <v>0.0225</v>
      </c>
      <c r="M18" s="79">
        <f t="shared" si="0"/>
        <v>0.024999999999999998</v>
      </c>
      <c r="N18" s="79">
        <f t="shared" si="0"/>
        <v>0.027499999999999997</v>
      </c>
      <c r="O18" s="79">
        <f t="shared" si="0"/>
        <v>0.029999999999999995</v>
      </c>
      <c r="P18" s="79">
        <f t="shared" si="0"/>
        <v>0.032499999999999994</v>
      </c>
      <c r="Q18" s="79">
        <f t="shared" si="0"/>
        <v>0.034999999999999996</v>
      </c>
      <c r="R18" s="79">
        <f t="shared" si="0"/>
        <v>0.0375</v>
      </c>
      <c r="S18" s="79">
        <f t="shared" si="0"/>
        <v>0.04</v>
      </c>
      <c r="T18" s="79">
        <f t="shared" si="0"/>
        <v>0.0425</v>
      </c>
      <c r="U18" s="79">
        <f t="shared" si="0"/>
        <v>0.045000000000000005</v>
      </c>
      <c r="V18" s="79">
        <f t="shared" si="0"/>
        <v>0.04750000000000001</v>
      </c>
      <c r="W18" s="79">
        <f t="shared" si="0"/>
        <v>0.05000000000000001</v>
      </c>
      <c r="X18" s="79">
        <f aca="true" t="shared" si="1" ref="X18:AQ18">W18</f>
        <v>0.05000000000000001</v>
      </c>
      <c r="Y18" s="79">
        <f t="shared" si="1"/>
        <v>0.05000000000000001</v>
      </c>
      <c r="Z18" s="79">
        <f t="shared" si="1"/>
        <v>0.05000000000000001</v>
      </c>
      <c r="AA18" s="79">
        <f t="shared" si="1"/>
        <v>0.05000000000000001</v>
      </c>
      <c r="AB18" s="79">
        <f t="shared" si="1"/>
        <v>0.05000000000000001</v>
      </c>
      <c r="AC18" s="79">
        <f t="shared" si="1"/>
        <v>0.05000000000000001</v>
      </c>
      <c r="AD18" s="79">
        <f t="shared" si="1"/>
        <v>0.05000000000000001</v>
      </c>
      <c r="AE18" s="79">
        <f t="shared" si="1"/>
        <v>0.05000000000000001</v>
      </c>
      <c r="AF18" s="79">
        <f t="shared" si="1"/>
        <v>0.05000000000000001</v>
      </c>
      <c r="AG18" s="79">
        <f t="shared" si="1"/>
        <v>0.05000000000000001</v>
      </c>
      <c r="AH18" s="79">
        <f t="shared" si="1"/>
        <v>0.05000000000000001</v>
      </c>
      <c r="AI18" s="79">
        <f t="shared" si="1"/>
        <v>0.05000000000000001</v>
      </c>
      <c r="AJ18" s="79">
        <f t="shared" si="1"/>
        <v>0.05000000000000001</v>
      </c>
      <c r="AK18" s="79">
        <f t="shared" si="1"/>
        <v>0.05000000000000001</v>
      </c>
      <c r="AL18" s="79">
        <f t="shared" si="1"/>
        <v>0.05000000000000001</v>
      </c>
      <c r="AM18" s="79">
        <f t="shared" si="1"/>
        <v>0.05000000000000001</v>
      </c>
      <c r="AN18" s="79">
        <f t="shared" si="1"/>
        <v>0.05000000000000001</v>
      </c>
      <c r="AO18" s="79">
        <f t="shared" si="1"/>
        <v>0.05000000000000001</v>
      </c>
      <c r="AP18" s="79">
        <f t="shared" si="1"/>
        <v>0.05000000000000001</v>
      </c>
      <c r="AQ18" s="79">
        <f t="shared" si="1"/>
        <v>0.05000000000000001</v>
      </c>
    </row>
    <row r="19" ht="12">
      <c r="C19" s="43"/>
    </row>
    <row r="20" spans="1:43" ht="12">
      <c r="A20" s="1" t="s">
        <v>183</v>
      </c>
      <c r="B20" s="1" t="s">
        <v>123</v>
      </c>
      <c r="C20" s="4">
        <v>2010</v>
      </c>
      <c r="D20" s="4">
        <v>2011</v>
      </c>
      <c r="E20" s="4">
        <v>2012</v>
      </c>
      <c r="F20" s="4">
        <v>2013</v>
      </c>
      <c r="G20" s="4">
        <v>2014</v>
      </c>
      <c r="H20" s="4">
        <v>2015</v>
      </c>
      <c r="I20" s="4">
        <v>2016</v>
      </c>
      <c r="J20" s="4">
        <v>2017</v>
      </c>
      <c r="K20" s="4">
        <v>2018</v>
      </c>
      <c r="L20" s="4">
        <v>2019</v>
      </c>
      <c r="M20" s="4">
        <v>2020</v>
      </c>
      <c r="N20" s="4">
        <v>2021</v>
      </c>
      <c r="O20" s="4">
        <v>2022</v>
      </c>
      <c r="P20" s="4">
        <v>2023</v>
      </c>
      <c r="Q20" s="4">
        <v>2024</v>
      </c>
      <c r="R20" s="4">
        <v>2025</v>
      </c>
      <c r="S20" s="4">
        <v>2026</v>
      </c>
      <c r="T20" s="4">
        <v>2027</v>
      </c>
      <c r="U20" s="4">
        <v>2028</v>
      </c>
      <c r="V20" s="4">
        <v>2029</v>
      </c>
      <c r="W20" s="4">
        <v>2030</v>
      </c>
      <c r="X20" s="4">
        <v>2031</v>
      </c>
      <c r="Y20" s="4">
        <v>2032</v>
      </c>
      <c r="Z20" s="4">
        <v>2033</v>
      </c>
      <c r="AA20" s="4">
        <v>2034</v>
      </c>
      <c r="AB20" s="4">
        <v>2035</v>
      </c>
      <c r="AC20" s="4">
        <v>2036</v>
      </c>
      <c r="AD20" s="4">
        <v>2037</v>
      </c>
      <c r="AE20" s="4">
        <v>2038</v>
      </c>
      <c r="AF20" s="4">
        <v>2039</v>
      </c>
      <c r="AG20" s="4">
        <v>2040</v>
      </c>
      <c r="AH20" s="4">
        <v>2041</v>
      </c>
      <c r="AI20" s="4">
        <v>2042</v>
      </c>
      <c r="AJ20" s="4">
        <v>2043</v>
      </c>
      <c r="AK20" s="4">
        <v>2044</v>
      </c>
      <c r="AL20" s="4">
        <v>2045</v>
      </c>
      <c r="AM20" s="4">
        <v>2046</v>
      </c>
      <c r="AN20" s="4">
        <v>2047</v>
      </c>
      <c r="AO20" s="4">
        <v>2048</v>
      </c>
      <c r="AP20" s="4">
        <v>2049</v>
      </c>
      <c r="AQ20" s="4">
        <v>2050</v>
      </c>
    </row>
    <row r="21" spans="1:43" ht="12">
      <c r="A21" s="1" t="s">
        <v>10</v>
      </c>
      <c r="B21" s="1" t="s">
        <v>325</v>
      </c>
      <c r="C21" s="80">
        <v>0.047</v>
      </c>
      <c r="D21" s="80">
        <v>0.0495</v>
      </c>
      <c r="E21" s="80">
        <v>0.051</v>
      </c>
      <c r="F21" s="80">
        <v>0.0525</v>
      </c>
      <c r="G21" s="80">
        <v>0.054</v>
      </c>
      <c r="H21" s="80">
        <v>0.0565</v>
      </c>
      <c r="I21" s="80">
        <v>0.064</v>
      </c>
      <c r="J21" s="80">
        <v>0.0715</v>
      </c>
      <c r="K21" s="80">
        <v>0.08</v>
      </c>
      <c r="L21" s="80">
        <v>0.0875</v>
      </c>
      <c r="M21" s="80">
        <v>0.096</v>
      </c>
      <c r="N21" s="80">
        <v>0.1045</v>
      </c>
      <c r="O21" s="80">
        <v>0.113</v>
      </c>
      <c r="P21" s="80">
        <v>0.1215</v>
      </c>
      <c r="Q21" s="80">
        <v>0.13</v>
      </c>
      <c r="R21" s="80">
        <v>0.1385</v>
      </c>
      <c r="S21" s="80">
        <v>0.141</v>
      </c>
      <c r="T21" s="80">
        <v>0.1435</v>
      </c>
      <c r="U21" s="80">
        <v>0.146</v>
      </c>
      <c r="V21" s="80">
        <v>0.1485</v>
      </c>
      <c r="W21" s="80">
        <v>0.151</v>
      </c>
      <c r="X21" s="80">
        <v>0.151</v>
      </c>
      <c r="Y21" s="80">
        <v>0.151</v>
      </c>
      <c r="Z21" s="80">
        <v>0.151</v>
      </c>
      <c r="AA21" s="80">
        <v>0.151</v>
      </c>
      <c r="AB21" s="80">
        <v>0.151</v>
      </c>
      <c r="AC21" s="80">
        <v>0.151</v>
      </c>
      <c r="AD21" s="80">
        <v>0.151</v>
      </c>
      <c r="AE21" s="80">
        <v>0.151</v>
      </c>
      <c r="AF21" s="80">
        <v>0.151</v>
      </c>
      <c r="AG21" s="80">
        <v>0.151</v>
      </c>
      <c r="AH21" s="80">
        <v>0.151</v>
      </c>
      <c r="AI21" s="80">
        <v>0.151</v>
      </c>
      <c r="AJ21" s="80">
        <v>0.151</v>
      </c>
      <c r="AK21" s="80">
        <v>0.151</v>
      </c>
      <c r="AL21" s="80">
        <v>0.151</v>
      </c>
      <c r="AM21" s="80">
        <v>0.151</v>
      </c>
      <c r="AN21" s="80">
        <v>0.151</v>
      </c>
      <c r="AO21" s="80">
        <v>0.151</v>
      </c>
      <c r="AP21" s="80">
        <v>0.151</v>
      </c>
      <c r="AQ21" s="80">
        <v>0.151</v>
      </c>
    </row>
    <row r="22" spans="1:43" ht="12">
      <c r="A22" s="1" t="s">
        <v>159</v>
      </c>
      <c r="B22" s="1" t="s">
        <v>71</v>
      </c>
      <c r="C22" s="79">
        <v>0.057</v>
      </c>
      <c r="D22" s="79">
        <v>0.0585</v>
      </c>
      <c r="E22" s="79">
        <v>0.059</v>
      </c>
      <c r="F22" s="79">
        <v>0.0605</v>
      </c>
      <c r="G22" s="79">
        <v>0.062</v>
      </c>
      <c r="H22" s="79">
        <v>0.0635</v>
      </c>
      <c r="I22" s="79">
        <v>0.069</v>
      </c>
      <c r="J22" s="79">
        <v>0.0745</v>
      </c>
      <c r="K22" s="79">
        <v>0.08</v>
      </c>
      <c r="L22" s="79">
        <v>0.0865</v>
      </c>
      <c r="M22" s="79">
        <v>0.093</v>
      </c>
      <c r="N22" s="79">
        <v>0.0995</v>
      </c>
      <c r="O22" s="79">
        <v>0.106</v>
      </c>
      <c r="P22" s="79">
        <v>0.1135</v>
      </c>
      <c r="Q22" s="79">
        <v>0.12</v>
      </c>
      <c r="R22" s="79">
        <v>0.1265</v>
      </c>
      <c r="S22" s="79">
        <v>0.129</v>
      </c>
      <c r="T22" s="79">
        <v>0.1315</v>
      </c>
      <c r="U22" s="79">
        <v>0.134</v>
      </c>
      <c r="V22" s="79">
        <v>0.1365</v>
      </c>
      <c r="W22" s="79">
        <v>0.139</v>
      </c>
      <c r="X22" s="79">
        <v>0.139</v>
      </c>
      <c r="Y22" s="79">
        <v>0.139</v>
      </c>
      <c r="Z22" s="79">
        <v>0.139</v>
      </c>
      <c r="AA22" s="79">
        <v>0.139</v>
      </c>
      <c r="AB22" s="79">
        <v>0.139</v>
      </c>
      <c r="AC22" s="79">
        <v>0.139</v>
      </c>
      <c r="AD22" s="79">
        <v>0.139</v>
      </c>
      <c r="AE22" s="79">
        <v>0.139</v>
      </c>
      <c r="AF22" s="79">
        <v>0.139</v>
      </c>
      <c r="AG22" s="79">
        <v>0.139</v>
      </c>
      <c r="AH22" s="79">
        <v>0.139</v>
      </c>
      <c r="AI22" s="79">
        <v>0.139</v>
      </c>
      <c r="AJ22" s="79">
        <v>0.139</v>
      </c>
      <c r="AK22" s="79">
        <v>0.139</v>
      </c>
      <c r="AL22" s="79">
        <v>0.139</v>
      </c>
      <c r="AM22" s="79">
        <v>0.139</v>
      </c>
      <c r="AN22" s="79">
        <v>0.139</v>
      </c>
      <c r="AO22" s="79">
        <v>0.139</v>
      </c>
      <c r="AP22" s="79">
        <v>0.139</v>
      </c>
      <c r="AQ22" s="79">
        <v>0.139</v>
      </c>
    </row>
    <row r="23" spans="1:43" ht="12">
      <c r="A23" s="1" t="s">
        <v>265</v>
      </c>
      <c r="B23" s="1" t="s">
        <v>209</v>
      </c>
      <c r="C23" s="79">
        <v>0.011</v>
      </c>
      <c r="D23" s="79">
        <v>0.0125</v>
      </c>
      <c r="E23" s="79">
        <v>0.015</v>
      </c>
      <c r="F23" s="79">
        <v>0.0175</v>
      </c>
      <c r="G23" s="79">
        <v>0.02</v>
      </c>
      <c r="H23" s="79">
        <v>0.0225</v>
      </c>
      <c r="I23" s="79">
        <v>0.029</v>
      </c>
      <c r="J23" s="79">
        <v>0.0355</v>
      </c>
      <c r="K23" s="79">
        <v>0.043</v>
      </c>
      <c r="L23" s="79">
        <v>0.0495</v>
      </c>
      <c r="M23" s="79">
        <v>0.056</v>
      </c>
      <c r="N23" s="79">
        <v>0.0635</v>
      </c>
      <c r="O23" s="79">
        <v>0.07</v>
      </c>
      <c r="P23" s="79">
        <v>0.0765</v>
      </c>
      <c r="Q23" s="79">
        <v>0.084</v>
      </c>
      <c r="R23" s="79">
        <v>0.0905</v>
      </c>
      <c r="S23" s="79">
        <v>0.093</v>
      </c>
      <c r="T23" s="79">
        <v>0.0955</v>
      </c>
      <c r="U23" s="79">
        <v>0.098</v>
      </c>
      <c r="V23" s="79">
        <v>0.1005</v>
      </c>
      <c r="W23" s="79">
        <v>0.103</v>
      </c>
      <c r="X23" s="79">
        <v>0.103</v>
      </c>
      <c r="Y23" s="79">
        <v>0.103</v>
      </c>
      <c r="Z23" s="79">
        <v>0.103</v>
      </c>
      <c r="AA23" s="79">
        <v>0.103</v>
      </c>
      <c r="AB23" s="79">
        <v>0.103</v>
      </c>
      <c r="AC23" s="79">
        <v>0.103</v>
      </c>
      <c r="AD23" s="79">
        <v>0.103</v>
      </c>
      <c r="AE23" s="79">
        <v>0.103</v>
      </c>
      <c r="AF23" s="79">
        <v>0.103</v>
      </c>
      <c r="AG23" s="79">
        <v>0.103</v>
      </c>
      <c r="AH23" s="79">
        <v>0.103</v>
      </c>
      <c r="AI23" s="79">
        <v>0.103</v>
      </c>
      <c r="AJ23" s="79">
        <v>0.103</v>
      </c>
      <c r="AK23" s="79">
        <v>0.103</v>
      </c>
      <c r="AL23" s="79">
        <v>0.103</v>
      </c>
      <c r="AM23" s="79">
        <v>0.103</v>
      </c>
      <c r="AN23" s="79">
        <v>0.103</v>
      </c>
      <c r="AO23" s="79">
        <v>0.103</v>
      </c>
      <c r="AP23" s="79">
        <v>0.103</v>
      </c>
      <c r="AQ23" s="79">
        <v>0.103</v>
      </c>
    </row>
    <row r="24" spans="1:43" ht="12">
      <c r="A24" s="1" t="s">
        <v>262</v>
      </c>
      <c r="B24" s="1" t="s">
        <v>275</v>
      </c>
      <c r="C24" s="79">
        <v>0.057</v>
      </c>
      <c r="D24" s="79">
        <v>0.0585</v>
      </c>
      <c r="E24" s="79">
        <v>0.06</v>
      </c>
      <c r="F24" s="79">
        <v>0.0615</v>
      </c>
      <c r="G24" s="79">
        <v>0.064</v>
      </c>
      <c r="H24" s="79">
        <v>0.0655</v>
      </c>
      <c r="I24" s="79">
        <v>0.069</v>
      </c>
      <c r="J24" s="79">
        <v>0.0725</v>
      </c>
      <c r="K24" s="79">
        <v>0.077</v>
      </c>
      <c r="L24" s="79">
        <v>0.0805</v>
      </c>
      <c r="M24" s="79">
        <v>0.085</v>
      </c>
      <c r="N24" s="79">
        <v>0.0895</v>
      </c>
      <c r="O24" s="79">
        <v>0.094</v>
      </c>
      <c r="P24" s="79">
        <v>0.0985</v>
      </c>
      <c r="Q24" s="79">
        <v>0.103</v>
      </c>
      <c r="R24" s="79">
        <v>0.1075</v>
      </c>
      <c r="S24" s="79">
        <v>0.11</v>
      </c>
      <c r="T24" s="79">
        <v>0.1125</v>
      </c>
      <c r="U24" s="79">
        <v>0.115</v>
      </c>
      <c r="V24" s="79">
        <v>0.1175</v>
      </c>
      <c r="W24" s="79">
        <v>0.12</v>
      </c>
      <c r="X24" s="79">
        <v>0.12</v>
      </c>
      <c r="Y24" s="79">
        <v>0.12</v>
      </c>
      <c r="Z24" s="79">
        <v>0.12</v>
      </c>
      <c r="AA24" s="79">
        <v>0.12</v>
      </c>
      <c r="AB24" s="79">
        <v>0.12</v>
      </c>
      <c r="AC24" s="79">
        <v>0.12</v>
      </c>
      <c r="AD24" s="79">
        <v>0.12</v>
      </c>
      <c r="AE24" s="79">
        <v>0.12</v>
      </c>
      <c r="AF24" s="79">
        <v>0.12</v>
      </c>
      <c r="AG24" s="79">
        <v>0.12</v>
      </c>
      <c r="AH24" s="79">
        <v>0.12</v>
      </c>
      <c r="AI24" s="79">
        <v>0.12</v>
      </c>
      <c r="AJ24" s="79">
        <v>0.12</v>
      </c>
      <c r="AK24" s="79">
        <v>0.12</v>
      </c>
      <c r="AL24" s="79">
        <v>0.12</v>
      </c>
      <c r="AM24" s="79">
        <v>0.12</v>
      </c>
      <c r="AN24" s="79">
        <v>0.12</v>
      </c>
      <c r="AO24" s="79">
        <v>0.12</v>
      </c>
      <c r="AP24" s="79">
        <v>0.12</v>
      </c>
      <c r="AQ24" s="79">
        <v>0.12</v>
      </c>
    </row>
    <row r="25" spans="1:43" ht="12">
      <c r="A25" s="1" t="s">
        <v>38</v>
      </c>
      <c r="B25" s="1" t="s">
        <v>186</v>
      </c>
      <c r="C25" s="79">
        <v>0.088</v>
      </c>
      <c r="D25" s="79">
        <v>0.0895</v>
      </c>
      <c r="E25" s="79">
        <v>0.091</v>
      </c>
      <c r="F25" s="79">
        <v>0.0925</v>
      </c>
      <c r="G25" s="79">
        <v>0.093</v>
      </c>
      <c r="H25" s="79">
        <v>0.0945</v>
      </c>
      <c r="I25" s="79">
        <v>0.101</v>
      </c>
      <c r="J25" s="79">
        <v>0.1065</v>
      </c>
      <c r="K25" s="79">
        <v>0.113</v>
      </c>
      <c r="L25" s="79">
        <v>0.1195</v>
      </c>
      <c r="M25" s="79">
        <v>0.126</v>
      </c>
      <c r="N25" s="79">
        <v>0.1335</v>
      </c>
      <c r="O25" s="79">
        <v>0.14</v>
      </c>
      <c r="P25" s="79">
        <v>0.1475</v>
      </c>
      <c r="Q25" s="79">
        <v>0.154</v>
      </c>
      <c r="R25" s="79">
        <v>0.1615</v>
      </c>
      <c r="S25" s="79">
        <v>0.164</v>
      </c>
      <c r="T25" s="79">
        <v>0.1665</v>
      </c>
      <c r="U25" s="79">
        <v>0.169</v>
      </c>
      <c r="V25" s="79">
        <v>0.1715</v>
      </c>
      <c r="W25" s="79">
        <v>0.174</v>
      </c>
      <c r="X25" s="79">
        <v>0.174</v>
      </c>
      <c r="Y25" s="79">
        <v>0.174</v>
      </c>
      <c r="Z25" s="79">
        <v>0.174</v>
      </c>
      <c r="AA25" s="79">
        <v>0.174</v>
      </c>
      <c r="AB25" s="79">
        <v>0.174</v>
      </c>
      <c r="AC25" s="79">
        <v>0.174</v>
      </c>
      <c r="AD25" s="79">
        <v>0.174</v>
      </c>
      <c r="AE25" s="79">
        <v>0.174</v>
      </c>
      <c r="AF25" s="79">
        <v>0.174</v>
      </c>
      <c r="AG25" s="79">
        <v>0.174</v>
      </c>
      <c r="AH25" s="79">
        <v>0.174</v>
      </c>
      <c r="AI25" s="79">
        <v>0.174</v>
      </c>
      <c r="AJ25" s="79">
        <v>0.174</v>
      </c>
      <c r="AK25" s="79">
        <v>0.174</v>
      </c>
      <c r="AL25" s="79">
        <v>0.174</v>
      </c>
      <c r="AM25" s="79">
        <v>0.174</v>
      </c>
      <c r="AN25" s="79">
        <v>0.174</v>
      </c>
      <c r="AO25" s="79">
        <v>0.174</v>
      </c>
      <c r="AP25" s="79">
        <v>0.174</v>
      </c>
      <c r="AQ25" s="79">
        <v>0.174</v>
      </c>
    </row>
    <row r="26" spans="1:43" ht="12">
      <c r="A26" s="1" t="s">
        <v>281</v>
      </c>
      <c r="B26" s="1" t="s">
        <v>199</v>
      </c>
      <c r="C26" s="79">
        <v>0.016</v>
      </c>
      <c r="D26" s="79">
        <v>0.0175</v>
      </c>
      <c r="E26" s="79">
        <v>0.02</v>
      </c>
      <c r="F26" s="79">
        <v>0.0225</v>
      </c>
      <c r="G26" s="79">
        <v>0.025</v>
      </c>
      <c r="H26" s="79">
        <v>0.0265</v>
      </c>
      <c r="I26" s="79">
        <v>0.037</v>
      </c>
      <c r="J26" s="79">
        <v>0.0465</v>
      </c>
      <c r="K26" s="79">
        <v>0.057</v>
      </c>
      <c r="L26" s="79">
        <v>0.0665</v>
      </c>
      <c r="M26" s="79">
        <v>0.077</v>
      </c>
      <c r="N26" s="79">
        <v>0.0865</v>
      </c>
      <c r="O26" s="79">
        <v>0.097</v>
      </c>
      <c r="P26" s="79">
        <v>0.1075</v>
      </c>
      <c r="Q26" s="79">
        <v>0.117</v>
      </c>
      <c r="R26" s="79">
        <v>0.1275</v>
      </c>
      <c r="S26" s="79">
        <v>0.13</v>
      </c>
      <c r="T26" s="79">
        <v>0.1325</v>
      </c>
      <c r="U26" s="79">
        <v>0.135</v>
      </c>
      <c r="V26" s="79">
        <v>0.1375</v>
      </c>
      <c r="W26" s="79">
        <v>0.14</v>
      </c>
      <c r="X26" s="79">
        <v>0.14</v>
      </c>
      <c r="Y26" s="79">
        <v>0.14</v>
      </c>
      <c r="Z26" s="79">
        <v>0.14</v>
      </c>
      <c r="AA26" s="79">
        <v>0.14</v>
      </c>
      <c r="AB26" s="79">
        <v>0.14</v>
      </c>
      <c r="AC26" s="79">
        <v>0.14</v>
      </c>
      <c r="AD26" s="79">
        <v>0.14</v>
      </c>
      <c r="AE26" s="79">
        <v>0.14</v>
      </c>
      <c r="AF26" s="79">
        <v>0.14</v>
      </c>
      <c r="AG26" s="79">
        <v>0.14</v>
      </c>
      <c r="AH26" s="79">
        <v>0.14</v>
      </c>
      <c r="AI26" s="79">
        <v>0.14</v>
      </c>
      <c r="AJ26" s="79">
        <v>0.14</v>
      </c>
      <c r="AK26" s="79">
        <v>0.14</v>
      </c>
      <c r="AL26" s="79">
        <v>0.14</v>
      </c>
      <c r="AM26" s="79">
        <v>0.14</v>
      </c>
      <c r="AN26" s="79">
        <v>0.14</v>
      </c>
      <c r="AO26" s="79">
        <v>0.14</v>
      </c>
      <c r="AP26" s="79">
        <v>0.14</v>
      </c>
      <c r="AQ26" s="79">
        <v>0.14</v>
      </c>
    </row>
    <row r="27" spans="1:43" ht="12">
      <c r="A27" s="1" t="s">
        <v>239</v>
      </c>
      <c r="B27" s="1" t="s">
        <v>51</v>
      </c>
      <c r="C27" s="79">
        <v>0.098</v>
      </c>
      <c r="D27" s="79">
        <v>0.0985</v>
      </c>
      <c r="E27" s="79">
        <v>0.099</v>
      </c>
      <c r="F27" s="79">
        <v>0.1005</v>
      </c>
      <c r="G27" s="79">
        <v>0.101</v>
      </c>
      <c r="H27" s="79">
        <v>0.1025</v>
      </c>
      <c r="I27" s="79">
        <v>0.105</v>
      </c>
      <c r="J27" s="79">
        <v>0.1085</v>
      </c>
      <c r="K27" s="79">
        <v>0.112</v>
      </c>
      <c r="L27" s="79">
        <v>0.1145</v>
      </c>
      <c r="M27" s="79">
        <v>0.119</v>
      </c>
      <c r="N27" s="79">
        <v>0.1235</v>
      </c>
      <c r="O27" s="79">
        <v>0.128</v>
      </c>
      <c r="P27" s="79">
        <v>0.1325</v>
      </c>
      <c r="Q27" s="79">
        <v>0.137</v>
      </c>
      <c r="R27" s="79">
        <v>0.1415</v>
      </c>
      <c r="S27" s="79">
        <v>0.144</v>
      </c>
      <c r="T27" s="79">
        <v>0.1465</v>
      </c>
      <c r="U27" s="79">
        <v>0.149</v>
      </c>
      <c r="V27" s="79">
        <v>0.1515</v>
      </c>
      <c r="W27" s="79">
        <v>0.154</v>
      </c>
      <c r="X27" s="79">
        <v>0.154</v>
      </c>
      <c r="Y27" s="79">
        <v>0.154</v>
      </c>
      <c r="Z27" s="79">
        <v>0.154</v>
      </c>
      <c r="AA27" s="79">
        <v>0.154</v>
      </c>
      <c r="AB27" s="79">
        <v>0.154</v>
      </c>
      <c r="AC27" s="79">
        <v>0.154</v>
      </c>
      <c r="AD27" s="79">
        <v>0.154</v>
      </c>
      <c r="AE27" s="79">
        <v>0.154</v>
      </c>
      <c r="AF27" s="79">
        <v>0.154</v>
      </c>
      <c r="AG27" s="79">
        <v>0.154</v>
      </c>
      <c r="AH27" s="79">
        <v>0.154</v>
      </c>
      <c r="AI27" s="79">
        <v>0.154</v>
      </c>
      <c r="AJ27" s="79">
        <v>0.154</v>
      </c>
      <c r="AK27" s="79">
        <v>0.154</v>
      </c>
      <c r="AL27" s="79">
        <v>0.154</v>
      </c>
      <c r="AM27" s="79">
        <v>0.154</v>
      </c>
      <c r="AN27" s="79">
        <v>0.154</v>
      </c>
      <c r="AO27" s="79">
        <v>0.154</v>
      </c>
      <c r="AP27" s="79">
        <v>0.154</v>
      </c>
      <c r="AQ27" s="79">
        <v>0.154</v>
      </c>
    </row>
    <row r="28" spans="1:43" ht="12">
      <c r="A28" s="1" t="s">
        <v>215</v>
      </c>
      <c r="B28" s="1" t="s">
        <v>83</v>
      </c>
      <c r="C28" s="79">
        <v>0.014</v>
      </c>
      <c r="D28" s="79">
        <v>0.0165</v>
      </c>
      <c r="E28" s="79">
        <v>0.019</v>
      </c>
      <c r="F28" s="79">
        <v>0.0215</v>
      </c>
      <c r="G28" s="79">
        <v>0.024</v>
      </c>
      <c r="H28" s="79">
        <v>0.0255</v>
      </c>
      <c r="I28" s="79">
        <v>0.032</v>
      </c>
      <c r="J28" s="79">
        <v>0.0375</v>
      </c>
      <c r="K28" s="79">
        <v>0.043</v>
      </c>
      <c r="L28" s="79">
        <v>0.0485</v>
      </c>
      <c r="M28" s="79">
        <v>0.055</v>
      </c>
      <c r="N28" s="79">
        <v>0.0605</v>
      </c>
      <c r="O28" s="79">
        <v>0.066</v>
      </c>
      <c r="P28" s="79">
        <v>0.0725</v>
      </c>
      <c r="Q28" s="79">
        <v>0.078</v>
      </c>
      <c r="R28" s="79">
        <v>0.0845</v>
      </c>
      <c r="S28" s="79">
        <v>0.087</v>
      </c>
      <c r="T28" s="79">
        <v>0.0895</v>
      </c>
      <c r="U28" s="79">
        <v>0.092</v>
      </c>
      <c r="V28" s="79">
        <v>0.0945</v>
      </c>
      <c r="W28" s="79">
        <v>0.097</v>
      </c>
      <c r="X28" s="79">
        <v>0.097</v>
      </c>
      <c r="Y28" s="79">
        <v>0.097</v>
      </c>
      <c r="Z28" s="79">
        <v>0.097</v>
      </c>
      <c r="AA28" s="79">
        <v>0.097</v>
      </c>
      <c r="AB28" s="79">
        <v>0.097</v>
      </c>
      <c r="AC28" s="79">
        <v>0.097</v>
      </c>
      <c r="AD28" s="79">
        <v>0.097</v>
      </c>
      <c r="AE28" s="79">
        <v>0.097</v>
      </c>
      <c r="AF28" s="79">
        <v>0.097</v>
      </c>
      <c r="AG28" s="79">
        <v>0.097</v>
      </c>
      <c r="AH28" s="79">
        <v>0.097</v>
      </c>
      <c r="AI28" s="79">
        <v>0.097</v>
      </c>
      <c r="AJ28" s="79">
        <v>0.097</v>
      </c>
      <c r="AK28" s="79">
        <v>0.097</v>
      </c>
      <c r="AL28" s="79">
        <v>0.097</v>
      </c>
      <c r="AM28" s="79">
        <v>0.097</v>
      </c>
      <c r="AN28" s="79">
        <v>0.097</v>
      </c>
      <c r="AO28" s="79">
        <v>0.097</v>
      </c>
      <c r="AP28" s="79">
        <v>0.097</v>
      </c>
      <c r="AQ28" s="79">
        <v>0.097</v>
      </c>
    </row>
    <row r="29" spans="1:43" ht="12">
      <c r="A29" s="1" t="s">
        <v>210</v>
      </c>
      <c r="B29" s="1" t="s">
        <v>210</v>
      </c>
      <c r="C29" s="79">
        <v>0.107</v>
      </c>
      <c r="D29" s="79">
        <v>0.1075</v>
      </c>
      <c r="E29" s="79">
        <v>0.108</v>
      </c>
      <c r="F29" s="79">
        <v>0.1085</v>
      </c>
      <c r="G29" s="79">
        <v>0.11</v>
      </c>
      <c r="H29" s="79">
        <v>0.1105</v>
      </c>
      <c r="I29" s="79">
        <v>0.115</v>
      </c>
      <c r="J29" s="79">
        <v>0.1205</v>
      </c>
      <c r="K29" s="79">
        <v>0.125</v>
      </c>
      <c r="L29" s="79">
        <v>0.1295</v>
      </c>
      <c r="M29" s="79">
        <v>0.136</v>
      </c>
      <c r="N29" s="79">
        <v>0.1415</v>
      </c>
      <c r="O29" s="79">
        <v>0.148</v>
      </c>
      <c r="P29" s="79">
        <v>0.1545</v>
      </c>
      <c r="Q29" s="79">
        <v>0.161</v>
      </c>
      <c r="R29" s="79">
        <v>0.1665</v>
      </c>
      <c r="S29" s="79">
        <v>0.169</v>
      </c>
      <c r="T29" s="79">
        <v>0.1715</v>
      </c>
      <c r="U29" s="79">
        <v>0.174</v>
      </c>
      <c r="V29" s="79">
        <v>0.1765</v>
      </c>
      <c r="W29" s="79">
        <v>0.179</v>
      </c>
      <c r="X29" s="79">
        <v>0.179</v>
      </c>
      <c r="Y29" s="79">
        <v>0.179</v>
      </c>
      <c r="Z29" s="79">
        <v>0.179</v>
      </c>
      <c r="AA29" s="79">
        <v>0.179</v>
      </c>
      <c r="AB29" s="79">
        <v>0.179</v>
      </c>
      <c r="AC29" s="79">
        <v>0.179</v>
      </c>
      <c r="AD29" s="79">
        <v>0.179</v>
      </c>
      <c r="AE29" s="79">
        <v>0.179</v>
      </c>
      <c r="AF29" s="79">
        <v>0.179</v>
      </c>
      <c r="AG29" s="79">
        <v>0.179</v>
      </c>
      <c r="AH29" s="79">
        <v>0.179</v>
      </c>
      <c r="AI29" s="79">
        <v>0.179</v>
      </c>
      <c r="AJ29" s="79">
        <v>0.179</v>
      </c>
      <c r="AK29" s="79">
        <v>0.179</v>
      </c>
      <c r="AL29" s="79">
        <v>0.179</v>
      </c>
      <c r="AM29" s="79">
        <v>0.179</v>
      </c>
      <c r="AN29" s="79">
        <v>0.179</v>
      </c>
      <c r="AO29" s="79">
        <v>0.179</v>
      </c>
      <c r="AP29" s="79">
        <v>0.179</v>
      </c>
      <c r="AQ29" s="79">
        <v>0.179</v>
      </c>
    </row>
    <row r="30" spans="1:43" ht="12">
      <c r="A30" s="1" t="s">
        <v>33</v>
      </c>
      <c r="B30" s="1" t="s">
        <v>157</v>
      </c>
      <c r="C30" s="79">
        <v>0.075</v>
      </c>
      <c r="D30" s="79">
        <v>0.1095</v>
      </c>
      <c r="E30" s="79">
        <v>0.11</v>
      </c>
      <c r="F30" s="79">
        <v>0.1115</v>
      </c>
      <c r="G30" s="79">
        <v>0.113</v>
      </c>
      <c r="H30" s="79">
        <v>0.1145</v>
      </c>
      <c r="I30" s="79">
        <v>0.12</v>
      </c>
      <c r="J30" s="79">
        <v>0.1255</v>
      </c>
      <c r="K30" s="79">
        <v>0.131</v>
      </c>
      <c r="L30" s="79">
        <v>0.1375</v>
      </c>
      <c r="M30" s="79">
        <v>0.143</v>
      </c>
      <c r="N30" s="79">
        <v>0.1495</v>
      </c>
      <c r="O30" s="79">
        <v>0.156</v>
      </c>
      <c r="P30" s="79">
        <v>0.1625</v>
      </c>
      <c r="Q30" s="79">
        <v>0.168</v>
      </c>
      <c r="R30" s="79">
        <v>0.1745</v>
      </c>
      <c r="S30" s="79">
        <v>0.177</v>
      </c>
      <c r="T30" s="79">
        <v>0.1795</v>
      </c>
      <c r="U30" s="79">
        <v>0.182</v>
      </c>
      <c r="V30" s="79">
        <v>0.1845</v>
      </c>
      <c r="W30" s="79">
        <v>0.187</v>
      </c>
      <c r="X30" s="79">
        <v>0.187</v>
      </c>
      <c r="Y30" s="79">
        <v>0.187</v>
      </c>
      <c r="Z30" s="79">
        <v>0.187</v>
      </c>
      <c r="AA30" s="79">
        <v>0.187</v>
      </c>
      <c r="AB30" s="79">
        <v>0.187</v>
      </c>
      <c r="AC30" s="79">
        <v>0.187</v>
      </c>
      <c r="AD30" s="79">
        <v>0.187</v>
      </c>
      <c r="AE30" s="79">
        <v>0.187</v>
      </c>
      <c r="AF30" s="79">
        <v>0.187</v>
      </c>
      <c r="AG30" s="79">
        <v>0.187</v>
      </c>
      <c r="AH30" s="79">
        <v>0.187</v>
      </c>
      <c r="AI30" s="79">
        <v>0.187</v>
      </c>
      <c r="AJ30" s="79">
        <v>0.187</v>
      </c>
      <c r="AK30" s="79">
        <v>0.187</v>
      </c>
      <c r="AL30" s="79">
        <v>0.187</v>
      </c>
      <c r="AM30" s="79">
        <v>0.187</v>
      </c>
      <c r="AN30" s="79">
        <v>0.187</v>
      </c>
      <c r="AO30" s="79">
        <v>0.187</v>
      </c>
      <c r="AP30" s="79">
        <v>0.187</v>
      </c>
      <c r="AQ30" s="79">
        <v>0.187</v>
      </c>
    </row>
    <row r="31" spans="1:43" ht="12">
      <c r="A31" s="1" t="s">
        <v>177</v>
      </c>
      <c r="B31" s="1" t="s">
        <v>214</v>
      </c>
      <c r="C31" s="79">
        <v>0.081</v>
      </c>
      <c r="D31" s="79">
        <v>0.0835</v>
      </c>
      <c r="E31" s="79">
        <v>0.085</v>
      </c>
      <c r="F31" s="79">
        <v>0.0865</v>
      </c>
      <c r="G31" s="79">
        <v>0.088</v>
      </c>
      <c r="H31" s="79">
        <v>0.0905</v>
      </c>
      <c r="I31" s="79">
        <v>0.093</v>
      </c>
      <c r="J31" s="79">
        <v>0.0965</v>
      </c>
      <c r="K31" s="79">
        <v>0.1</v>
      </c>
      <c r="L31" s="79">
        <v>0.1035</v>
      </c>
      <c r="M31" s="79">
        <v>0.108</v>
      </c>
      <c r="N31" s="79">
        <v>0.1115</v>
      </c>
      <c r="O31" s="79">
        <v>0.116</v>
      </c>
      <c r="P31" s="79">
        <v>0.1195</v>
      </c>
      <c r="Q31" s="79">
        <v>0.124</v>
      </c>
      <c r="R31" s="79">
        <v>0.1285</v>
      </c>
      <c r="S31" s="79">
        <v>0.131</v>
      </c>
      <c r="T31" s="79">
        <v>0.1335</v>
      </c>
      <c r="U31" s="79">
        <v>0.136</v>
      </c>
      <c r="V31" s="79">
        <v>0.1385</v>
      </c>
      <c r="W31" s="79">
        <v>0.141</v>
      </c>
      <c r="X31" s="79">
        <v>0.141</v>
      </c>
      <c r="Y31" s="79">
        <v>0.141</v>
      </c>
      <c r="Z31" s="79">
        <v>0.141</v>
      </c>
      <c r="AA31" s="79">
        <v>0.141</v>
      </c>
      <c r="AB31" s="79">
        <v>0.141</v>
      </c>
      <c r="AC31" s="79">
        <v>0.141</v>
      </c>
      <c r="AD31" s="79">
        <v>0.141</v>
      </c>
      <c r="AE31" s="79">
        <v>0.141</v>
      </c>
      <c r="AF31" s="79">
        <v>0.141</v>
      </c>
      <c r="AG31" s="79">
        <v>0.141</v>
      </c>
      <c r="AH31" s="79">
        <v>0.141</v>
      </c>
      <c r="AI31" s="79">
        <v>0.141</v>
      </c>
      <c r="AJ31" s="79">
        <v>0.141</v>
      </c>
      <c r="AK31" s="79">
        <v>0.141</v>
      </c>
      <c r="AL31" s="79">
        <v>0.141</v>
      </c>
      <c r="AM31" s="79">
        <v>0.141</v>
      </c>
      <c r="AN31" s="79">
        <v>0.141</v>
      </c>
      <c r="AO31" s="79">
        <v>0.141</v>
      </c>
      <c r="AP31" s="79">
        <v>0.141</v>
      </c>
      <c r="AQ31" s="79">
        <v>0.141</v>
      </c>
    </row>
    <row r="32" spans="1:43" ht="12">
      <c r="A32" s="1" t="s">
        <v>153</v>
      </c>
      <c r="B32" s="1" t="s">
        <v>214</v>
      </c>
      <c r="C32" s="79">
        <v>0.081</v>
      </c>
      <c r="D32" s="79">
        <v>0.0835</v>
      </c>
      <c r="E32" s="79">
        <v>0.085</v>
      </c>
      <c r="F32" s="79">
        <v>0.0865</v>
      </c>
      <c r="G32" s="79">
        <v>0.088</v>
      </c>
      <c r="H32" s="79">
        <v>0.0905</v>
      </c>
      <c r="I32" s="79">
        <v>0.093</v>
      </c>
      <c r="J32" s="79">
        <v>0.0965</v>
      </c>
      <c r="K32" s="79">
        <v>0.1</v>
      </c>
      <c r="L32" s="79">
        <v>0.1035</v>
      </c>
      <c r="M32" s="79">
        <v>0.108</v>
      </c>
      <c r="N32" s="79">
        <v>0.1115</v>
      </c>
      <c r="O32" s="79">
        <v>0.116</v>
      </c>
      <c r="P32" s="79">
        <v>0.1195</v>
      </c>
      <c r="Q32" s="79">
        <v>0.124</v>
      </c>
      <c r="R32" s="79">
        <v>0.1285</v>
      </c>
      <c r="S32" s="79">
        <v>0.131</v>
      </c>
      <c r="T32" s="79">
        <v>0.1335</v>
      </c>
      <c r="U32" s="79">
        <v>0.136</v>
      </c>
      <c r="V32" s="79">
        <v>0.1385</v>
      </c>
      <c r="W32" s="79">
        <v>0.141</v>
      </c>
      <c r="X32" s="79">
        <v>0.141</v>
      </c>
      <c r="Y32" s="79">
        <v>0.141</v>
      </c>
      <c r="Z32" s="79">
        <v>0.141</v>
      </c>
      <c r="AA32" s="79">
        <v>0.141</v>
      </c>
      <c r="AB32" s="79">
        <v>0.141</v>
      </c>
      <c r="AC32" s="79">
        <v>0.141</v>
      </c>
      <c r="AD32" s="79">
        <v>0.141</v>
      </c>
      <c r="AE32" s="79">
        <v>0.141</v>
      </c>
      <c r="AF32" s="79">
        <v>0.141</v>
      </c>
      <c r="AG32" s="79">
        <v>0.141</v>
      </c>
      <c r="AH32" s="79">
        <v>0.141</v>
      </c>
      <c r="AI32" s="79">
        <v>0.141</v>
      </c>
      <c r="AJ32" s="79">
        <v>0.141</v>
      </c>
      <c r="AK32" s="79">
        <v>0.141</v>
      </c>
      <c r="AL32" s="79">
        <v>0.141</v>
      </c>
      <c r="AM32" s="79">
        <v>0.141</v>
      </c>
      <c r="AN32" s="79">
        <v>0.141</v>
      </c>
      <c r="AO32" s="79">
        <v>0.141</v>
      </c>
      <c r="AP32" s="79">
        <v>0.141</v>
      </c>
      <c r="AQ32" s="79">
        <v>0.141</v>
      </c>
    </row>
    <row r="33" spans="1:43" ht="12">
      <c r="A33" s="1" t="s">
        <v>14</v>
      </c>
      <c r="B33" s="1" t="s">
        <v>214</v>
      </c>
      <c r="C33" s="79">
        <v>0.081</v>
      </c>
      <c r="D33" s="79">
        <v>0.0835</v>
      </c>
      <c r="E33" s="79">
        <v>0.085</v>
      </c>
      <c r="F33" s="79">
        <v>0.0865</v>
      </c>
      <c r="G33" s="79">
        <v>0.088</v>
      </c>
      <c r="H33" s="79">
        <v>0.0905</v>
      </c>
      <c r="I33" s="79">
        <v>0.093</v>
      </c>
      <c r="J33" s="79">
        <v>0.0965</v>
      </c>
      <c r="K33" s="79">
        <v>0.1</v>
      </c>
      <c r="L33" s="79">
        <v>0.1035</v>
      </c>
      <c r="M33" s="79">
        <v>0.108</v>
      </c>
      <c r="N33" s="79">
        <v>0.1115</v>
      </c>
      <c r="O33" s="79">
        <v>0.116</v>
      </c>
      <c r="P33" s="79">
        <v>0.1195</v>
      </c>
      <c r="Q33" s="79">
        <v>0.124</v>
      </c>
      <c r="R33" s="79">
        <v>0.1285</v>
      </c>
      <c r="S33" s="79">
        <v>0.131</v>
      </c>
      <c r="T33" s="79">
        <v>0.1335</v>
      </c>
      <c r="U33" s="79">
        <v>0.136</v>
      </c>
      <c r="V33" s="79">
        <v>0.1385</v>
      </c>
      <c r="W33" s="79">
        <v>0.141</v>
      </c>
      <c r="X33" s="79">
        <v>0.141</v>
      </c>
      <c r="Y33" s="79">
        <v>0.141</v>
      </c>
      <c r="Z33" s="79">
        <v>0.141</v>
      </c>
      <c r="AA33" s="79">
        <v>0.141</v>
      </c>
      <c r="AB33" s="79">
        <v>0.141</v>
      </c>
      <c r="AC33" s="79">
        <v>0.141</v>
      </c>
      <c r="AD33" s="79">
        <v>0.141</v>
      </c>
      <c r="AE33" s="79">
        <v>0.141</v>
      </c>
      <c r="AF33" s="79">
        <v>0.141</v>
      </c>
      <c r="AG33" s="79">
        <v>0.141</v>
      </c>
      <c r="AH33" s="79">
        <v>0.141</v>
      </c>
      <c r="AI33" s="79">
        <v>0.141</v>
      </c>
      <c r="AJ33" s="79">
        <v>0.141</v>
      </c>
      <c r="AK33" s="79">
        <v>0.141</v>
      </c>
      <c r="AL33" s="79">
        <v>0.141</v>
      </c>
      <c r="AM33" s="79">
        <v>0.141</v>
      </c>
      <c r="AN33" s="79">
        <v>0.141</v>
      </c>
      <c r="AO33" s="79">
        <v>0.141</v>
      </c>
      <c r="AP33" s="79">
        <v>0.141</v>
      </c>
      <c r="AQ33" s="79">
        <v>0.141</v>
      </c>
    </row>
    <row r="34" spans="1:43" ht="12">
      <c r="A34" s="1" t="s">
        <v>102</v>
      </c>
      <c r="B34" s="1" t="s">
        <v>321</v>
      </c>
      <c r="C34" s="79">
        <v>0.017</v>
      </c>
      <c r="D34" s="79">
        <v>0.0195</v>
      </c>
      <c r="E34" s="79">
        <v>0.021</v>
      </c>
      <c r="F34" s="79">
        <v>0.0235</v>
      </c>
      <c r="G34" s="79">
        <v>0.026</v>
      </c>
      <c r="H34" s="79">
        <v>0.0285</v>
      </c>
      <c r="I34" s="79">
        <v>0.034</v>
      </c>
      <c r="J34" s="79">
        <v>0.0405</v>
      </c>
      <c r="K34" s="79">
        <v>0.046</v>
      </c>
      <c r="L34" s="79">
        <v>0.0525</v>
      </c>
      <c r="M34" s="79">
        <v>0.059</v>
      </c>
      <c r="N34" s="79">
        <v>0.0655</v>
      </c>
      <c r="O34" s="79">
        <v>0.072</v>
      </c>
      <c r="P34" s="79">
        <v>0.0785</v>
      </c>
      <c r="Q34" s="79">
        <v>0.084</v>
      </c>
      <c r="R34" s="79">
        <v>0.0905</v>
      </c>
      <c r="S34" s="79">
        <v>0.093</v>
      </c>
      <c r="T34" s="79">
        <v>0.0955</v>
      </c>
      <c r="U34" s="79">
        <v>0.098</v>
      </c>
      <c r="V34" s="79">
        <v>0.1005</v>
      </c>
      <c r="W34" s="79">
        <v>0.103</v>
      </c>
      <c r="X34" s="79">
        <v>0.103</v>
      </c>
      <c r="Y34" s="79">
        <v>0.103</v>
      </c>
      <c r="Z34" s="79">
        <v>0.103</v>
      </c>
      <c r="AA34" s="79">
        <v>0.103</v>
      </c>
      <c r="AB34" s="79">
        <v>0.103</v>
      </c>
      <c r="AC34" s="79">
        <v>0.103</v>
      </c>
      <c r="AD34" s="79">
        <v>0.103</v>
      </c>
      <c r="AE34" s="79">
        <v>0.103</v>
      </c>
      <c r="AF34" s="79">
        <v>0.103</v>
      </c>
      <c r="AG34" s="79">
        <v>0.103</v>
      </c>
      <c r="AH34" s="79">
        <v>0.103</v>
      </c>
      <c r="AI34" s="79">
        <v>0.103</v>
      </c>
      <c r="AJ34" s="79">
        <v>0.103</v>
      </c>
      <c r="AK34" s="79">
        <v>0.103</v>
      </c>
      <c r="AL34" s="79">
        <v>0.103</v>
      </c>
      <c r="AM34" s="79">
        <v>0.103</v>
      </c>
      <c r="AN34" s="79">
        <v>0.103</v>
      </c>
      <c r="AO34" s="79">
        <v>0.103</v>
      </c>
      <c r="AP34" s="79">
        <v>0.103</v>
      </c>
      <c r="AQ34" s="79">
        <v>0.103</v>
      </c>
    </row>
    <row r="35" spans="1:43" ht="12">
      <c r="A35" s="1" t="s">
        <v>132</v>
      </c>
      <c r="B35" s="1" t="s">
        <v>213</v>
      </c>
      <c r="C35" s="79">
        <v>0.042</v>
      </c>
      <c r="D35" s="79">
        <v>0.0435</v>
      </c>
      <c r="E35" s="79">
        <v>0.045</v>
      </c>
      <c r="F35" s="79">
        <v>0.0475</v>
      </c>
      <c r="G35" s="79">
        <v>0.049</v>
      </c>
      <c r="H35" s="79">
        <v>0.0505</v>
      </c>
      <c r="I35" s="79">
        <v>0.057</v>
      </c>
      <c r="J35" s="79">
        <v>0.0625</v>
      </c>
      <c r="K35" s="79">
        <v>0.068</v>
      </c>
      <c r="L35" s="79">
        <v>0.0745</v>
      </c>
      <c r="M35" s="79">
        <v>0.081</v>
      </c>
      <c r="N35" s="79">
        <v>0.0865</v>
      </c>
      <c r="O35" s="79">
        <v>0.093</v>
      </c>
      <c r="P35" s="79">
        <v>0.0995</v>
      </c>
      <c r="Q35" s="79">
        <v>0.106</v>
      </c>
      <c r="R35" s="79">
        <v>0.1125</v>
      </c>
      <c r="S35" s="79">
        <v>0.115</v>
      </c>
      <c r="T35" s="79">
        <v>0.1175</v>
      </c>
      <c r="U35" s="79">
        <v>0.12</v>
      </c>
      <c r="V35" s="79">
        <v>0.1225</v>
      </c>
      <c r="W35" s="79">
        <v>0.125</v>
      </c>
      <c r="X35" s="79">
        <v>0.125</v>
      </c>
      <c r="Y35" s="79">
        <v>0.125</v>
      </c>
      <c r="Z35" s="79">
        <v>0.125</v>
      </c>
      <c r="AA35" s="79">
        <v>0.125</v>
      </c>
      <c r="AB35" s="79">
        <v>0.125</v>
      </c>
      <c r="AC35" s="79">
        <v>0.125</v>
      </c>
      <c r="AD35" s="79">
        <v>0.125</v>
      </c>
      <c r="AE35" s="79">
        <v>0.125</v>
      </c>
      <c r="AF35" s="79">
        <v>0.125</v>
      </c>
      <c r="AG35" s="79">
        <v>0.125</v>
      </c>
      <c r="AH35" s="79">
        <v>0.125</v>
      </c>
      <c r="AI35" s="79">
        <v>0.125</v>
      </c>
      <c r="AJ35" s="79">
        <v>0.125</v>
      </c>
      <c r="AK35" s="79">
        <v>0.125</v>
      </c>
      <c r="AL35" s="79">
        <v>0.125</v>
      </c>
      <c r="AM35" s="79">
        <v>0.125</v>
      </c>
      <c r="AN35" s="79">
        <v>0.125</v>
      </c>
      <c r="AO35" s="79">
        <v>0.125</v>
      </c>
      <c r="AP35" s="79">
        <v>0.125</v>
      </c>
      <c r="AQ35" s="79">
        <v>0.125</v>
      </c>
    </row>
    <row r="36" spans="1:43" ht="12">
      <c r="A36" s="1" t="s">
        <v>198</v>
      </c>
      <c r="B36" s="1" t="s">
        <v>105</v>
      </c>
      <c r="C36" s="79">
        <v>0.09</v>
      </c>
      <c r="D36" s="79">
        <v>0.0905</v>
      </c>
      <c r="E36" s="79">
        <v>0.091</v>
      </c>
      <c r="F36" s="79">
        <v>0.0915</v>
      </c>
      <c r="G36" s="79">
        <v>0.093</v>
      </c>
      <c r="H36" s="79">
        <v>0.0945</v>
      </c>
      <c r="I36" s="79">
        <v>0.099</v>
      </c>
      <c r="J36" s="79">
        <v>0.1035</v>
      </c>
      <c r="K36" s="79">
        <v>0.109</v>
      </c>
      <c r="L36" s="79">
        <v>0.1135</v>
      </c>
      <c r="M36" s="79">
        <v>0.119</v>
      </c>
      <c r="N36" s="79">
        <v>0.1245</v>
      </c>
      <c r="O36" s="79">
        <v>0.131</v>
      </c>
      <c r="P36" s="79">
        <v>0.1365</v>
      </c>
      <c r="Q36" s="79">
        <v>0.142</v>
      </c>
      <c r="R36" s="79">
        <v>0.1475</v>
      </c>
      <c r="S36" s="79">
        <v>0.15</v>
      </c>
      <c r="T36" s="79">
        <v>0.1525</v>
      </c>
      <c r="U36" s="79">
        <v>0.155</v>
      </c>
      <c r="V36" s="79">
        <v>0.1575</v>
      </c>
      <c r="W36" s="79">
        <v>0.16</v>
      </c>
      <c r="X36" s="79">
        <v>0.16</v>
      </c>
      <c r="Y36" s="79">
        <v>0.16</v>
      </c>
      <c r="Z36" s="79">
        <v>0.16</v>
      </c>
      <c r="AA36" s="79">
        <v>0.16</v>
      </c>
      <c r="AB36" s="79">
        <v>0.16</v>
      </c>
      <c r="AC36" s="79">
        <v>0.16</v>
      </c>
      <c r="AD36" s="79">
        <v>0.16</v>
      </c>
      <c r="AE36" s="79">
        <v>0.16</v>
      </c>
      <c r="AF36" s="79">
        <v>0.16</v>
      </c>
      <c r="AG36" s="79">
        <v>0.16</v>
      </c>
      <c r="AH36" s="79">
        <v>0.16</v>
      </c>
      <c r="AI36" s="79">
        <v>0.16</v>
      </c>
      <c r="AJ36" s="79">
        <v>0.16</v>
      </c>
      <c r="AK36" s="79">
        <v>0.16</v>
      </c>
      <c r="AL36" s="79">
        <v>0.16</v>
      </c>
      <c r="AM36" s="79">
        <v>0.16</v>
      </c>
      <c r="AN36" s="79">
        <v>0.16</v>
      </c>
      <c r="AO36" s="79">
        <v>0.16</v>
      </c>
      <c r="AP36" s="79">
        <v>0.16</v>
      </c>
      <c r="AQ36" s="79">
        <v>0.16</v>
      </c>
    </row>
    <row r="37" spans="1:43" ht="12">
      <c r="A37" s="1" t="s">
        <v>196</v>
      </c>
      <c r="B37" s="1" t="s">
        <v>92</v>
      </c>
      <c r="C37" s="79">
        <v>0.034</v>
      </c>
      <c r="D37" s="79">
        <v>0.0355</v>
      </c>
      <c r="E37" s="79">
        <v>0.038</v>
      </c>
      <c r="F37" s="79">
        <v>0.0395</v>
      </c>
      <c r="G37" s="79">
        <v>0.041</v>
      </c>
      <c r="H37" s="79">
        <v>0.0435</v>
      </c>
      <c r="I37" s="79">
        <v>0.051</v>
      </c>
      <c r="J37" s="79">
        <v>0.0595</v>
      </c>
      <c r="K37" s="79">
        <v>0.067</v>
      </c>
      <c r="L37" s="79">
        <v>0.0755</v>
      </c>
      <c r="M37" s="79">
        <v>0.084</v>
      </c>
      <c r="N37" s="79">
        <v>0.0925</v>
      </c>
      <c r="O37" s="79">
        <v>0.101</v>
      </c>
      <c r="P37" s="79">
        <v>0.1095</v>
      </c>
      <c r="Q37" s="79">
        <v>0.118</v>
      </c>
      <c r="R37" s="79">
        <v>0.1265</v>
      </c>
      <c r="S37" s="79">
        <v>0.129</v>
      </c>
      <c r="T37" s="79">
        <v>0.1315</v>
      </c>
      <c r="U37" s="79">
        <v>0.134</v>
      </c>
      <c r="V37" s="79">
        <v>0.1365</v>
      </c>
      <c r="W37" s="79">
        <v>0.139</v>
      </c>
      <c r="X37" s="79">
        <v>0.139</v>
      </c>
      <c r="Y37" s="79">
        <v>0.139</v>
      </c>
      <c r="Z37" s="79">
        <v>0.139</v>
      </c>
      <c r="AA37" s="79">
        <v>0.139</v>
      </c>
      <c r="AB37" s="79">
        <v>0.139</v>
      </c>
      <c r="AC37" s="79">
        <v>0.139</v>
      </c>
      <c r="AD37" s="79">
        <v>0.139</v>
      </c>
      <c r="AE37" s="79">
        <v>0.139</v>
      </c>
      <c r="AF37" s="79">
        <v>0.139</v>
      </c>
      <c r="AG37" s="79">
        <v>0.139</v>
      </c>
      <c r="AH37" s="79">
        <v>0.139</v>
      </c>
      <c r="AI37" s="79">
        <v>0.139</v>
      </c>
      <c r="AJ37" s="79">
        <v>0.139</v>
      </c>
      <c r="AK37" s="79">
        <v>0.139</v>
      </c>
      <c r="AL37" s="79">
        <v>0.139</v>
      </c>
      <c r="AM37" s="79">
        <v>0.139</v>
      </c>
      <c r="AN37" s="79">
        <v>0.139</v>
      </c>
      <c r="AO37" s="79">
        <v>0.139</v>
      </c>
      <c r="AP37" s="79">
        <v>0.139</v>
      </c>
      <c r="AQ37" s="79">
        <v>0.139</v>
      </c>
    </row>
    <row r="38" spans="1:43" ht="12">
      <c r="A38" s="1" t="s">
        <v>162</v>
      </c>
      <c r="B38" s="1" t="s">
        <v>3</v>
      </c>
      <c r="C38" s="79">
        <v>0.049</v>
      </c>
      <c r="D38" s="79">
        <v>0.0505</v>
      </c>
      <c r="E38" s="79">
        <v>0.053</v>
      </c>
      <c r="F38" s="79">
        <v>0.0545</v>
      </c>
      <c r="G38" s="79">
        <v>0.056</v>
      </c>
      <c r="H38" s="79">
        <v>0.0575</v>
      </c>
      <c r="I38" s="79">
        <v>0.066</v>
      </c>
      <c r="J38" s="79">
        <v>0.0745</v>
      </c>
      <c r="K38" s="79">
        <v>0.083</v>
      </c>
      <c r="L38" s="79">
        <v>0.0915</v>
      </c>
      <c r="M38" s="79">
        <v>0.101</v>
      </c>
      <c r="N38" s="79">
        <v>0.1105</v>
      </c>
      <c r="O38" s="79">
        <v>0.12</v>
      </c>
      <c r="P38" s="79">
        <v>0.1295</v>
      </c>
      <c r="Q38" s="79">
        <v>0.139</v>
      </c>
      <c r="R38" s="79">
        <v>0.1485</v>
      </c>
      <c r="S38" s="79">
        <v>0.151</v>
      </c>
      <c r="T38" s="79">
        <v>0.1535</v>
      </c>
      <c r="U38" s="79">
        <v>0.156</v>
      </c>
      <c r="V38" s="79">
        <v>0.1585</v>
      </c>
      <c r="W38" s="79">
        <v>0.161</v>
      </c>
      <c r="X38" s="79">
        <v>0.161</v>
      </c>
      <c r="Y38" s="79">
        <v>0.161</v>
      </c>
      <c r="Z38" s="79">
        <v>0.161</v>
      </c>
      <c r="AA38" s="79">
        <v>0.161</v>
      </c>
      <c r="AB38" s="79">
        <v>0.161</v>
      </c>
      <c r="AC38" s="79">
        <v>0.161</v>
      </c>
      <c r="AD38" s="79">
        <v>0.161</v>
      </c>
      <c r="AE38" s="79">
        <v>0.161</v>
      </c>
      <c r="AF38" s="79">
        <v>0.161</v>
      </c>
      <c r="AG38" s="79">
        <v>0.161</v>
      </c>
      <c r="AH38" s="79">
        <v>0.161</v>
      </c>
      <c r="AI38" s="79">
        <v>0.161</v>
      </c>
      <c r="AJ38" s="79">
        <v>0.161</v>
      </c>
      <c r="AK38" s="79">
        <v>0.161</v>
      </c>
      <c r="AL38" s="79">
        <v>0.161</v>
      </c>
      <c r="AM38" s="79">
        <v>0.161</v>
      </c>
      <c r="AN38" s="79">
        <v>0.161</v>
      </c>
      <c r="AO38" s="79">
        <v>0.161</v>
      </c>
      <c r="AP38" s="79">
        <v>0.161</v>
      </c>
      <c r="AQ38" s="79">
        <v>0.161</v>
      </c>
    </row>
    <row r="39" spans="1:43" ht="12">
      <c r="A39" s="1" t="s">
        <v>107</v>
      </c>
      <c r="B39" s="1" t="s">
        <v>323</v>
      </c>
      <c r="C39" s="79">
        <v>0.027</v>
      </c>
      <c r="D39" s="79">
        <v>0.0295</v>
      </c>
      <c r="E39" s="79">
        <v>0.031</v>
      </c>
      <c r="F39" s="79">
        <v>0.0335</v>
      </c>
      <c r="G39" s="79">
        <v>0.036</v>
      </c>
      <c r="H39" s="79">
        <v>0.0375</v>
      </c>
      <c r="I39" s="79">
        <v>0.044</v>
      </c>
      <c r="J39" s="79">
        <v>0.0515</v>
      </c>
      <c r="K39" s="79">
        <v>0.058</v>
      </c>
      <c r="L39" s="79">
        <v>0.0645</v>
      </c>
      <c r="M39" s="79">
        <v>0.071</v>
      </c>
      <c r="N39" s="79">
        <v>0.0785</v>
      </c>
      <c r="O39" s="79">
        <v>0.085</v>
      </c>
      <c r="P39" s="79">
        <v>0.0925</v>
      </c>
      <c r="Q39" s="79">
        <v>0.099</v>
      </c>
      <c r="R39" s="79">
        <v>0.1065</v>
      </c>
      <c r="S39" s="79">
        <v>0.109</v>
      </c>
      <c r="T39" s="79">
        <v>0.1115</v>
      </c>
      <c r="U39" s="79">
        <v>0.114</v>
      </c>
      <c r="V39" s="79">
        <v>0.1165</v>
      </c>
      <c r="W39" s="79">
        <v>0.119</v>
      </c>
      <c r="X39" s="79">
        <v>0.119</v>
      </c>
      <c r="Y39" s="79">
        <v>0.119</v>
      </c>
      <c r="Z39" s="79">
        <v>0.119</v>
      </c>
      <c r="AA39" s="79">
        <v>0.119</v>
      </c>
      <c r="AB39" s="79">
        <v>0.119</v>
      </c>
      <c r="AC39" s="79">
        <v>0.119</v>
      </c>
      <c r="AD39" s="79">
        <v>0.119</v>
      </c>
      <c r="AE39" s="79">
        <v>0.119</v>
      </c>
      <c r="AF39" s="79">
        <v>0.119</v>
      </c>
      <c r="AG39" s="79">
        <v>0.119</v>
      </c>
      <c r="AH39" s="79">
        <v>0.119</v>
      </c>
      <c r="AI39" s="79">
        <v>0.119</v>
      </c>
      <c r="AJ39" s="79">
        <v>0.119</v>
      </c>
      <c r="AK39" s="79">
        <v>0.119</v>
      </c>
      <c r="AL39" s="79">
        <v>0.119</v>
      </c>
      <c r="AM39" s="79">
        <v>0.119</v>
      </c>
      <c r="AN39" s="79">
        <v>0.119</v>
      </c>
      <c r="AO39" s="79">
        <v>0.119</v>
      </c>
      <c r="AP39" s="79">
        <v>0.119</v>
      </c>
      <c r="AQ39" s="79">
        <v>0.119</v>
      </c>
    </row>
    <row r="40" spans="1:43" ht="12">
      <c r="A40" s="1" t="s">
        <v>103</v>
      </c>
      <c r="B40" s="1" t="s">
        <v>222</v>
      </c>
      <c r="C40" s="79">
        <v>0.002</v>
      </c>
      <c r="D40" s="79">
        <v>0.0045</v>
      </c>
      <c r="E40" s="79">
        <v>0.007</v>
      </c>
      <c r="F40" s="79">
        <v>0.0095</v>
      </c>
      <c r="G40" s="79">
        <v>0.012</v>
      </c>
      <c r="H40" s="79">
        <v>0.0145</v>
      </c>
      <c r="I40" s="79">
        <v>0.026</v>
      </c>
      <c r="J40" s="79">
        <v>0.0365</v>
      </c>
      <c r="K40" s="79">
        <v>0.048</v>
      </c>
      <c r="L40" s="79">
        <v>0.0595</v>
      </c>
      <c r="M40" s="79">
        <v>0.071</v>
      </c>
      <c r="N40" s="79">
        <v>0.0815</v>
      </c>
      <c r="O40" s="79">
        <v>0.093</v>
      </c>
      <c r="P40" s="79">
        <v>0.1045</v>
      </c>
      <c r="Q40" s="79">
        <v>0.116</v>
      </c>
      <c r="R40" s="79">
        <v>0.1275</v>
      </c>
      <c r="S40" s="79">
        <v>0.13</v>
      </c>
      <c r="T40" s="79">
        <v>0.1325</v>
      </c>
      <c r="U40" s="79">
        <v>0.135</v>
      </c>
      <c r="V40" s="79">
        <v>0.1375</v>
      </c>
      <c r="W40" s="79">
        <v>0.14</v>
      </c>
      <c r="X40" s="79">
        <v>0.14</v>
      </c>
      <c r="Y40" s="79">
        <v>0.14</v>
      </c>
      <c r="Z40" s="79">
        <v>0.14</v>
      </c>
      <c r="AA40" s="79">
        <v>0.14</v>
      </c>
      <c r="AB40" s="79">
        <v>0.14</v>
      </c>
      <c r="AC40" s="79">
        <v>0.14</v>
      </c>
      <c r="AD40" s="79">
        <v>0.14</v>
      </c>
      <c r="AE40" s="79">
        <v>0.14</v>
      </c>
      <c r="AF40" s="79">
        <v>0.14</v>
      </c>
      <c r="AG40" s="79">
        <v>0.14</v>
      </c>
      <c r="AH40" s="79">
        <v>0.14</v>
      </c>
      <c r="AI40" s="79">
        <v>0.14</v>
      </c>
      <c r="AJ40" s="79">
        <v>0.14</v>
      </c>
      <c r="AK40" s="79">
        <v>0.14</v>
      </c>
      <c r="AL40" s="79">
        <v>0.14</v>
      </c>
      <c r="AM40" s="79">
        <v>0.14</v>
      </c>
      <c r="AN40" s="79">
        <v>0.14</v>
      </c>
      <c r="AO40" s="79">
        <v>0.14</v>
      </c>
      <c r="AP40" s="79">
        <v>0.14</v>
      </c>
      <c r="AQ40" s="79">
        <v>0.14</v>
      </c>
    </row>
    <row r="41" spans="1:43" ht="12">
      <c r="A41" s="1" t="s">
        <v>208</v>
      </c>
      <c r="B41" s="1" t="s">
        <v>147</v>
      </c>
      <c r="C41" s="79">
        <v>0.053</v>
      </c>
      <c r="D41" s="79">
        <v>0.0545</v>
      </c>
      <c r="E41" s="79">
        <v>0.056</v>
      </c>
      <c r="F41" s="79">
        <v>0.0575</v>
      </c>
      <c r="G41" s="79">
        <v>0.059</v>
      </c>
      <c r="H41" s="79">
        <v>0.0605</v>
      </c>
      <c r="I41" s="79">
        <v>0.065</v>
      </c>
      <c r="J41" s="79">
        <v>0.0705</v>
      </c>
      <c r="K41" s="79">
        <v>0.076</v>
      </c>
      <c r="L41" s="79">
        <v>0.0815</v>
      </c>
      <c r="M41" s="79">
        <v>0.087</v>
      </c>
      <c r="N41" s="79">
        <v>0.0935</v>
      </c>
      <c r="O41" s="79">
        <v>0.099</v>
      </c>
      <c r="P41" s="79">
        <v>0.1055</v>
      </c>
      <c r="Q41" s="79">
        <v>0.111</v>
      </c>
      <c r="R41" s="79">
        <v>0.1175</v>
      </c>
      <c r="S41" s="79">
        <v>0.12</v>
      </c>
      <c r="T41" s="79">
        <v>0.1225</v>
      </c>
      <c r="U41" s="79">
        <v>0.125</v>
      </c>
      <c r="V41" s="79">
        <v>0.1275</v>
      </c>
      <c r="W41" s="79">
        <v>0.13</v>
      </c>
      <c r="X41" s="79">
        <v>0.13</v>
      </c>
      <c r="Y41" s="79">
        <v>0.13</v>
      </c>
      <c r="Z41" s="79">
        <v>0.13</v>
      </c>
      <c r="AA41" s="79">
        <v>0.13</v>
      </c>
      <c r="AB41" s="79">
        <v>0.13</v>
      </c>
      <c r="AC41" s="79">
        <v>0.13</v>
      </c>
      <c r="AD41" s="79">
        <v>0.13</v>
      </c>
      <c r="AE41" s="79">
        <v>0.13</v>
      </c>
      <c r="AF41" s="79">
        <v>0.13</v>
      </c>
      <c r="AG41" s="79">
        <v>0.13</v>
      </c>
      <c r="AH41" s="79">
        <v>0.13</v>
      </c>
      <c r="AI41" s="79">
        <v>0.13</v>
      </c>
      <c r="AJ41" s="79">
        <v>0.13</v>
      </c>
      <c r="AK41" s="79">
        <v>0.13</v>
      </c>
      <c r="AL41" s="79">
        <v>0.13</v>
      </c>
      <c r="AM41" s="79">
        <v>0.13</v>
      </c>
      <c r="AN41" s="79">
        <v>0.13</v>
      </c>
      <c r="AO41" s="79">
        <v>0.13</v>
      </c>
      <c r="AP41" s="79">
        <v>0.13</v>
      </c>
      <c r="AQ41" s="79">
        <v>0.13</v>
      </c>
    </row>
    <row r="42" spans="1:43" ht="12">
      <c r="A42" s="1" t="s">
        <v>207</v>
      </c>
      <c r="B42" s="1" t="s">
        <v>192</v>
      </c>
      <c r="C42" s="79">
        <v>0.048</v>
      </c>
      <c r="D42" s="79">
        <v>0.0505</v>
      </c>
      <c r="E42" s="79">
        <v>0.052</v>
      </c>
      <c r="F42" s="79">
        <v>0.0535</v>
      </c>
      <c r="G42" s="79">
        <v>0.055</v>
      </c>
      <c r="H42" s="79">
        <v>0.0565</v>
      </c>
      <c r="I42" s="79">
        <v>0.064</v>
      </c>
      <c r="J42" s="79">
        <v>0.0705</v>
      </c>
      <c r="K42" s="79">
        <v>0.078</v>
      </c>
      <c r="L42" s="79">
        <v>0.0845</v>
      </c>
      <c r="M42" s="79">
        <v>0.093</v>
      </c>
      <c r="N42" s="79">
        <v>0.1005</v>
      </c>
      <c r="O42" s="79">
        <v>0.108</v>
      </c>
      <c r="P42" s="79">
        <v>0.1165</v>
      </c>
      <c r="Q42" s="79">
        <v>0.124</v>
      </c>
      <c r="R42" s="79">
        <v>0.1315</v>
      </c>
      <c r="S42" s="79">
        <v>0.134</v>
      </c>
      <c r="T42" s="79">
        <v>0.1365</v>
      </c>
      <c r="U42" s="79">
        <v>0.139</v>
      </c>
      <c r="V42" s="79">
        <v>0.1415</v>
      </c>
      <c r="W42" s="79">
        <v>0.144</v>
      </c>
      <c r="X42" s="79">
        <v>0.144</v>
      </c>
      <c r="Y42" s="79">
        <v>0.144</v>
      </c>
      <c r="Z42" s="79">
        <v>0.144</v>
      </c>
      <c r="AA42" s="79">
        <v>0.144</v>
      </c>
      <c r="AB42" s="79">
        <v>0.144</v>
      </c>
      <c r="AC42" s="79">
        <v>0.144</v>
      </c>
      <c r="AD42" s="79">
        <v>0.144</v>
      </c>
      <c r="AE42" s="79">
        <v>0.144</v>
      </c>
      <c r="AF42" s="79">
        <v>0.144</v>
      </c>
      <c r="AG42" s="79">
        <v>0.144</v>
      </c>
      <c r="AH42" s="79">
        <v>0.144</v>
      </c>
      <c r="AI42" s="79">
        <v>0.144</v>
      </c>
      <c r="AJ42" s="79">
        <v>0.144</v>
      </c>
      <c r="AK42" s="79">
        <v>0.144</v>
      </c>
      <c r="AL42" s="79">
        <v>0.144</v>
      </c>
      <c r="AM42" s="79">
        <v>0.144</v>
      </c>
      <c r="AN42" s="79">
        <v>0.144</v>
      </c>
      <c r="AO42" s="79">
        <v>0.144</v>
      </c>
      <c r="AP42" s="79">
        <v>0.144</v>
      </c>
      <c r="AQ42" s="79">
        <v>0.144</v>
      </c>
    </row>
    <row r="43" spans="1:43" ht="12">
      <c r="A43" s="1" t="s">
        <v>70</v>
      </c>
      <c r="B43" s="1" t="s">
        <v>55</v>
      </c>
      <c r="C43" s="79">
        <v>0.011</v>
      </c>
      <c r="D43" s="79">
        <v>0.0135</v>
      </c>
      <c r="E43" s="79">
        <v>0.015</v>
      </c>
      <c r="F43" s="79">
        <v>0.0175</v>
      </c>
      <c r="G43" s="79">
        <v>0.02</v>
      </c>
      <c r="H43" s="79">
        <v>0.0225</v>
      </c>
      <c r="I43" s="79">
        <v>0.032</v>
      </c>
      <c r="J43" s="79">
        <v>0.0415</v>
      </c>
      <c r="K43" s="79">
        <v>0.051</v>
      </c>
      <c r="L43" s="79">
        <v>0.0595</v>
      </c>
      <c r="M43" s="79">
        <v>0.07</v>
      </c>
      <c r="N43" s="79">
        <v>0.0795</v>
      </c>
      <c r="O43" s="79">
        <v>0.089</v>
      </c>
      <c r="P43" s="79">
        <v>0.0985</v>
      </c>
      <c r="Q43" s="79">
        <v>0.108</v>
      </c>
      <c r="R43" s="79">
        <v>0.1175</v>
      </c>
      <c r="S43" s="79">
        <v>0.12</v>
      </c>
      <c r="T43" s="79">
        <v>0.1225</v>
      </c>
      <c r="U43" s="79">
        <v>0.125</v>
      </c>
      <c r="V43" s="79">
        <v>0.1275</v>
      </c>
      <c r="W43" s="79">
        <v>0.13</v>
      </c>
      <c r="X43" s="79">
        <v>0.13</v>
      </c>
      <c r="Y43" s="79">
        <v>0.13</v>
      </c>
      <c r="Z43" s="79">
        <v>0.13</v>
      </c>
      <c r="AA43" s="79">
        <v>0.13</v>
      </c>
      <c r="AB43" s="79">
        <v>0.13</v>
      </c>
      <c r="AC43" s="79">
        <v>0.13</v>
      </c>
      <c r="AD43" s="79">
        <v>0.13</v>
      </c>
      <c r="AE43" s="79">
        <v>0.13</v>
      </c>
      <c r="AF43" s="79">
        <v>0.13</v>
      </c>
      <c r="AG43" s="79">
        <v>0.13</v>
      </c>
      <c r="AH43" s="79">
        <v>0.13</v>
      </c>
      <c r="AI43" s="79">
        <v>0.13</v>
      </c>
      <c r="AJ43" s="79">
        <v>0.13</v>
      </c>
      <c r="AK43" s="79">
        <v>0.13</v>
      </c>
      <c r="AL43" s="79">
        <v>0.13</v>
      </c>
      <c r="AM43" s="79">
        <v>0.13</v>
      </c>
      <c r="AN43" s="79">
        <v>0.13</v>
      </c>
      <c r="AO43" s="79">
        <v>0.13</v>
      </c>
      <c r="AP43" s="79">
        <v>0.13</v>
      </c>
      <c r="AQ43" s="79">
        <v>0.13</v>
      </c>
    </row>
    <row r="44" spans="1:43" ht="12">
      <c r="A44" s="1" t="s">
        <v>223</v>
      </c>
      <c r="B44" s="1" t="s">
        <v>124</v>
      </c>
      <c r="C44" s="79">
        <v>0.012</v>
      </c>
      <c r="D44" s="79">
        <v>0.0135</v>
      </c>
      <c r="E44" s="79">
        <v>0.016</v>
      </c>
      <c r="F44" s="79">
        <v>0.0185</v>
      </c>
      <c r="G44" s="79">
        <v>0.021</v>
      </c>
      <c r="H44" s="79">
        <v>0.0235</v>
      </c>
      <c r="I44" s="79">
        <v>0.03</v>
      </c>
      <c r="J44" s="79">
        <v>0.0365</v>
      </c>
      <c r="K44" s="79">
        <v>0.043</v>
      </c>
      <c r="L44" s="79">
        <v>0.0495</v>
      </c>
      <c r="M44" s="79">
        <v>0.056</v>
      </c>
      <c r="N44" s="79">
        <v>0.0625</v>
      </c>
      <c r="O44" s="79">
        <v>0.069</v>
      </c>
      <c r="P44" s="79">
        <v>0.0765</v>
      </c>
      <c r="Q44" s="79">
        <v>0.083</v>
      </c>
      <c r="R44" s="79">
        <v>0.0895</v>
      </c>
      <c r="S44" s="79">
        <v>0.092</v>
      </c>
      <c r="T44" s="79">
        <v>0.0945</v>
      </c>
      <c r="U44" s="79">
        <v>0.097</v>
      </c>
      <c r="V44" s="79">
        <v>0.0995</v>
      </c>
      <c r="W44" s="79">
        <v>0.102</v>
      </c>
      <c r="X44" s="79">
        <v>0.102</v>
      </c>
      <c r="Y44" s="79">
        <v>0.102</v>
      </c>
      <c r="Z44" s="79">
        <v>0.102</v>
      </c>
      <c r="AA44" s="79">
        <v>0.102</v>
      </c>
      <c r="AB44" s="79">
        <v>0.102</v>
      </c>
      <c r="AC44" s="79">
        <v>0.102</v>
      </c>
      <c r="AD44" s="79">
        <v>0.102</v>
      </c>
      <c r="AE44" s="79">
        <v>0.102</v>
      </c>
      <c r="AF44" s="79">
        <v>0.102</v>
      </c>
      <c r="AG44" s="79">
        <v>0.102</v>
      </c>
      <c r="AH44" s="79">
        <v>0.102</v>
      </c>
      <c r="AI44" s="79">
        <v>0.102</v>
      </c>
      <c r="AJ44" s="79">
        <v>0.102</v>
      </c>
      <c r="AK44" s="79">
        <v>0.102</v>
      </c>
      <c r="AL44" s="79">
        <v>0.102</v>
      </c>
      <c r="AM44" s="79">
        <v>0.102</v>
      </c>
      <c r="AN44" s="79">
        <v>0.102</v>
      </c>
      <c r="AO44" s="79">
        <v>0.102</v>
      </c>
      <c r="AP44" s="79">
        <v>0.102</v>
      </c>
      <c r="AQ44" s="79">
        <v>0.102</v>
      </c>
    </row>
    <row r="45" spans="1:43" ht="12">
      <c r="A45" s="1" t="s">
        <v>52</v>
      </c>
      <c r="B45" s="1" t="s">
        <v>148</v>
      </c>
      <c r="C45" s="79">
        <v>0.064</v>
      </c>
      <c r="D45" s="79">
        <v>0.0735</v>
      </c>
      <c r="E45" s="79">
        <v>0.074</v>
      </c>
      <c r="F45" s="79">
        <v>0.0755</v>
      </c>
      <c r="G45" s="79">
        <v>0.077</v>
      </c>
      <c r="H45" s="79">
        <v>0.0785</v>
      </c>
      <c r="I45" s="79">
        <v>0.08</v>
      </c>
      <c r="J45" s="79">
        <v>0.0815</v>
      </c>
      <c r="K45" s="79">
        <v>0.084</v>
      </c>
      <c r="L45" s="79">
        <v>0.0855</v>
      </c>
      <c r="M45" s="79">
        <v>0.089</v>
      </c>
      <c r="N45" s="79">
        <v>0.0915</v>
      </c>
      <c r="O45" s="79">
        <v>0.095</v>
      </c>
      <c r="P45" s="79">
        <v>0.0975</v>
      </c>
      <c r="Q45" s="79">
        <v>0.101</v>
      </c>
      <c r="R45" s="79">
        <v>0.1035</v>
      </c>
      <c r="S45" s="79">
        <v>0.106</v>
      </c>
      <c r="T45" s="79">
        <v>0.1085</v>
      </c>
      <c r="U45" s="79">
        <v>0.111</v>
      </c>
      <c r="V45" s="79">
        <v>0.1135</v>
      </c>
      <c r="W45" s="79">
        <v>0.116</v>
      </c>
      <c r="X45" s="79">
        <v>0.116</v>
      </c>
      <c r="Y45" s="79">
        <v>0.116</v>
      </c>
      <c r="Z45" s="79">
        <v>0.116</v>
      </c>
      <c r="AA45" s="79">
        <v>0.116</v>
      </c>
      <c r="AB45" s="79">
        <v>0.116</v>
      </c>
      <c r="AC45" s="79">
        <v>0.116</v>
      </c>
      <c r="AD45" s="79">
        <v>0.116</v>
      </c>
      <c r="AE45" s="79">
        <v>0.116</v>
      </c>
      <c r="AF45" s="79">
        <v>0.116</v>
      </c>
      <c r="AG45" s="79">
        <v>0.116</v>
      </c>
      <c r="AH45" s="79">
        <v>0.116</v>
      </c>
      <c r="AI45" s="79">
        <v>0.116</v>
      </c>
      <c r="AJ45" s="79">
        <v>0.116</v>
      </c>
      <c r="AK45" s="79">
        <v>0.116</v>
      </c>
      <c r="AL45" s="79">
        <v>0.116</v>
      </c>
      <c r="AM45" s="79">
        <v>0.116</v>
      </c>
      <c r="AN45" s="79">
        <v>0.116</v>
      </c>
      <c r="AO45" s="79">
        <v>0.116</v>
      </c>
      <c r="AP45" s="79">
        <v>0.116</v>
      </c>
      <c r="AQ45" s="79">
        <v>0.116</v>
      </c>
    </row>
    <row r="46" spans="1:43" ht="12">
      <c r="A46" s="1" t="s">
        <v>79</v>
      </c>
      <c r="B46" s="1" t="s">
        <v>88</v>
      </c>
      <c r="C46" s="79">
        <v>0</v>
      </c>
      <c r="D46" s="79">
        <v>0.0025</v>
      </c>
      <c r="E46" s="79">
        <v>0.005</v>
      </c>
      <c r="F46" s="79">
        <v>0.0075</v>
      </c>
      <c r="G46" s="79">
        <v>0.01</v>
      </c>
      <c r="H46" s="79">
        <v>0.0125</v>
      </c>
      <c r="I46" s="79">
        <v>0.019</v>
      </c>
      <c r="J46" s="79">
        <v>0.0255</v>
      </c>
      <c r="K46" s="79">
        <v>0.031</v>
      </c>
      <c r="L46" s="79">
        <v>0.0375</v>
      </c>
      <c r="M46" s="79">
        <v>0.044</v>
      </c>
      <c r="N46" s="79">
        <v>0.0505</v>
      </c>
      <c r="O46" s="79">
        <v>0.057</v>
      </c>
      <c r="P46" s="79">
        <v>0.0635</v>
      </c>
      <c r="Q46" s="79">
        <v>0.069</v>
      </c>
      <c r="R46" s="79">
        <v>0.0755</v>
      </c>
      <c r="S46" s="79">
        <v>0.078</v>
      </c>
      <c r="T46" s="79">
        <v>0.0805</v>
      </c>
      <c r="U46" s="79">
        <v>0.083</v>
      </c>
      <c r="V46" s="79">
        <v>0.0855</v>
      </c>
      <c r="W46" s="79">
        <v>0.088</v>
      </c>
      <c r="X46" s="79">
        <v>0.088</v>
      </c>
      <c r="Y46" s="79">
        <v>0.088</v>
      </c>
      <c r="Z46" s="79">
        <v>0.088</v>
      </c>
      <c r="AA46" s="79">
        <v>0.088</v>
      </c>
      <c r="AB46" s="79">
        <v>0.088</v>
      </c>
      <c r="AC46" s="79">
        <v>0.088</v>
      </c>
      <c r="AD46" s="79">
        <v>0.088</v>
      </c>
      <c r="AE46" s="79">
        <v>0.088</v>
      </c>
      <c r="AF46" s="79">
        <v>0.088</v>
      </c>
      <c r="AG46" s="79">
        <v>0.088</v>
      </c>
      <c r="AH46" s="79">
        <v>0.088</v>
      </c>
      <c r="AI46" s="79">
        <v>0.088</v>
      </c>
      <c r="AJ46" s="79">
        <v>0.088</v>
      </c>
      <c r="AK46" s="79">
        <v>0.088</v>
      </c>
      <c r="AL46" s="79">
        <v>0.088</v>
      </c>
      <c r="AM46" s="79">
        <v>0.088</v>
      </c>
      <c r="AN46" s="79">
        <v>0.088</v>
      </c>
      <c r="AO46" s="79">
        <v>0.088</v>
      </c>
      <c r="AP46" s="79">
        <v>0.088</v>
      </c>
      <c r="AQ46" s="79">
        <v>0.088</v>
      </c>
    </row>
    <row r="47" spans="1:43" ht="12">
      <c r="A47" s="1" t="s">
        <v>155</v>
      </c>
      <c r="B47" s="1" t="s">
        <v>171</v>
      </c>
      <c r="C47" s="79">
        <v>0.038</v>
      </c>
      <c r="D47" s="79">
        <v>0.0395</v>
      </c>
      <c r="E47" s="79">
        <v>0.041</v>
      </c>
      <c r="F47" s="79">
        <v>0.0435</v>
      </c>
      <c r="G47" s="79">
        <v>0.045</v>
      </c>
      <c r="H47" s="79">
        <v>0.0475</v>
      </c>
      <c r="I47" s="79">
        <v>0.051</v>
      </c>
      <c r="J47" s="79">
        <v>0.0545</v>
      </c>
      <c r="K47" s="79">
        <v>0.058</v>
      </c>
      <c r="L47" s="79">
        <v>0.0615</v>
      </c>
      <c r="M47" s="79">
        <v>0.066</v>
      </c>
      <c r="N47" s="79">
        <v>0.0705</v>
      </c>
      <c r="O47" s="79">
        <v>0.075</v>
      </c>
      <c r="P47" s="79">
        <v>0.0785</v>
      </c>
      <c r="Q47" s="79">
        <v>0.083</v>
      </c>
      <c r="R47" s="79">
        <v>0.0875</v>
      </c>
      <c r="S47" s="79">
        <v>0.09</v>
      </c>
      <c r="T47" s="79">
        <v>0.0925</v>
      </c>
      <c r="U47" s="79">
        <v>0.095</v>
      </c>
      <c r="V47" s="79">
        <v>0.0975</v>
      </c>
      <c r="W47" s="79">
        <v>0.1</v>
      </c>
      <c r="X47" s="79">
        <v>0.1</v>
      </c>
      <c r="Y47" s="79">
        <v>0.1</v>
      </c>
      <c r="Z47" s="79">
        <v>0.1</v>
      </c>
      <c r="AA47" s="79">
        <v>0.1</v>
      </c>
      <c r="AB47" s="79">
        <v>0.1</v>
      </c>
      <c r="AC47" s="79">
        <v>0.1</v>
      </c>
      <c r="AD47" s="79">
        <v>0.1</v>
      </c>
      <c r="AE47" s="79">
        <v>0.1</v>
      </c>
      <c r="AF47" s="79">
        <v>0.1</v>
      </c>
      <c r="AG47" s="79">
        <v>0.1</v>
      </c>
      <c r="AH47" s="79">
        <v>0.1</v>
      </c>
      <c r="AI47" s="79">
        <v>0.1</v>
      </c>
      <c r="AJ47" s="79">
        <v>0.1</v>
      </c>
      <c r="AK47" s="79">
        <v>0.1</v>
      </c>
      <c r="AL47" s="79">
        <v>0.1</v>
      </c>
      <c r="AM47" s="79">
        <v>0.1</v>
      </c>
      <c r="AN47" s="79">
        <v>0.1</v>
      </c>
      <c r="AO47" s="79">
        <v>0.1</v>
      </c>
      <c r="AP47" s="79">
        <v>0.1</v>
      </c>
      <c r="AQ47" s="79">
        <v>0.1</v>
      </c>
    </row>
    <row r="48" spans="1:43" ht="12">
      <c r="A48" s="1" t="s">
        <v>0</v>
      </c>
      <c r="B48" s="1" t="s">
        <v>148</v>
      </c>
      <c r="C48" s="79">
        <v>0.064</v>
      </c>
      <c r="D48" s="79">
        <v>0.0735</v>
      </c>
      <c r="E48" s="79">
        <v>0.074</v>
      </c>
      <c r="F48" s="79">
        <v>0.0755</v>
      </c>
      <c r="G48" s="79">
        <v>0.077</v>
      </c>
      <c r="H48" s="79">
        <v>0.0785</v>
      </c>
      <c r="I48" s="79">
        <v>0.08</v>
      </c>
      <c r="J48" s="79">
        <v>0.0815</v>
      </c>
      <c r="K48" s="79">
        <v>0.084</v>
      </c>
      <c r="L48" s="79">
        <v>0.0855</v>
      </c>
      <c r="M48" s="79">
        <v>0.089</v>
      </c>
      <c r="N48" s="79">
        <v>0.0915</v>
      </c>
      <c r="O48" s="79">
        <v>0.095</v>
      </c>
      <c r="P48" s="79">
        <v>0.0975</v>
      </c>
      <c r="Q48" s="79">
        <v>0.101</v>
      </c>
      <c r="R48" s="79">
        <v>0.1035</v>
      </c>
      <c r="S48" s="79">
        <v>0.106</v>
      </c>
      <c r="T48" s="79">
        <v>0.1085</v>
      </c>
      <c r="U48" s="79">
        <v>0.111</v>
      </c>
      <c r="V48" s="79">
        <v>0.1135</v>
      </c>
      <c r="W48" s="79">
        <v>0.116</v>
      </c>
      <c r="X48" s="79">
        <v>0.116</v>
      </c>
      <c r="Y48" s="79">
        <v>0.116</v>
      </c>
      <c r="Z48" s="79">
        <v>0.116</v>
      </c>
      <c r="AA48" s="79">
        <v>0.116</v>
      </c>
      <c r="AB48" s="79">
        <v>0.116</v>
      </c>
      <c r="AC48" s="79">
        <v>0.116</v>
      </c>
      <c r="AD48" s="79">
        <v>0.116</v>
      </c>
      <c r="AE48" s="79">
        <v>0.116</v>
      </c>
      <c r="AF48" s="79">
        <v>0.116</v>
      </c>
      <c r="AG48" s="79">
        <v>0.116</v>
      </c>
      <c r="AH48" s="79">
        <v>0.116</v>
      </c>
      <c r="AI48" s="79">
        <v>0.116</v>
      </c>
      <c r="AJ48" s="79">
        <v>0.116</v>
      </c>
      <c r="AK48" s="79">
        <v>0.116</v>
      </c>
      <c r="AL48" s="79">
        <v>0.116</v>
      </c>
      <c r="AM48" s="79">
        <v>0.116</v>
      </c>
      <c r="AN48" s="79">
        <v>0.116</v>
      </c>
      <c r="AO48" s="79">
        <v>0.116</v>
      </c>
      <c r="AP48" s="79">
        <v>0.116</v>
      </c>
      <c r="AQ48" s="79">
        <v>0.116</v>
      </c>
    </row>
    <row r="49" spans="1:43" ht="12">
      <c r="A49" s="1" t="s">
        <v>225</v>
      </c>
      <c r="B49" s="1" t="s">
        <v>209</v>
      </c>
      <c r="C49" s="79">
        <v>0.011</v>
      </c>
      <c r="D49" s="79">
        <v>0.0125</v>
      </c>
      <c r="E49" s="79">
        <v>0.015</v>
      </c>
      <c r="F49" s="79">
        <v>0.0175</v>
      </c>
      <c r="G49" s="79">
        <v>0.02</v>
      </c>
      <c r="H49" s="79">
        <v>0.0225</v>
      </c>
      <c r="I49" s="79">
        <v>0.029</v>
      </c>
      <c r="J49" s="79">
        <v>0.0355</v>
      </c>
      <c r="K49" s="79">
        <v>0.043</v>
      </c>
      <c r="L49" s="79">
        <v>0.0495</v>
      </c>
      <c r="M49" s="79">
        <v>0.056</v>
      </c>
      <c r="N49" s="79">
        <v>0.0635</v>
      </c>
      <c r="O49" s="79">
        <v>0.07</v>
      </c>
      <c r="P49" s="79">
        <v>0.0765</v>
      </c>
      <c r="Q49" s="79">
        <v>0.084</v>
      </c>
      <c r="R49" s="79">
        <v>0.0905</v>
      </c>
      <c r="S49" s="79">
        <v>0.093</v>
      </c>
      <c r="T49" s="79">
        <v>0.0955</v>
      </c>
      <c r="U49" s="79">
        <v>0.098</v>
      </c>
      <c r="V49" s="79">
        <v>0.1005</v>
      </c>
      <c r="W49" s="79">
        <v>0.103</v>
      </c>
      <c r="X49" s="79">
        <v>0.103</v>
      </c>
      <c r="Y49" s="79">
        <v>0.103</v>
      </c>
      <c r="Z49" s="79">
        <v>0.103</v>
      </c>
      <c r="AA49" s="79">
        <v>0.103</v>
      </c>
      <c r="AB49" s="79">
        <v>0.103</v>
      </c>
      <c r="AC49" s="79">
        <v>0.103</v>
      </c>
      <c r="AD49" s="79">
        <v>0.103</v>
      </c>
      <c r="AE49" s="79">
        <v>0.103</v>
      </c>
      <c r="AF49" s="79">
        <v>0.103</v>
      </c>
      <c r="AG49" s="79">
        <v>0.103</v>
      </c>
      <c r="AH49" s="79">
        <v>0.103</v>
      </c>
      <c r="AI49" s="79">
        <v>0.103</v>
      </c>
      <c r="AJ49" s="79">
        <v>0.103</v>
      </c>
      <c r="AK49" s="79">
        <v>0.103</v>
      </c>
      <c r="AL49" s="79">
        <v>0.103</v>
      </c>
      <c r="AM49" s="79">
        <v>0.103</v>
      </c>
      <c r="AN49" s="79">
        <v>0.103</v>
      </c>
      <c r="AO49" s="79">
        <v>0.103</v>
      </c>
      <c r="AP49" s="79">
        <v>0.103</v>
      </c>
      <c r="AQ49" s="79">
        <v>0.103</v>
      </c>
    </row>
    <row r="50" spans="1:43" ht="12">
      <c r="A50" s="1" t="s">
        <v>152</v>
      </c>
      <c r="B50" s="1" t="s">
        <v>88</v>
      </c>
      <c r="C50" s="79">
        <v>0</v>
      </c>
      <c r="D50" s="79">
        <v>0.0025</v>
      </c>
      <c r="E50" s="79">
        <v>0.005</v>
      </c>
      <c r="F50" s="79">
        <v>0.0075</v>
      </c>
      <c r="G50" s="79">
        <v>0.01</v>
      </c>
      <c r="H50" s="79">
        <v>0.0125</v>
      </c>
      <c r="I50" s="79">
        <v>0.019</v>
      </c>
      <c r="J50" s="79">
        <v>0.0255</v>
      </c>
      <c r="K50" s="79">
        <v>0.031</v>
      </c>
      <c r="L50" s="79">
        <v>0.0375</v>
      </c>
      <c r="M50" s="79">
        <v>0.044</v>
      </c>
      <c r="N50" s="79">
        <v>0.0505</v>
      </c>
      <c r="O50" s="79">
        <v>0.057</v>
      </c>
      <c r="P50" s="79">
        <v>0.0635</v>
      </c>
      <c r="Q50" s="79">
        <v>0.069</v>
      </c>
      <c r="R50" s="79">
        <v>0.0755</v>
      </c>
      <c r="S50" s="79">
        <v>0.078</v>
      </c>
      <c r="T50" s="79">
        <v>0.0805</v>
      </c>
      <c r="U50" s="79">
        <v>0.083</v>
      </c>
      <c r="V50" s="79">
        <v>0.0855</v>
      </c>
      <c r="W50" s="79">
        <v>0.088</v>
      </c>
      <c r="X50" s="79">
        <v>0.088</v>
      </c>
      <c r="Y50" s="79">
        <v>0.088</v>
      </c>
      <c r="Z50" s="79">
        <v>0.088</v>
      </c>
      <c r="AA50" s="79">
        <v>0.088</v>
      </c>
      <c r="AB50" s="79">
        <v>0.088</v>
      </c>
      <c r="AC50" s="79">
        <v>0.088</v>
      </c>
      <c r="AD50" s="79">
        <v>0.088</v>
      </c>
      <c r="AE50" s="79">
        <v>0.088</v>
      </c>
      <c r="AF50" s="79">
        <v>0.088</v>
      </c>
      <c r="AG50" s="79">
        <v>0.088</v>
      </c>
      <c r="AH50" s="79">
        <v>0.088</v>
      </c>
      <c r="AI50" s="79">
        <v>0.088</v>
      </c>
      <c r="AJ50" s="79">
        <v>0.088</v>
      </c>
      <c r="AK50" s="79">
        <v>0.088</v>
      </c>
      <c r="AL50" s="79">
        <v>0.088</v>
      </c>
      <c r="AM50" s="79">
        <v>0.088</v>
      </c>
      <c r="AN50" s="79">
        <v>0.088</v>
      </c>
      <c r="AO50" s="79">
        <v>0.088</v>
      </c>
      <c r="AP50" s="79">
        <v>0.088</v>
      </c>
      <c r="AQ50" s="79">
        <v>0.088</v>
      </c>
    </row>
    <row r="51" spans="1:43" ht="12">
      <c r="A51" s="1" t="s">
        <v>255</v>
      </c>
      <c r="B51" s="1" t="s">
        <v>73</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row>
    <row r="52" spans="1:43" ht="12">
      <c r="A52" s="1" t="s">
        <v>106</v>
      </c>
      <c r="B52" s="1" t="s">
        <v>73</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row>
    <row r="53" spans="1:43" ht="12">
      <c r="A53" s="1" t="s">
        <v>110</v>
      </c>
      <c r="B53" s="1" t="s">
        <v>209</v>
      </c>
      <c r="C53" s="79">
        <v>0.011</v>
      </c>
      <c r="D53" s="79">
        <v>0.0125</v>
      </c>
      <c r="E53" s="79">
        <v>0.015</v>
      </c>
      <c r="F53" s="79">
        <v>0.0175</v>
      </c>
      <c r="G53" s="79">
        <v>0.02</v>
      </c>
      <c r="H53" s="79">
        <v>0.0225</v>
      </c>
      <c r="I53" s="79">
        <v>0.029</v>
      </c>
      <c r="J53" s="79">
        <v>0.0355</v>
      </c>
      <c r="K53" s="79">
        <v>0.043</v>
      </c>
      <c r="L53" s="79">
        <v>0.0495</v>
      </c>
      <c r="M53" s="79">
        <v>0.056</v>
      </c>
      <c r="N53" s="79">
        <v>0.0635</v>
      </c>
      <c r="O53" s="79">
        <v>0.07</v>
      </c>
      <c r="P53" s="79">
        <v>0.0765</v>
      </c>
      <c r="Q53" s="79">
        <v>0.084</v>
      </c>
      <c r="R53" s="79">
        <v>0.0905</v>
      </c>
      <c r="S53" s="79">
        <v>0.093</v>
      </c>
      <c r="T53" s="79">
        <v>0.0955</v>
      </c>
      <c r="U53" s="79">
        <v>0.098</v>
      </c>
      <c r="V53" s="79">
        <v>0.1005</v>
      </c>
      <c r="W53" s="79">
        <v>0.103</v>
      </c>
      <c r="X53" s="79">
        <v>0.103</v>
      </c>
      <c r="Y53" s="79">
        <v>0.103</v>
      </c>
      <c r="Z53" s="79">
        <v>0.103</v>
      </c>
      <c r="AA53" s="79">
        <v>0.103</v>
      </c>
      <c r="AB53" s="79">
        <v>0.103</v>
      </c>
      <c r="AC53" s="79">
        <v>0.103</v>
      </c>
      <c r="AD53" s="79">
        <v>0.103</v>
      </c>
      <c r="AE53" s="79">
        <v>0.103</v>
      </c>
      <c r="AF53" s="79">
        <v>0.103</v>
      </c>
      <c r="AG53" s="79">
        <v>0.103</v>
      </c>
      <c r="AH53" s="79">
        <v>0.103</v>
      </c>
      <c r="AI53" s="79">
        <v>0.103</v>
      </c>
      <c r="AJ53" s="79">
        <v>0.103</v>
      </c>
      <c r="AK53" s="79">
        <v>0.103</v>
      </c>
      <c r="AL53" s="79">
        <v>0.103</v>
      </c>
      <c r="AM53" s="79">
        <v>0.103</v>
      </c>
      <c r="AN53" s="79">
        <v>0.103</v>
      </c>
      <c r="AO53" s="79">
        <v>0.103</v>
      </c>
      <c r="AP53" s="79">
        <v>0.103</v>
      </c>
      <c r="AQ53" s="79">
        <v>0.103</v>
      </c>
    </row>
    <row r="54" spans="1:43" ht="12">
      <c r="A54" s="1" t="s">
        <v>288</v>
      </c>
      <c r="B54" s="1" t="s">
        <v>214</v>
      </c>
      <c r="C54" s="79">
        <v>0.081</v>
      </c>
      <c r="D54" s="79">
        <v>0.0835</v>
      </c>
      <c r="E54" s="79">
        <v>0.085</v>
      </c>
      <c r="F54" s="79">
        <v>0.0865</v>
      </c>
      <c r="G54" s="79">
        <v>0.088</v>
      </c>
      <c r="H54" s="79">
        <v>0.0905</v>
      </c>
      <c r="I54" s="79">
        <v>0.093</v>
      </c>
      <c r="J54" s="79">
        <v>0.0965</v>
      </c>
      <c r="K54" s="79">
        <v>0.1</v>
      </c>
      <c r="L54" s="79">
        <v>0.1035</v>
      </c>
      <c r="M54" s="79">
        <v>0.108</v>
      </c>
      <c r="N54" s="79">
        <v>0.1115</v>
      </c>
      <c r="O54" s="79">
        <v>0.116</v>
      </c>
      <c r="P54" s="79">
        <v>0.1195</v>
      </c>
      <c r="Q54" s="79">
        <v>0.124</v>
      </c>
      <c r="R54" s="79">
        <v>0.1285</v>
      </c>
      <c r="S54" s="79">
        <v>0.131</v>
      </c>
      <c r="T54" s="79">
        <v>0.1335</v>
      </c>
      <c r="U54" s="79">
        <v>0.136</v>
      </c>
      <c r="V54" s="79">
        <v>0.1385</v>
      </c>
      <c r="W54" s="79">
        <v>0.141</v>
      </c>
      <c r="X54" s="79">
        <v>0.141</v>
      </c>
      <c r="Y54" s="79">
        <v>0.141</v>
      </c>
      <c r="Z54" s="79">
        <v>0.141</v>
      </c>
      <c r="AA54" s="79">
        <v>0.141</v>
      </c>
      <c r="AB54" s="79">
        <v>0.141</v>
      </c>
      <c r="AC54" s="79">
        <v>0.141</v>
      </c>
      <c r="AD54" s="79">
        <v>0.141</v>
      </c>
      <c r="AE54" s="79">
        <v>0.141</v>
      </c>
      <c r="AF54" s="79">
        <v>0.141</v>
      </c>
      <c r="AG54" s="79">
        <v>0.141</v>
      </c>
      <c r="AH54" s="79">
        <v>0.141</v>
      </c>
      <c r="AI54" s="79">
        <v>0.141</v>
      </c>
      <c r="AJ54" s="79">
        <v>0.141</v>
      </c>
      <c r="AK54" s="79">
        <v>0.141</v>
      </c>
      <c r="AL54" s="79">
        <v>0.141</v>
      </c>
      <c r="AM54" s="79">
        <v>0.141</v>
      </c>
      <c r="AN54" s="79">
        <v>0.141</v>
      </c>
      <c r="AO54" s="79">
        <v>0.141</v>
      </c>
      <c r="AP54" s="79">
        <v>0.141</v>
      </c>
      <c r="AQ54" s="79">
        <v>0.141</v>
      </c>
    </row>
    <row r="57" spans="1:6" ht="18">
      <c r="A57" s="214" t="s">
        <v>296</v>
      </c>
      <c r="B57" s="200"/>
      <c r="C57" s="200"/>
      <c r="D57" s="200"/>
      <c r="E57" s="200"/>
      <c r="F57" s="200"/>
    </row>
    <row r="58" spans="1:8" ht="16.5">
      <c r="A58" s="215" t="s">
        <v>169</v>
      </c>
      <c r="B58" s="200"/>
      <c r="C58" s="216" t="s">
        <v>15</v>
      </c>
      <c r="D58" s="200"/>
      <c r="E58" s="200"/>
      <c r="F58" s="200"/>
      <c r="G58" s="200"/>
      <c r="H58" s="200"/>
    </row>
    <row r="59" spans="3:8" ht="15">
      <c r="C59" s="216" t="s">
        <v>315</v>
      </c>
      <c r="D59" s="200"/>
      <c r="E59" s="200"/>
      <c r="F59" s="200"/>
      <c r="G59" s="200"/>
      <c r="H59" s="200"/>
    </row>
    <row r="60" spans="3:8" ht="15">
      <c r="C60" s="216" t="s">
        <v>32</v>
      </c>
      <c r="D60" s="200"/>
      <c r="E60" s="200"/>
      <c r="F60" s="200"/>
      <c r="G60" s="200"/>
      <c r="H60" s="200"/>
    </row>
    <row r="61" spans="2:6" ht="16.5">
      <c r="B61" s="215" t="s">
        <v>273</v>
      </c>
      <c r="C61" s="200"/>
      <c r="D61" s="200"/>
      <c r="E61" s="200"/>
      <c r="F61" s="200"/>
    </row>
    <row r="62" spans="1:24" ht="16.5">
      <c r="A62" s="81" t="s">
        <v>140</v>
      </c>
      <c r="B62" s="81" t="s">
        <v>183</v>
      </c>
      <c r="D62" s="82">
        <v>2010</v>
      </c>
      <c r="E62" s="82">
        <v>2011</v>
      </c>
      <c r="F62" s="82">
        <v>2012</v>
      </c>
      <c r="G62" s="82">
        <v>2013</v>
      </c>
      <c r="H62" s="82">
        <v>2014</v>
      </c>
      <c r="I62" s="82">
        <v>2015</v>
      </c>
      <c r="J62" s="82">
        <v>2016</v>
      </c>
      <c r="K62" s="82">
        <v>2017</v>
      </c>
      <c r="L62" s="82">
        <v>2018</v>
      </c>
      <c r="M62" s="82">
        <v>2019</v>
      </c>
      <c r="N62" s="82">
        <v>2020</v>
      </c>
      <c r="O62" s="82">
        <v>2021</v>
      </c>
      <c r="P62" s="82">
        <v>2022</v>
      </c>
      <c r="Q62" s="82">
        <v>2023</v>
      </c>
      <c r="R62" s="82">
        <v>2024</v>
      </c>
      <c r="S62" s="82">
        <v>2025</v>
      </c>
      <c r="T62" s="82">
        <v>2026</v>
      </c>
      <c r="U62" s="82">
        <v>2027</v>
      </c>
      <c r="V62" s="82">
        <v>2028</v>
      </c>
      <c r="W62" s="82">
        <v>2029</v>
      </c>
      <c r="X62" s="82">
        <v>2030</v>
      </c>
    </row>
    <row r="63" spans="1:24" ht="12">
      <c r="A63" s="31" t="s">
        <v>136</v>
      </c>
      <c r="B63" s="31" t="s">
        <v>136</v>
      </c>
      <c r="D63" s="83">
        <v>0</v>
      </c>
      <c r="E63" s="83">
        <v>0</v>
      </c>
      <c r="F63" s="83">
        <v>0</v>
      </c>
      <c r="G63" s="83">
        <v>0</v>
      </c>
      <c r="H63" s="83">
        <v>0</v>
      </c>
      <c r="I63" s="83">
        <v>0</v>
      </c>
      <c r="J63" s="83">
        <v>0</v>
      </c>
      <c r="K63" s="83">
        <v>0</v>
      </c>
      <c r="L63" s="83">
        <v>0</v>
      </c>
      <c r="M63" s="83">
        <v>0</v>
      </c>
      <c r="N63" s="83">
        <v>0</v>
      </c>
      <c r="O63" s="83">
        <v>0</v>
      </c>
      <c r="P63" s="83">
        <v>0</v>
      </c>
      <c r="Q63" s="83">
        <v>0</v>
      </c>
      <c r="R63" s="83">
        <v>0</v>
      </c>
      <c r="S63" s="83">
        <v>0</v>
      </c>
      <c r="T63" s="83">
        <v>0</v>
      </c>
      <c r="U63" s="83">
        <v>0</v>
      </c>
      <c r="V63" s="83">
        <v>0</v>
      </c>
      <c r="W63" s="83">
        <v>0</v>
      </c>
      <c r="X63" s="83">
        <v>0</v>
      </c>
    </row>
    <row r="64" spans="1:24" ht="12">
      <c r="A64" s="1" t="s">
        <v>125</v>
      </c>
      <c r="B64" s="31" t="s">
        <v>125</v>
      </c>
      <c r="D64" s="83">
        <v>0.008</v>
      </c>
      <c r="E64" s="83">
        <v>0.018</v>
      </c>
      <c r="F64" s="83">
        <v>0.03</v>
      </c>
      <c r="G64" s="83">
        <v>0.045</v>
      </c>
      <c r="H64" s="83">
        <v>0.061</v>
      </c>
      <c r="I64" s="83">
        <v>0.078</v>
      </c>
      <c r="J64" s="83">
        <v>0.093</v>
      </c>
      <c r="K64" s="83">
        <v>0.108</v>
      </c>
      <c r="L64" s="83">
        <v>0.123</v>
      </c>
      <c r="M64" s="83">
        <v>0.138</v>
      </c>
      <c r="N64" s="83">
        <v>0.153</v>
      </c>
      <c r="O64" s="83">
        <v>0.153</v>
      </c>
      <c r="P64" s="83">
        <v>0.154</v>
      </c>
      <c r="Q64" s="83">
        <v>0.154</v>
      </c>
      <c r="R64" s="83">
        <v>0.154</v>
      </c>
      <c r="S64" s="83">
        <v>0.154</v>
      </c>
      <c r="T64" s="83">
        <v>0.154</v>
      </c>
      <c r="U64" s="83">
        <v>0.154</v>
      </c>
      <c r="V64" s="83">
        <v>0.154</v>
      </c>
      <c r="W64" s="83">
        <v>0.154</v>
      </c>
      <c r="X64" s="83">
        <v>0.154</v>
      </c>
    </row>
    <row r="65" spans="1:24" ht="12">
      <c r="A65" s="31" t="s">
        <v>10</v>
      </c>
      <c r="B65" s="31" t="s">
        <v>10</v>
      </c>
      <c r="D65" s="83">
        <v>0</v>
      </c>
      <c r="E65" s="83">
        <v>0.001</v>
      </c>
      <c r="F65" s="83">
        <v>0.002</v>
      </c>
      <c r="G65" s="83">
        <v>0.004</v>
      </c>
      <c r="H65" s="83">
        <v>0.004</v>
      </c>
      <c r="I65" s="83">
        <v>0.004</v>
      </c>
      <c r="J65" s="83">
        <v>0.004</v>
      </c>
      <c r="K65" s="83">
        <v>0.004</v>
      </c>
      <c r="L65" s="83">
        <v>0.004</v>
      </c>
      <c r="M65" s="83">
        <v>0.004</v>
      </c>
      <c r="N65" s="83">
        <v>0.004</v>
      </c>
      <c r="O65" s="83">
        <v>0.004</v>
      </c>
      <c r="P65" s="83">
        <v>0.004</v>
      </c>
      <c r="Q65" s="83">
        <v>0.004</v>
      </c>
      <c r="R65" s="83">
        <v>0.004</v>
      </c>
      <c r="S65" s="83">
        <v>0.004</v>
      </c>
      <c r="T65" s="83">
        <v>0.004</v>
      </c>
      <c r="U65" s="83">
        <v>0.004</v>
      </c>
      <c r="V65" s="83">
        <v>0.004</v>
      </c>
      <c r="W65" s="83">
        <v>0.004</v>
      </c>
      <c r="X65" s="83">
        <v>0.004</v>
      </c>
    </row>
    <row r="66" spans="1:24" ht="12">
      <c r="A66" s="31" t="s">
        <v>70</v>
      </c>
      <c r="B66" s="31" t="s">
        <v>70</v>
      </c>
      <c r="D66" s="83">
        <v>0.004</v>
      </c>
      <c r="E66" s="83">
        <v>0.008</v>
      </c>
      <c r="F66" s="83">
        <v>0.012</v>
      </c>
      <c r="G66" s="83">
        <v>0.016</v>
      </c>
      <c r="H66" s="83">
        <v>0.02</v>
      </c>
      <c r="I66" s="83">
        <v>0.024</v>
      </c>
      <c r="J66" s="83">
        <v>0.028</v>
      </c>
      <c r="K66" s="83">
        <v>0.032</v>
      </c>
      <c r="L66" s="83">
        <v>0.036</v>
      </c>
      <c r="M66" s="83">
        <v>0.04</v>
      </c>
      <c r="N66" s="83">
        <v>0.044</v>
      </c>
      <c r="O66" s="83">
        <v>0.048</v>
      </c>
      <c r="P66" s="83">
        <v>0.052</v>
      </c>
      <c r="Q66" s="83">
        <v>0.056</v>
      </c>
      <c r="R66" s="83">
        <v>0.06</v>
      </c>
      <c r="S66" s="83">
        <v>0.064</v>
      </c>
      <c r="T66" s="83">
        <v>0.068</v>
      </c>
      <c r="U66" s="83">
        <v>0.072</v>
      </c>
      <c r="V66" s="83">
        <v>0.076</v>
      </c>
      <c r="W66" s="83">
        <v>0.08</v>
      </c>
      <c r="X66" s="83">
        <v>0.084</v>
      </c>
    </row>
    <row r="67" spans="1:24" ht="12">
      <c r="A67" s="31" t="s">
        <v>159</v>
      </c>
      <c r="B67" s="31" t="s">
        <v>159</v>
      </c>
      <c r="D67" s="83">
        <v>0.004</v>
      </c>
      <c r="E67" s="83">
        <v>0.007</v>
      </c>
      <c r="F67" s="83">
        <v>0.011</v>
      </c>
      <c r="G67" s="83">
        <v>0.014</v>
      </c>
      <c r="H67" s="83">
        <v>0.018</v>
      </c>
      <c r="I67" s="83">
        <v>0.021</v>
      </c>
      <c r="J67" s="83">
        <v>0.025</v>
      </c>
      <c r="K67" s="83">
        <v>0.028</v>
      </c>
      <c r="L67" s="83">
        <v>0.032</v>
      </c>
      <c r="M67" s="83">
        <v>0.035</v>
      </c>
      <c r="N67" s="83">
        <v>0.035</v>
      </c>
      <c r="O67" s="83">
        <v>0.035</v>
      </c>
      <c r="P67" s="83">
        <v>0.035</v>
      </c>
      <c r="Q67" s="83">
        <v>0.035</v>
      </c>
      <c r="R67" s="83">
        <v>0.035</v>
      </c>
      <c r="S67" s="83">
        <v>0.035</v>
      </c>
      <c r="T67" s="83">
        <v>0.035</v>
      </c>
      <c r="U67" s="83">
        <v>0.035</v>
      </c>
      <c r="V67" s="83">
        <v>0.035</v>
      </c>
      <c r="W67" s="83">
        <v>0.035</v>
      </c>
      <c r="X67" s="83">
        <v>0.035</v>
      </c>
    </row>
    <row r="68" spans="1:24" ht="12">
      <c r="A68" s="31" t="s">
        <v>250</v>
      </c>
      <c r="B68" s="31" t="s">
        <v>250</v>
      </c>
      <c r="D68" s="83">
        <v>0.01</v>
      </c>
      <c r="E68" s="83">
        <v>0.02</v>
      </c>
      <c r="F68" s="83">
        <v>0.03</v>
      </c>
      <c r="G68" s="83">
        <v>0.04</v>
      </c>
      <c r="H68" s="83">
        <v>0.05</v>
      </c>
      <c r="I68" s="83">
        <v>0.06</v>
      </c>
      <c r="J68" s="83">
        <v>0.07</v>
      </c>
      <c r="K68" s="83">
        <v>0.08</v>
      </c>
      <c r="L68" s="83">
        <v>0.09</v>
      </c>
      <c r="M68" s="83">
        <v>0.1</v>
      </c>
      <c r="N68" s="83">
        <v>0.11</v>
      </c>
      <c r="O68" s="83">
        <v>0.12</v>
      </c>
      <c r="P68" s="83">
        <v>0.13</v>
      </c>
      <c r="Q68" s="83">
        <v>0.14</v>
      </c>
      <c r="R68" s="83">
        <v>0.15</v>
      </c>
      <c r="S68" s="83">
        <v>0.16</v>
      </c>
      <c r="T68" s="83">
        <v>0.17</v>
      </c>
      <c r="U68" s="83">
        <v>0.18</v>
      </c>
      <c r="V68" s="83">
        <v>0.19</v>
      </c>
      <c r="W68" s="83">
        <v>0.2</v>
      </c>
      <c r="X68" s="83">
        <v>0.21</v>
      </c>
    </row>
    <row r="69" spans="1:24" ht="12">
      <c r="A69" s="31" t="s">
        <v>241</v>
      </c>
      <c r="B69" s="31" t="s">
        <v>262</v>
      </c>
      <c r="D69" s="83">
        <v>0.003</v>
      </c>
      <c r="E69" s="83">
        <v>0.008</v>
      </c>
      <c r="F69" s="83">
        <v>0.015</v>
      </c>
      <c r="G69" s="83">
        <v>0.024</v>
      </c>
      <c r="H69" s="83">
        <v>0.035</v>
      </c>
      <c r="I69" s="83">
        <v>0.048</v>
      </c>
      <c r="J69" s="83">
        <v>0.062</v>
      </c>
      <c r="K69" s="83">
        <v>0.079</v>
      </c>
      <c r="L69" s="83">
        <v>0.097</v>
      </c>
      <c r="M69" s="83">
        <v>0.117</v>
      </c>
      <c r="N69" s="83">
        <v>0.117</v>
      </c>
      <c r="O69" s="83">
        <v>0.117</v>
      </c>
      <c r="P69" s="83">
        <v>0.117</v>
      </c>
      <c r="Q69" s="83">
        <v>0.117</v>
      </c>
      <c r="R69" s="83">
        <v>0.117</v>
      </c>
      <c r="S69" s="83">
        <v>0.117</v>
      </c>
      <c r="T69" s="83">
        <v>0.117</v>
      </c>
      <c r="U69" s="83">
        <v>0.117</v>
      </c>
      <c r="V69" s="83">
        <v>0.117</v>
      </c>
      <c r="W69" s="83">
        <v>0.117</v>
      </c>
      <c r="X69" s="83">
        <v>0.117</v>
      </c>
    </row>
    <row r="70" spans="1:24" ht="12">
      <c r="A70" s="31" t="s">
        <v>241</v>
      </c>
      <c r="B70" s="31" t="s">
        <v>38</v>
      </c>
      <c r="D70" s="83">
        <v>0.005</v>
      </c>
      <c r="E70" s="83">
        <v>0.013</v>
      </c>
      <c r="F70" s="83">
        <v>0.023</v>
      </c>
      <c r="G70" s="83">
        <v>0.033</v>
      </c>
      <c r="H70" s="83">
        <v>0.043</v>
      </c>
      <c r="I70" s="83">
        <v>0.053</v>
      </c>
      <c r="J70" s="83">
        <v>0.063</v>
      </c>
      <c r="K70" s="83">
        <v>0.073</v>
      </c>
      <c r="L70" s="83">
        <v>0.083</v>
      </c>
      <c r="M70" s="83">
        <v>0.093</v>
      </c>
      <c r="N70" s="83">
        <v>0.103</v>
      </c>
      <c r="O70" s="83">
        <v>0.103</v>
      </c>
      <c r="P70" s="83">
        <v>0.103</v>
      </c>
      <c r="Q70" s="83">
        <v>0.103</v>
      </c>
      <c r="R70" s="83">
        <v>0.103</v>
      </c>
      <c r="S70" s="83">
        <v>0.103</v>
      </c>
      <c r="T70" s="83">
        <v>0.103</v>
      </c>
      <c r="U70" s="83">
        <v>0.103</v>
      </c>
      <c r="V70" s="83">
        <v>0.103</v>
      </c>
      <c r="W70" s="83">
        <v>0.103</v>
      </c>
      <c r="X70" s="83">
        <v>0.103</v>
      </c>
    </row>
    <row r="71" spans="1:24" ht="12">
      <c r="A71" s="31" t="s">
        <v>241</v>
      </c>
      <c r="B71" s="31" t="s">
        <v>281</v>
      </c>
      <c r="D71" s="83">
        <v>0.004</v>
      </c>
      <c r="E71" s="83">
        <v>0.011</v>
      </c>
      <c r="F71" s="83">
        <v>0.02</v>
      </c>
      <c r="G71" s="83">
        <v>0.032</v>
      </c>
      <c r="H71" s="83">
        <v>0.046</v>
      </c>
      <c r="I71" s="83">
        <v>0.063</v>
      </c>
      <c r="J71" s="83">
        <v>0.08</v>
      </c>
      <c r="K71" s="83">
        <v>0.096</v>
      </c>
      <c r="L71" s="83">
        <v>0.113</v>
      </c>
      <c r="M71" s="83">
        <v>0.13</v>
      </c>
      <c r="N71" s="83">
        <v>0.147</v>
      </c>
      <c r="O71" s="83">
        <v>0.147</v>
      </c>
      <c r="P71" s="83">
        <v>0.147</v>
      </c>
      <c r="Q71" s="83">
        <v>0.147</v>
      </c>
      <c r="R71" s="83">
        <v>0.147</v>
      </c>
      <c r="S71" s="83">
        <v>0.147</v>
      </c>
      <c r="T71" s="83">
        <v>0.147</v>
      </c>
      <c r="U71" s="83">
        <v>0.147</v>
      </c>
      <c r="V71" s="83">
        <v>0.147</v>
      </c>
      <c r="W71" s="83">
        <v>0.147</v>
      </c>
      <c r="X71" s="83">
        <v>0.147</v>
      </c>
    </row>
    <row r="72" spans="1:24" ht="12">
      <c r="A72" s="31" t="s">
        <v>241</v>
      </c>
      <c r="B72" s="31" t="s">
        <v>239</v>
      </c>
      <c r="D72" s="83">
        <v>0.012</v>
      </c>
      <c r="E72" s="83">
        <v>0.024</v>
      </c>
      <c r="F72" s="83">
        <v>0.037</v>
      </c>
      <c r="G72" s="83">
        <v>0.046</v>
      </c>
      <c r="H72" s="83">
        <v>0.055</v>
      </c>
      <c r="I72" s="83">
        <v>0.065</v>
      </c>
      <c r="J72" s="83">
        <v>0.065</v>
      </c>
      <c r="K72" s="83">
        <v>0.065</v>
      </c>
      <c r="L72" s="83">
        <v>0.065</v>
      </c>
      <c r="M72" s="83">
        <v>0.065</v>
      </c>
      <c r="N72" s="83">
        <v>0.065</v>
      </c>
      <c r="O72" s="83">
        <v>0.065</v>
      </c>
      <c r="P72" s="83">
        <v>0.065</v>
      </c>
      <c r="Q72" s="83">
        <v>0.065</v>
      </c>
      <c r="R72" s="83">
        <v>0.065</v>
      </c>
      <c r="S72" s="83">
        <v>0.065</v>
      </c>
      <c r="T72" s="83">
        <v>0.065</v>
      </c>
      <c r="U72" s="83">
        <v>0.065</v>
      </c>
      <c r="V72" s="83">
        <v>0.065</v>
      </c>
      <c r="W72" s="83">
        <v>0.065</v>
      </c>
      <c r="X72" s="83">
        <v>0.065</v>
      </c>
    </row>
    <row r="73" spans="1:24" ht="12">
      <c r="A73" s="31" t="s">
        <v>241</v>
      </c>
      <c r="B73" s="31" t="s">
        <v>215</v>
      </c>
      <c r="D73" s="83">
        <v>0.01</v>
      </c>
      <c r="E73" s="83">
        <v>0.021</v>
      </c>
      <c r="F73" s="83">
        <v>0.035</v>
      </c>
      <c r="G73" s="83">
        <v>0.051</v>
      </c>
      <c r="H73" s="83">
        <v>0.069</v>
      </c>
      <c r="I73" s="83">
        <v>0.089</v>
      </c>
      <c r="J73" s="83">
        <v>0.089</v>
      </c>
      <c r="K73" s="83">
        <v>0.089</v>
      </c>
      <c r="L73" s="83">
        <v>0.089</v>
      </c>
      <c r="M73" s="83">
        <v>0.089</v>
      </c>
      <c r="N73" s="83">
        <v>0.089</v>
      </c>
      <c r="O73" s="83">
        <v>0.089</v>
      </c>
      <c r="P73" s="83">
        <v>0.089</v>
      </c>
      <c r="Q73" s="83">
        <v>0.089</v>
      </c>
      <c r="R73" s="83">
        <v>0.089</v>
      </c>
      <c r="S73" s="83">
        <v>0.089</v>
      </c>
      <c r="T73" s="83">
        <v>0.089</v>
      </c>
      <c r="U73" s="83">
        <v>0.089</v>
      </c>
      <c r="V73" s="83">
        <v>0.089</v>
      </c>
      <c r="W73" s="83">
        <v>0.089</v>
      </c>
      <c r="X73" s="83">
        <v>0.089</v>
      </c>
    </row>
    <row r="74" spans="1:24" ht="12">
      <c r="A74" s="31" t="s">
        <v>188</v>
      </c>
      <c r="B74" s="31" t="s">
        <v>210</v>
      </c>
      <c r="D74" s="83">
        <v>0</v>
      </c>
      <c r="E74" s="83">
        <v>0</v>
      </c>
      <c r="F74" s="83">
        <v>0</v>
      </c>
      <c r="G74" s="83">
        <v>0</v>
      </c>
      <c r="H74" s="83">
        <v>0</v>
      </c>
      <c r="I74" s="83">
        <v>0</v>
      </c>
      <c r="J74" s="83">
        <v>0</v>
      </c>
      <c r="K74" s="83">
        <v>0</v>
      </c>
      <c r="L74" s="83">
        <v>0</v>
      </c>
      <c r="M74" s="83">
        <v>0</v>
      </c>
      <c r="N74" s="83">
        <v>0</v>
      </c>
      <c r="O74" s="83">
        <v>0</v>
      </c>
      <c r="P74" s="83">
        <v>0</v>
      </c>
      <c r="Q74" s="83">
        <v>0</v>
      </c>
      <c r="R74" s="83">
        <v>0</v>
      </c>
      <c r="S74" s="83">
        <v>0</v>
      </c>
      <c r="T74" s="83">
        <v>0</v>
      </c>
      <c r="U74" s="83">
        <v>0</v>
      </c>
      <c r="V74" s="83">
        <v>0</v>
      </c>
      <c r="W74" s="83">
        <v>0</v>
      </c>
      <c r="X74" s="83">
        <v>0</v>
      </c>
    </row>
    <row r="75" spans="1:24" ht="12">
      <c r="A75" s="31" t="s">
        <v>33</v>
      </c>
      <c r="B75" s="31" t="s">
        <v>33</v>
      </c>
      <c r="D75" s="83">
        <v>0.012</v>
      </c>
      <c r="E75" s="83">
        <v>0.028</v>
      </c>
      <c r="F75" s="83">
        <v>0.044</v>
      </c>
      <c r="G75" s="83">
        <v>0.049</v>
      </c>
      <c r="H75" s="83">
        <v>0.054</v>
      </c>
      <c r="I75" s="83">
        <v>0.06</v>
      </c>
      <c r="J75" s="83">
        <v>0.065</v>
      </c>
      <c r="K75" s="83">
        <v>0.071</v>
      </c>
      <c r="L75" s="83">
        <v>0.076</v>
      </c>
      <c r="M75" s="83">
        <v>0.081</v>
      </c>
      <c r="N75" s="83">
        <v>0.087</v>
      </c>
      <c r="O75" s="83">
        <v>0.087</v>
      </c>
      <c r="P75" s="83">
        <v>0.087</v>
      </c>
      <c r="Q75" s="83">
        <v>0.087</v>
      </c>
      <c r="R75" s="83">
        <v>0.087</v>
      </c>
      <c r="S75" s="83">
        <v>0.087</v>
      </c>
      <c r="T75" s="83">
        <v>0.087</v>
      </c>
      <c r="U75" s="83">
        <v>0.087</v>
      </c>
      <c r="V75" s="83">
        <v>0.087</v>
      </c>
      <c r="W75" s="83">
        <v>0.087</v>
      </c>
      <c r="X75" s="83">
        <v>0.087</v>
      </c>
    </row>
    <row r="76" spans="1:24" ht="12">
      <c r="A76" s="31" t="s">
        <v>146</v>
      </c>
      <c r="B76" s="31" t="s">
        <v>146</v>
      </c>
      <c r="D76" s="83">
        <v>0</v>
      </c>
      <c r="E76" s="83">
        <v>0</v>
      </c>
      <c r="F76" s="83">
        <v>0</v>
      </c>
      <c r="G76" s="83">
        <v>0</v>
      </c>
      <c r="H76" s="83">
        <v>0</v>
      </c>
      <c r="I76" s="83">
        <v>0</v>
      </c>
      <c r="J76" s="83">
        <v>0</v>
      </c>
      <c r="K76" s="83">
        <v>0</v>
      </c>
      <c r="L76" s="83">
        <v>0</v>
      </c>
      <c r="M76" s="83">
        <v>0</v>
      </c>
      <c r="N76" s="83">
        <v>0</v>
      </c>
      <c r="O76" s="83">
        <v>0</v>
      </c>
      <c r="P76" s="83">
        <v>0</v>
      </c>
      <c r="Q76" s="83">
        <v>0</v>
      </c>
      <c r="R76" s="83">
        <v>0</v>
      </c>
      <c r="S76" s="83">
        <v>0</v>
      </c>
      <c r="T76" s="83">
        <v>0</v>
      </c>
      <c r="U76" s="83">
        <v>0</v>
      </c>
      <c r="V76" s="83">
        <v>0</v>
      </c>
      <c r="W76" s="83">
        <v>0</v>
      </c>
      <c r="X76" s="83">
        <v>0</v>
      </c>
    </row>
    <row r="77" spans="1:24" ht="12">
      <c r="A77" s="31" t="s">
        <v>148</v>
      </c>
      <c r="B77" s="31" t="s">
        <v>52</v>
      </c>
      <c r="D77" s="83">
        <v>0.01</v>
      </c>
      <c r="E77" s="83">
        <v>0.02</v>
      </c>
      <c r="F77" s="83">
        <v>0.03</v>
      </c>
      <c r="G77" s="83">
        <v>0.03</v>
      </c>
      <c r="H77" s="83">
        <v>0.03</v>
      </c>
      <c r="I77" s="83">
        <v>0.03</v>
      </c>
      <c r="J77" s="83">
        <v>0.03</v>
      </c>
      <c r="K77" s="83">
        <v>0.03</v>
      </c>
      <c r="L77" s="83">
        <v>0.03</v>
      </c>
      <c r="M77" s="83">
        <v>0.03</v>
      </c>
      <c r="N77" s="83">
        <v>0.03</v>
      </c>
      <c r="O77" s="83">
        <v>0.03</v>
      </c>
      <c r="P77" s="83">
        <v>0.03</v>
      </c>
      <c r="Q77" s="83">
        <v>0.03</v>
      </c>
      <c r="R77" s="83">
        <v>0.03</v>
      </c>
      <c r="S77" s="83">
        <v>0.03</v>
      </c>
      <c r="T77" s="83">
        <v>0.03</v>
      </c>
      <c r="U77" s="83">
        <v>0.03</v>
      </c>
      <c r="V77" s="83">
        <v>0.03</v>
      </c>
      <c r="W77" s="83">
        <v>0.03</v>
      </c>
      <c r="X77" s="83">
        <v>0.03</v>
      </c>
    </row>
    <row r="78" spans="1:24" ht="12">
      <c r="A78" s="31" t="s">
        <v>50</v>
      </c>
      <c r="B78" s="31" t="s">
        <v>50</v>
      </c>
      <c r="D78" s="83">
        <v>0.005</v>
      </c>
      <c r="E78" s="83">
        <v>0.011</v>
      </c>
      <c r="F78" s="83">
        <v>0.017</v>
      </c>
      <c r="G78" s="83">
        <v>0.023</v>
      </c>
      <c r="H78" s="83">
        <v>0.029</v>
      </c>
      <c r="I78" s="83">
        <v>0.035</v>
      </c>
      <c r="J78" s="83">
        <v>0.037</v>
      </c>
      <c r="K78" s="83">
        <v>0.038</v>
      </c>
      <c r="L78" s="83">
        <v>0.04</v>
      </c>
      <c r="M78" s="83">
        <v>0.041</v>
      </c>
      <c r="N78" s="83">
        <v>0.043</v>
      </c>
      <c r="O78" s="83">
        <v>0.044</v>
      </c>
      <c r="P78" s="83">
        <v>0.046</v>
      </c>
      <c r="Q78" s="83">
        <v>0.047</v>
      </c>
      <c r="R78" s="83">
        <v>0.049</v>
      </c>
      <c r="S78" s="83">
        <v>0.05</v>
      </c>
      <c r="T78" s="83">
        <v>0.05</v>
      </c>
      <c r="U78" s="83">
        <v>0.05</v>
      </c>
      <c r="V78" s="83">
        <v>0.05</v>
      </c>
      <c r="W78" s="83">
        <v>0.05</v>
      </c>
      <c r="X78" s="83">
        <v>0.05</v>
      </c>
    </row>
    <row r="79" spans="1:24" ht="12">
      <c r="A79" s="31" t="s">
        <v>263</v>
      </c>
      <c r="B79" s="31" t="s">
        <v>260</v>
      </c>
      <c r="D79" s="83">
        <v>0.019</v>
      </c>
      <c r="E79" s="83">
        <v>0.044</v>
      </c>
      <c r="F79" s="83">
        <v>0.069</v>
      </c>
      <c r="G79" s="83">
        <v>0.094</v>
      </c>
      <c r="H79" s="83">
        <v>0.119</v>
      </c>
      <c r="I79" s="83">
        <v>0.144</v>
      </c>
      <c r="J79" s="83">
        <v>0.144</v>
      </c>
      <c r="K79" s="83">
        <v>0.144</v>
      </c>
      <c r="L79" s="83">
        <v>0.144</v>
      </c>
      <c r="M79" s="83">
        <v>0.144</v>
      </c>
      <c r="N79" s="83">
        <v>0.144</v>
      </c>
      <c r="O79" s="83">
        <v>0.144</v>
      </c>
      <c r="P79" s="83">
        <v>0.144</v>
      </c>
      <c r="Q79" s="83">
        <v>0.144</v>
      </c>
      <c r="R79" s="83">
        <v>0.144</v>
      </c>
      <c r="S79" s="83">
        <v>0.144</v>
      </c>
      <c r="T79" s="83">
        <v>0.144</v>
      </c>
      <c r="U79" s="83">
        <v>0.144</v>
      </c>
      <c r="V79" s="83">
        <v>0.144</v>
      </c>
      <c r="W79" s="83">
        <v>0.144</v>
      </c>
      <c r="X79" s="83">
        <v>0.144</v>
      </c>
    </row>
    <row r="80" spans="1:24" ht="12">
      <c r="A80" s="31" t="s">
        <v>263</v>
      </c>
      <c r="B80" s="31" t="s">
        <v>145</v>
      </c>
      <c r="D80" s="83">
        <v>0.019</v>
      </c>
      <c r="E80" s="83">
        <v>0.044</v>
      </c>
      <c r="F80" s="83">
        <v>0.069</v>
      </c>
      <c r="G80" s="83">
        <v>0.094</v>
      </c>
      <c r="H80" s="83">
        <v>0.119</v>
      </c>
      <c r="I80" s="83">
        <v>0.144</v>
      </c>
      <c r="J80" s="83">
        <v>0.144</v>
      </c>
      <c r="K80" s="83">
        <v>0.144</v>
      </c>
      <c r="L80" s="83">
        <v>0.144</v>
      </c>
      <c r="M80" s="83">
        <v>0.144</v>
      </c>
      <c r="N80" s="83">
        <v>0.144</v>
      </c>
      <c r="O80" s="83">
        <v>0.144</v>
      </c>
      <c r="P80" s="83">
        <v>0.144</v>
      </c>
      <c r="Q80" s="83">
        <v>0.144</v>
      </c>
      <c r="R80" s="83">
        <v>0.144</v>
      </c>
      <c r="S80" s="83">
        <v>0.144</v>
      </c>
      <c r="T80" s="83">
        <v>0.144</v>
      </c>
      <c r="U80" s="83">
        <v>0.144</v>
      </c>
      <c r="V80" s="83">
        <v>0.144</v>
      </c>
      <c r="W80" s="83">
        <v>0.144</v>
      </c>
      <c r="X80" s="83">
        <v>0.144</v>
      </c>
    </row>
    <row r="81" spans="1:24" ht="12">
      <c r="A81" s="31" t="s">
        <v>263</v>
      </c>
      <c r="B81" s="31" t="s">
        <v>128</v>
      </c>
      <c r="D81" s="83">
        <v>0.019</v>
      </c>
      <c r="E81" s="83">
        <v>0.044</v>
      </c>
      <c r="F81" s="83">
        <v>0.069</v>
      </c>
      <c r="G81" s="83">
        <v>0.094</v>
      </c>
      <c r="H81" s="83">
        <v>0.119</v>
      </c>
      <c r="I81" s="83">
        <v>0.144</v>
      </c>
      <c r="J81" s="83">
        <v>0.144</v>
      </c>
      <c r="K81" s="83">
        <v>0.144</v>
      </c>
      <c r="L81" s="83">
        <v>0.144</v>
      </c>
      <c r="M81" s="83">
        <v>0.144</v>
      </c>
      <c r="N81" s="83">
        <v>0.144</v>
      </c>
      <c r="O81" s="83">
        <v>0.144</v>
      </c>
      <c r="P81" s="83">
        <v>0.144</v>
      </c>
      <c r="Q81" s="83">
        <v>0.144</v>
      </c>
      <c r="R81" s="83">
        <v>0.144</v>
      </c>
      <c r="S81" s="83">
        <v>0.144</v>
      </c>
      <c r="T81" s="83">
        <v>0.144</v>
      </c>
      <c r="U81" s="83">
        <v>0.144</v>
      </c>
      <c r="V81" s="83">
        <v>0.144</v>
      </c>
      <c r="W81" s="83">
        <v>0.144</v>
      </c>
      <c r="X81" s="83">
        <v>0.144</v>
      </c>
    </row>
    <row r="82" spans="1:24" ht="12">
      <c r="A82" s="31" t="s">
        <v>130</v>
      </c>
      <c r="B82" s="31" t="s">
        <v>324</v>
      </c>
      <c r="D82" s="83">
        <v>0.008</v>
      </c>
      <c r="E82" s="83">
        <v>0.024</v>
      </c>
      <c r="F82" s="83">
        <v>0.045</v>
      </c>
      <c r="G82" s="83">
        <v>0.065</v>
      </c>
      <c r="H82" s="83">
        <v>0.086</v>
      </c>
      <c r="I82" s="83">
        <v>0.106</v>
      </c>
      <c r="J82" s="83">
        <v>0.124</v>
      </c>
      <c r="K82" s="83">
        <v>0.141</v>
      </c>
      <c r="L82" s="83">
        <v>0.159</v>
      </c>
      <c r="M82" s="83">
        <v>0.176</v>
      </c>
      <c r="N82" s="83">
        <v>0.194</v>
      </c>
      <c r="O82" s="83">
        <v>0.194</v>
      </c>
      <c r="P82" s="83">
        <v>0.194</v>
      </c>
      <c r="Q82" s="83">
        <v>0.194</v>
      </c>
      <c r="R82" s="83">
        <v>0.194</v>
      </c>
      <c r="S82" s="83">
        <v>0.194</v>
      </c>
      <c r="T82" s="83">
        <v>0.194</v>
      </c>
      <c r="U82" s="83">
        <v>0.194</v>
      </c>
      <c r="V82" s="83">
        <v>0.194</v>
      </c>
      <c r="W82" s="83">
        <v>0.194</v>
      </c>
      <c r="X82" s="83">
        <v>0.194</v>
      </c>
    </row>
    <row r="83" spans="1:24" ht="12">
      <c r="A83" s="31" t="s">
        <v>130</v>
      </c>
      <c r="B83" s="31" t="s">
        <v>282</v>
      </c>
      <c r="D83" s="83">
        <v>0.01</v>
      </c>
      <c r="E83" s="83">
        <v>0.025</v>
      </c>
      <c r="F83" s="83">
        <v>0.04</v>
      </c>
      <c r="G83" s="83">
        <v>0.051</v>
      </c>
      <c r="H83" s="83">
        <v>0.058</v>
      </c>
      <c r="I83" s="83">
        <v>0.066</v>
      </c>
      <c r="J83" s="83">
        <v>0.066</v>
      </c>
      <c r="K83" s="83">
        <v>0.066</v>
      </c>
      <c r="L83" s="83">
        <v>0.066</v>
      </c>
      <c r="M83" s="83">
        <v>0.066</v>
      </c>
      <c r="N83" s="83">
        <v>0.066</v>
      </c>
      <c r="O83" s="83">
        <v>0.066</v>
      </c>
      <c r="P83" s="83">
        <v>0.066</v>
      </c>
      <c r="Q83" s="83">
        <v>0.066</v>
      </c>
      <c r="R83" s="83">
        <v>0.066</v>
      </c>
      <c r="S83" s="83">
        <v>0.066</v>
      </c>
      <c r="T83" s="83">
        <v>0.066</v>
      </c>
      <c r="U83" s="83">
        <v>0.066</v>
      </c>
      <c r="V83" s="83">
        <v>0.066</v>
      </c>
      <c r="W83" s="83">
        <v>0.066</v>
      </c>
      <c r="X83" s="83">
        <v>0.066</v>
      </c>
    </row>
    <row r="84" spans="1:24" ht="12">
      <c r="A84" s="31" t="s">
        <v>130</v>
      </c>
      <c r="B84" s="31" t="s">
        <v>139</v>
      </c>
      <c r="D84" s="83">
        <v>0.003</v>
      </c>
      <c r="E84" s="83">
        <v>0.008</v>
      </c>
      <c r="F84" s="83">
        <v>0.013</v>
      </c>
      <c r="G84" s="83">
        <v>0.019</v>
      </c>
      <c r="H84" s="83">
        <v>0.028</v>
      </c>
      <c r="I84" s="83">
        <v>0.037</v>
      </c>
      <c r="J84" s="83">
        <v>0.047</v>
      </c>
      <c r="K84" s="83">
        <v>0.058</v>
      </c>
      <c r="L84" s="83">
        <v>0.071</v>
      </c>
      <c r="M84" s="83">
        <v>0.084</v>
      </c>
      <c r="N84" s="83">
        <v>0.098</v>
      </c>
      <c r="O84" s="83">
        <v>0.112</v>
      </c>
      <c r="P84" s="83">
        <v>0.125</v>
      </c>
      <c r="Q84" s="83">
        <v>0.136</v>
      </c>
      <c r="R84" s="83">
        <v>0.147</v>
      </c>
      <c r="S84" s="83">
        <v>0.158</v>
      </c>
      <c r="T84" s="83">
        <v>0.158</v>
      </c>
      <c r="U84" s="83">
        <v>0.158</v>
      </c>
      <c r="V84" s="83">
        <v>0.158</v>
      </c>
      <c r="W84" s="83">
        <v>0.158</v>
      </c>
      <c r="X84" s="83">
        <v>0.158</v>
      </c>
    </row>
    <row r="85" spans="1:24" ht="12">
      <c r="A85" s="31" t="s">
        <v>155</v>
      </c>
      <c r="B85" s="31" t="s">
        <v>155</v>
      </c>
      <c r="D85" s="83">
        <v>0.006</v>
      </c>
      <c r="E85" s="83">
        <v>0.012</v>
      </c>
      <c r="F85" s="83">
        <v>0.018</v>
      </c>
      <c r="G85" s="83">
        <v>0.024</v>
      </c>
      <c r="H85" s="83">
        <v>0.03</v>
      </c>
      <c r="I85" s="83">
        <v>0.036</v>
      </c>
      <c r="J85" s="83">
        <v>0.042</v>
      </c>
      <c r="K85" s="83">
        <v>0.049</v>
      </c>
      <c r="L85" s="83">
        <v>0.055</v>
      </c>
      <c r="M85" s="83">
        <v>0.061</v>
      </c>
      <c r="N85" s="83">
        <v>0.067</v>
      </c>
      <c r="O85" s="83">
        <v>0.067</v>
      </c>
      <c r="P85" s="83">
        <v>0.067</v>
      </c>
      <c r="Q85" s="83">
        <v>0.067</v>
      </c>
      <c r="R85" s="83">
        <v>0.067</v>
      </c>
      <c r="S85" s="83">
        <v>0.067</v>
      </c>
      <c r="T85" s="83">
        <v>0.067</v>
      </c>
      <c r="U85" s="83">
        <v>0.067</v>
      </c>
      <c r="V85" s="83">
        <v>0.067</v>
      </c>
      <c r="W85" s="83">
        <v>0.067</v>
      </c>
      <c r="X85" s="83">
        <v>0.067</v>
      </c>
    </row>
    <row r="86" spans="1:24" ht="12">
      <c r="A86" s="31" t="s">
        <v>162</v>
      </c>
      <c r="B86" s="31" t="s">
        <v>162</v>
      </c>
      <c r="D86" s="83">
        <v>0</v>
      </c>
      <c r="E86" s="83">
        <v>0</v>
      </c>
      <c r="F86" s="83">
        <v>0</v>
      </c>
      <c r="G86" s="83">
        <v>0</v>
      </c>
      <c r="H86" s="83">
        <v>0</v>
      </c>
      <c r="I86" s="83">
        <v>0</v>
      </c>
      <c r="J86" s="83">
        <v>0</v>
      </c>
      <c r="K86" s="83">
        <v>0</v>
      </c>
      <c r="L86" s="83">
        <v>0</v>
      </c>
      <c r="M86" s="83">
        <v>0</v>
      </c>
      <c r="N86" s="83">
        <v>0</v>
      </c>
      <c r="O86" s="83">
        <v>0</v>
      </c>
      <c r="P86" s="83">
        <v>0</v>
      </c>
      <c r="Q86" s="83">
        <v>0</v>
      </c>
      <c r="R86" s="83">
        <v>0</v>
      </c>
      <c r="S86" s="83">
        <v>0</v>
      </c>
      <c r="T86" s="83">
        <v>0</v>
      </c>
      <c r="U86" s="83">
        <v>0</v>
      </c>
      <c r="V86" s="83">
        <v>0</v>
      </c>
      <c r="W86" s="83">
        <v>0</v>
      </c>
      <c r="X86" s="83">
        <v>0</v>
      </c>
    </row>
    <row r="87" spans="1:24" ht="12">
      <c r="A87" s="31" t="s">
        <v>148</v>
      </c>
      <c r="B87" s="31" t="s">
        <v>0</v>
      </c>
      <c r="D87" s="83">
        <v>0.01</v>
      </c>
      <c r="E87" s="83">
        <v>0.02</v>
      </c>
      <c r="F87" s="83">
        <v>0.03</v>
      </c>
      <c r="G87" s="83">
        <v>0.03</v>
      </c>
      <c r="H87" s="83">
        <v>0.03</v>
      </c>
      <c r="I87" s="83">
        <v>0.03</v>
      </c>
      <c r="J87" s="83">
        <v>0.03</v>
      </c>
      <c r="K87" s="83">
        <v>0.03</v>
      </c>
      <c r="L87" s="83">
        <v>0.03</v>
      </c>
      <c r="M87" s="83">
        <v>0.03</v>
      </c>
      <c r="N87" s="83">
        <v>0.03</v>
      </c>
      <c r="O87" s="83">
        <v>0.03</v>
      </c>
      <c r="P87" s="83">
        <v>0.03</v>
      </c>
      <c r="Q87" s="83">
        <v>0.03</v>
      </c>
      <c r="R87" s="83">
        <v>0.03</v>
      </c>
      <c r="S87" s="83">
        <v>0.03</v>
      </c>
      <c r="T87" s="83">
        <v>0.03</v>
      </c>
      <c r="U87" s="83">
        <v>0.03</v>
      </c>
      <c r="V87" s="83">
        <v>0.03</v>
      </c>
      <c r="W87" s="83">
        <v>0.03</v>
      </c>
      <c r="X87" s="83">
        <v>0.03</v>
      </c>
    </row>
    <row r="88" spans="1:24" ht="12">
      <c r="A88" s="31" t="s">
        <v>188</v>
      </c>
      <c r="B88" s="31" t="s">
        <v>107</v>
      </c>
      <c r="D88" s="83">
        <v>0</v>
      </c>
      <c r="E88" s="83">
        <v>0</v>
      </c>
      <c r="F88" s="83">
        <v>0</v>
      </c>
      <c r="G88" s="83">
        <v>0</v>
      </c>
      <c r="H88" s="83">
        <v>0</v>
      </c>
      <c r="I88" s="83">
        <v>0</v>
      </c>
      <c r="J88" s="83">
        <v>0</v>
      </c>
      <c r="K88" s="83">
        <v>0</v>
      </c>
      <c r="L88" s="83">
        <v>0</v>
      </c>
      <c r="M88" s="83">
        <v>0</v>
      </c>
      <c r="N88" s="83">
        <v>0</v>
      </c>
      <c r="O88" s="83">
        <v>0</v>
      </c>
      <c r="P88" s="83">
        <v>0</v>
      </c>
      <c r="Q88" s="83">
        <v>0</v>
      </c>
      <c r="R88" s="83">
        <v>0</v>
      </c>
      <c r="S88" s="83">
        <v>0</v>
      </c>
      <c r="T88" s="83">
        <v>0</v>
      </c>
      <c r="U88" s="83">
        <v>0</v>
      </c>
      <c r="V88" s="83">
        <v>0</v>
      </c>
      <c r="W88" s="83">
        <v>0</v>
      </c>
      <c r="X88" s="83">
        <v>0</v>
      </c>
    </row>
    <row r="89" spans="1:24" ht="12">
      <c r="A89" s="31" t="s">
        <v>188</v>
      </c>
      <c r="B89" s="31" t="s">
        <v>103</v>
      </c>
      <c r="D89" s="83">
        <v>0</v>
      </c>
      <c r="E89" s="83">
        <v>0.008</v>
      </c>
      <c r="F89" s="83">
        <v>0.015</v>
      </c>
      <c r="G89" s="83">
        <v>0.023</v>
      </c>
      <c r="H89" s="83">
        <v>0.03</v>
      </c>
      <c r="I89" s="83">
        <v>0.038</v>
      </c>
      <c r="J89" s="83">
        <v>0.038</v>
      </c>
      <c r="K89" s="83">
        <v>0.038</v>
      </c>
      <c r="L89" s="83">
        <v>0.038</v>
      </c>
      <c r="M89" s="83">
        <v>0.038</v>
      </c>
      <c r="N89" s="83">
        <v>0.038</v>
      </c>
      <c r="O89" s="83">
        <v>0.038</v>
      </c>
      <c r="P89" s="83">
        <v>0.038</v>
      </c>
      <c r="Q89" s="83">
        <v>0.038</v>
      </c>
      <c r="R89" s="83">
        <v>0.038</v>
      </c>
      <c r="S89" s="83">
        <v>0.038</v>
      </c>
      <c r="T89" s="83">
        <v>0.038</v>
      </c>
      <c r="U89" s="83">
        <v>0.038</v>
      </c>
      <c r="V89" s="83">
        <v>0.038</v>
      </c>
      <c r="W89" s="83">
        <v>0.038</v>
      </c>
      <c r="X89" s="83">
        <v>0.038</v>
      </c>
    </row>
    <row r="90" spans="1:24" ht="12">
      <c r="A90" s="31" t="s">
        <v>208</v>
      </c>
      <c r="B90" s="31" t="s">
        <v>208</v>
      </c>
      <c r="D90" s="83">
        <v>0</v>
      </c>
      <c r="E90" s="83">
        <v>0</v>
      </c>
      <c r="F90" s="83">
        <v>0</v>
      </c>
      <c r="G90" s="83">
        <v>0</v>
      </c>
      <c r="H90" s="83">
        <v>0</v>
      </c>
      <c r="I90" s="83">
        <v>0</v>
      </c>
      <c r="J90" s="83">
        <v>0</v>
      </c>
      <c r="K90" s="83">
        <v>0</v>
      </c>
      <c r="L90" s="83">
        <v>0</v>
      </c>
      <c r="M90" s="83">
        <v>0</v>
      </c>
      <c r="N90" s="83">
        <v>0</v>
      </c>
      <c r="O90" s="83">
        <v>0</v>
      </c>
      <c r="P90" s="83">
        <v>0</v>
      </c>
      <c r="Q90" s="83">
        <v>0</v>
      </c>
      <c r="R90" s="83">
        <v>0</v>
      </c>
      <c r="S90" s="83">
        <v>0</v>
      </c>
      <c r="T90" s="83">
        <v>0</v>
      </c>
      <c r="U90" s="83">
        <v>0</v>
      </c>
      <c r="V90" s="83">
        <v>0</v>
      </c>
      <c r="W90" s="83">
        <v>0</v>
      </c>
      <c r="X90" s="83">
        <v>0</v>
      </c>
    </row>
    <row r="91" spans="1:24" ht="12">
      <c r="A91" s="31" t="s">
        <v>207</v>
      </c>
      <c r="B91" s="31" t="s">
        <v>207</v>
      </c>
      <c r="D91" s="83">
        <v>0.002</v>
      </c>
      <c r="E91" s="83">
        <v>0.003</v>
      </c>
      <c r="F91" s="83">
        <v>0.005</v>
      </c>
      <c r="G91" s="83">
        <v>0.006</v>
      </c>
      <c r="H91" s="83">
        <v>0.008</v>
      </c>
      <c r="I91" s="83">
        <v>0.009</v>
      </c>
      <c r="J91" s="83">
        <v>0.011</v>
      </c>
      <c r="K91" s="83">
        <v>0.014</v>
      </c>
      <c r="L91" s="83">
        <v>0.016</v>
      </c>
      <c r="M91" s="83">
        <v>0.021</v>
      </c>
      <c r="N91" s="83">
        <v>0.026</v>
      </c>
      <c r="O91" s="83">
        <v>0.031</v>
      </c>
      <c r="P91" s="83">
        <v>0.031</v>
      </c>
      <c r="Q91" s="83">
        <v>0.031</v>
      </c>
      <c r="R91" s="83">
        <v>0.031</v>
      </c>
      <c r="S91" s="83">
        <v>0.031</v>
      </c>
      <c r="T91" s="83">
        <v>0.031</v>
      </c>
      <c r="U91" s="83">
        <v>0.031</v>
      </c>
      <c r="V91" s="83">
        <v>0.031</v>
      </c>
      <c r="W91" s="83">
        <v>0.031</v>
      </c>
      <c r="X91" s="83">
        <v>0.031</v>
      </c>
    </row>
    <row r="95" spans="1:7" ht="18">
      <c r="A95" s="214" t="s">
        <v>276</v>
      </c>
      <c r="B95" s="200"/>
      <c r="C95" s="200"/>
      <c r="D95" s="200"/>
      <c r="E95" s="200"/>
      <c r="F95" s="200"/>
      <c r="G95" s="200"/>
    </row>
    <row r="96" spans="1:8" ht="16.5">
      <c r="A96" s="215" t="s">
        <v>169</v>
      </c>
      <c r="B96" s="200"/>
      <c r="C96" s="216" t="s">
        <v>15</v>
      </c>
      <c r="D96" s="200"/>
      <c r="E96" s="200"/>
      <c r="F96" s="200"/>
      <c r="G96" s="200"/>
      <c r="H96" s="200"/>
    </row>
    <row r="97" spans="3:8" ht="15">
      <c r="C97" s="216" t="s">
        <v>315</v>
      </c>
      <c r="D97" s="200"/>
      <c r="E97" s="200"/>
      <c r="F97" s="200"/>
      <c r="G97" s="200"/>
      <c r="H97" s="200"/>
    </row>
    <row r="98" spans="3:8" ht="15">
      <c r="C98" s="216" t="s">
        <v>32</v>
      </c>
      <c r="D98" s="200"/>
      <c r="E98" s="200"/>
      <c r="F98" s="200"/>
      <c r="G98" s="200"/>
      <c r="H98" s="200"/>
    </row>
    <row r="99" spans="2:6" ht="16.5">
      <c r="B99" s="215" t="s">
        <v>273</v>
      </c>
      <c r="C99" s="200"/>
      <c r="D99" s="200"/>
      <c r="E99" s="200"/>
      <c r="F99" s="200"/>
    </row>
    <row r="100" spans="1:24" ht="16.5">
      <c r="A100" s="81" t="s">
        <v>140</v>
      </c>
      <c r="B100" s="81" t="s">
        <v>183</v>
      </c>
      <c r="D100" s="82">
        <v>2010</v>
      </c>
      <c r="E100" s="82">
        <v>2011</v>
      </c>
      <c r="F100" s="82">
        <v>2012</v>
      </c>
      <c r="G100" s="82">
        <v>2013</v>
      </c>
      <c r="H100" s="82">
        <v>2014</v>
      </c>
      <c r="I100" s="82">
        <v>2015</v>
      </c>
      <c r="J100" s="82">
        <v>2016</v>
      </c>
      <c r="K100" s="82">
        <v>2017</v>
      </c>
      <c r="L100" s="82">
        <v>2018</v>
      </c>
      <c r="M100" s="82">
        <v>2019</v>
      </c>
      <c r="N100" s="82">
        <v>2020</v>
      </c>
      <c r="O100" s="82">
        <v>2021</v>
      </c>
      <c r="P100" s="82">
        <v>2022</v>
      </c>
      <c r="Q100" s="82">
        <v>2023</v>
      </c>
      <c r="R100" s="82">
        <v>2024</v>
      </c>
      <c r="S100" s="82">
        <v>2025</v>
      </c>
      <c r="T100" s="82">
        <v>2026</v>
      </c>
      <c r="U100" s="82">
        <v>2027</v>
      </c>
      <c r="V100" s="82">
        <v>2028</v>
      </c>
      <c r="W100" s="82">
        <v>2029</v>
      </c>
      <c r="X100" s="82">
        <v>2030</v>
      </c>
    </row>
    <row r="101" spans="1:24" ht="12">
      <c r="A101" s="31" t="s">
        <v>136</v>
      </c>
      <c r="B101" s="31" t="s">
        <v>136</v>
      </c>
      <c r="D101" s="83">
        <v>0</v>
      </c>
      <c r="E101" s="83">
        <v>0</v>
      </c>
      <c r="F101" s="83">
        <v>0</v>
      </c>
      <c r="G101" s="83">
        <v>0</v>
      </c>
      <c r="H101" s="83">
        <v>0</v>
      </c>
      <c r="I101" s="83">
        <v>0</v>
      </c>
      <c r="J101" s="83">
        <v>0</v>
      </c>
      <c r="K101" s="83">
        <v>0</v>
      </c>
      <c r="L101" s="83">
        <v>0</v>
      </c>
      <c r="M101" s="83">
        <v>0</v>
      </c>
      <c r="N101" s="83">
        <v>0</v>
      </c>
      <c r="O101" s="83">
        <v>0</v>
      </c>
      <c r="P101" s="83">
        <v>0</v>
      </c>
      <c r="Q101" s="83">
        <v>0</v>
      </c>
      <c r="R101" s="83">
        <v>0</v>
      </c>
      <c r="S101" s="83">
        <v>0</v>
      </c>
      <c r="T101" s="83">
        <v>0</v>
      </c>
      <c r="U101" s="83">
        <v>0</v>
      </c>
      <c r="V101" s="83">
        <v>0</v>
      </c>
      <c r="W101" s="83">
        <v>0</v>
      </c>
      <c r="X101" s="83">
        <v>0</v>
      </c>
    </row>
    <row r="102" spans="1:24" ht="12">
      <c r="A102" s="1" t="s">
        <v>125</v>
      </c>
      <c r="B102" s="31" t="s">
        <v>125</v>
      </c>
      <c r="D102" s="83">
        <v>0.007</v>
      </c>
      <c r="E102" s="83">
        <v>0.018</v>
      </c>
      <c r="F102" s="83">
        <v>0.031</v>
      </c>
      <c r="G102" s="83">
        <v>0.047</v>
      </c>
      <c r="H102" s="83">
        <v>0.064</v>
      </c>
      <c r="I102" s="83">
        <v>0.081</v>
      </c>
      <c r="J102" s="83">
        <v>0.098</v>
      </c>
      <c r="K102" s="83">
        <v>0.115</v>
      </c>
      <c r="L102" s="83">
        <v>0.131</v>
      </c>
      <c r="M102" s="83">
        <v>0.148</v>
      </c>
      <c r="N102" s="83">
        <v>0.164</v>
      </c>
      <c r="O102" s="83">
        <v>0.164</v>
      </c>
      <c r="P102" s="83">
        <v>0.165</v>
      </c>
      <c r="Q102" s="83">
        <v>0.165</v>
      </c>
      <c r="R102" s="83">
        <v>0.165</v>
      </c>
      <c r="S102" s="83">
        <v>0.165</v>
      </c>
      <c r="T102" s="83">
        <v>0.165</v>
      </c>
      <c r="U102" s="83">
        <v>0.165</v>
      </c>
      <c r="V102" s="83">
        <v>0.165</v>
      </c>
      <c r="W102" s="83">
        <v>0.165</v>
      </c>
      <c r="X102" s="83">
        <v>0.165</v>
      </c>
    </row>
    <row r="103" spans="1:24" ht="12">
      <c r="A103" s="31" t="s">
        <v>10</v>
      </c>
      <c r="B103" s="31" t="s">
        <v>10</v>
      </c>
      <c r="D103" s="83">
        <v>0</v>
      </c>
      <c r="E103" s="83">
        <v>0.001</v>
      </c>
      <c r="F103" s="83">
        <v>0.002</v>
      </c>
      <c r="G103" s="83">
        <v>0.004</v>
      </c>
      <c r="H103" s="83">
        <v>0.004</v>
      </c>
      <c r="I103" s="83">
        <v>0.004</v>
      </c>
      <c r="J103" s="83">
        <v>0.004</v>
      </c>
      <c r="K103" s="83">
        <v>0.004</v>
      </c>
      <c r="L103" s="83">
        <v>0.004</v>
      </c>
      <c r="M103" s="83">
        <v>0.004</v>
      </c>
      <c r="N103" s="83">
        <v>0.004</v>
      </c>
      <c r="O103" s="83">
        <v>0.004</v>
      </c>
      <c r="P103" s="83">
        <v>0.004</v>
      </c>
      <c r="Q103" s="83">
        <v>0.004</v>
      </c>
      <c r="R103" s="83">
        <v>0.004</v>
      </c>
      <c r="S103" s="83">
        <v>0.004</v>
      </c>
      <c r="T103" s="83">
        <v>0.004</v>
      </c>
      <c r="U103" s="83">
        <v>0.004</v>
      </c>
      <c r="V103" s="83">
        <v>0.004</v>
      </c>
      <c r="W103" s="83">
        <v>0.004</v>
      </c>
      <c r="X103" s="83">
        <v>0.004</v>
      </c>
    </row>
    <row r="104" spans="1:24" ht="12">
      <c r="A104" s="31" t="s">
        <v>70</v>
      </c>
      <c r="B104" s="31" t="s">
        <v>70</v>
      </c>
      <c r="D104" s="83">
        <v>0.004</v>
      </c>
      <c r="E104" s="83">
        <v>0.008</v>
      </c>
      <c r="F104" s="83">
        <v>0.012</v>
      </c>
      <c r="G104" s="83">
        <v>0.016</v>
      </c>
      <c r="H104" s="83">
        <v>0.02</v>
      </c>
      <c r="I104" s="83">
        <v>0.024</v>
      </c>
      <c r="J104" s="83">
        <v>0.028</v>
      </c>
      <c r="K104" s="83">
        <v>0.032</v>
      </c>
      <c r="L104" s="83">
        <v>0.036</v>
      </c>
      <c r="M104" s="83">
        <v>0.04</v>
      </c>
      <c r="N104" s="83">
        <v>0.044</v>
      </c>
      <c r="O104" s="83">
        <v>0.048</v>
      </c>
      <c r="P104" s="83">
        <v>0.052</v>
      </c>
      <c r="Q104" s="83">
        <v>0.056</v>
      </c>
      <c r="R104" s="83">
        <v>0.06</v>
      </c>
      <c r="S104" s="83">
        <v>0.064</v>
      </c>
      <c r="T104" s="83">
        <v>0.068</v>
      </c>
      <c r="U104" s="83">
        <v>0.072</v>
      </c>
      <c r="V104" s="83">
        <v>0.076</v>
      </c>
      <c r="W104" s="83">
        <v>0.08</v>
      </c>
      <c r="X104" s="83">
        <v>0.084</v>
      </c>
    </row>
    <row r="105" spans="1:24" ht="12">
      <c r="A105" s="31" t="s">
        <v>159</v>
      </c>
      <c r="B105" s="31" t="s">
        <v>159</v>
      </c>
      <c r="D105" s="83">
        <v>0.004</v>
      </c>
      <c r="E105" s="83">
        <v>0.007</v>
      </c>
      <c r="F105" s="83">
        <v>0.011</v>
      </c>
      <c r="G105" s="83">
        <v>0.014</v>
      </c>
      <c r="H105" s="83">
        <v>0.018</v>
      </c>
      <c r="I105" s="83">
        <v>0.021</v>
      </c>
      <c r="J105" s="83">
        <v>0.025</v>
      </c>
      <c r="K105" s="83">
        <v>0.028</v>
      </c>
      <c r="L105" s="83">
        <v>0.032</v>
      </c>
      <c r="M105" s="83">
        <v>0.035</v>
      </c>
      <c r="N105" s="83">
        <v>0.035</v>
      </c>
      <c r="O105" s="83">
        <v>0.035</v>
      </c>
      <c r="P105" s="83">
        <v>0.035</v>
      </c>
      <c r="Q105" s="83">
        <v>0.035</v>
      </c>
      <c r="R105" s="83">
        <v>0.035</v>
      </c>
      <c r="S105" s="83">
        <v>0.035</v>
      </c>
      <c r="T105" s="83">
        <v>0.035</v>
      </c>
      <c r="U105" s="83">
        <v>0.035</v>
      </c>
      <c r="V105" s="83">
        <v>0.035</v>
      </c>
      <c r="W105" s="83">
        <v>0.035</v>
      </c>
      <c r="X105" s="83">
        <v>0.035</v>
      </c>
    </row>
    <row r="106" spans="1:24" ht="12">
      <c r="A106" s="31" t="s">
        <v>250</v>
      </c>
      <c r="B106" s="31" t="s">
        <v>250</v>
      </c>
      <c r="D106" s="83">
        <v>0.01</v>
      </c>
      <c r="E106" s="83">
        <v>0.02</v>
      </c>
      <c r="F106" s="83">
        <v>0.03</v>
      </c>
      <c r="G106" s="83">
        <v>0.04</v>
      </c>
      <c r="H106" s="83">
        <v>0.05</v>
      </c>
      <c r="I106" s="83">
        <v>0.06</v>
      </c>
      <c r="J106" s="83">
        <v>0.07</v>
      </c>
      <c r="K106" s="83">
        <v>0.08</v>
      </c>
      <c r="L106" s="83">
        <v>0.09</v>
      </c>
      <c r="M106" s="83">
        <v>0.1</v>
      </c>
      <c r="N106" s="83">
        <v>0.11</v>
      </c>
      <c r="O106" s="83">
        <v>0.12</v>
      </c>
      <c r="P106" s="83">
        <v>0.13</v>
      </c>
      <c r="Q106" s="83">
        <v>0.14</v>
      </c>
      <c r="R106" s="83">
        <v>0.15</v>
      </c>
      <c r="S106" s="83">
        <v>0.16</v>
      </c>
      <c r="T106" s="83">
        <v>0.17</v>
      </c>
      <c r="U106" s="83">
        <v>0.18</v>
      </c>
      <c r="V106" s="83">
        <v>0.19</v>
      </c>
      <c r="W106" s="83">
        <v>0.2</v>
      </c>
      <c r="X106" s="83">
        <v>0.21</v>
      </c>
    </row>
    <row r="107" spans="1:24" ht="12">
      <c r="A107" s="31" t="s">
        <v>241</v>
      </c>
      <c r="B107" s="31" t="s">
        <v>262</v>
      </c>
      <c r="D107" s="83">
        <v>0.003</v>
      </c>
      <c r="E107" s="83">
        <v>0.008</v>
      </c>
      <c r="F107" s="83">
        <v>0.015</v>
      </c>
      <c r="G107" s="83">
        <v>0.024</v>
      </c>
      <c r="H107" s="83">
        <v>0.035</v>
      </c>
      <c r="I107" s="83">
        <v>0.048</v>
      </c>
      <c r="J107" s="83">
        <v>0.062</v>
      </c>
      <c r="K107" s="83">
        <v>0.079</v>
      </c>
      <c r="L107" s="83">
        <v>0.097</v>
      </c>
      <c r="M107" s="83">
        <v>0.117</v>
      </c>
      <c r="N107" s="83">
        <v>0.117</v>
      </c>
      <c r="O107" s="83">
        <v>0.117</v>
      </c>
      <c r="P107" s="83">
        <v>0.117</v>
      </c>
      <c r="Q107" s="83">
        <v>0.117</v>
      </c>
      <c r="R107" s="83">
        <v>0.117</v>
      </c>
      <c r="S107" s="83">
        <v>0.117</v>
      </c>
      <c r="T107" s="83">
        <v>0.117</v>
      </c>
      <c r="U107" s="83">
        <v>0.117</v>
      </c>
      <c r="V107" s="83">
        <v>0.117</v>
      </c>
      <c r="W107" s="83">
        <v>0.117</v>
      </c>
      <c r="X107" s="83">
        <v>0.117</v>
      </c>
    </row>
    <row r="108" spans="1:24" ht="12">
      <c r="A108" s="31" t="s">
        <v>241</v>
      </c>
      <c r="B108" s="31" t="s">
        <v>38</v>
      </c>
      <c r="D108" s="83">
        <v>0.005</v>
      </c>
      <c r="E108" s="83">
        <v>0.013</v>
      </c>
      <c r="F108" s="83">
        <v>0.023</v>
      </c>
      <c r="G108" s="83">
        <v>0.033</v>
      </c>
      <c r="H108" s="83">
        <v>0.043</v>
      </c>
      <c r="I108" s="83">
        <v>0.053</v>
      </c>
      <c r="J108" s="83">
        <v>0.063</v>
      </c>
      <c r="K108" s="83">
        <v>0.073</v>
      </c>
      <c r="L108" s="83">
        <v>0.083</v>
      </c>
      <c r="M108" s="83">
        <v>0.093</v>
      </c>
      <c r="N108" s="83">
        <v>0.103</v>
      </c>
      <c r="O108" s="83">
        <v>0.103</v>
      </c>
      <c r="P108" s="83">
        <v>0.103</v>
      </c>
      <c r="Q108" s="83">
        <v>0.103</v>
      </c>
      <c r="R108" s="83">
        <v>0.103</v>
      </c>
      <c r="S108" s="83">
        <v>0.103</v>
      </c>
      <c r="T108" s="83">
        <v>0.103</v>
      </c>
      <c r="U108" s="83">
        <v>0.103</v>
      </c>
      <c r="V108" s="83">
        <v>0.103</v>
      </c>
      <c r="W108" s="83">
        <v>0.103</v>
      </c>
      <c r="X108" s="83">
        <v>0.103</v>
      </c>
    </row>
    <row r="109" spans="1:24" ht="12">
      <c r="A109" s="31" t="s">
        <v>241</v>
      </c>
      <c r="B109" s="31" t="s">
        <v>281</v>
      </c>
      <c r="D109" s="83">
        <v>0</v>
      </c>
      <c r="E109" s="83">
        <v>0</v>
      </c>
      <c r="F109" s="83">
        <v>0.001</v>
      </c>
      <c r="G109" s="83">
        <v>0.001</v>
      </c>
      <c r="H109" s="83">
        <v>0.002</v>
      </c>
      <c r="I109" s="83">
        <v>0.003</v>
      </c>
      <c r="J109" s="83">
        <v>0.004</v>
      </c>
      <c r="K109" s="83">
        <v>0.005</v>
      </c>
      <c r="L109" s="83">
        <v>0.005</v>
      </c>
      <c r="M109" s="83">
        <v>0.006</v>
      </c>
      <c r="N109" s="83">
        <v>0.007</v>
      </c>
      <c r="O109" s="83">
        <v>0.007</v>
      </c>
      <c r="P109" s="83">
        <v>0.007</v>
      </c>
      <c r="Q109" s="83">
        <v>0.007</v>
      </c>
      <c r="R109" s="83">
        <v>0.007</v>
      </c>
      <c r="S109" s="83">
        <v>0.007</v>
      </c>
      <c r="T109" s="83">
        <v>0.007</v>
      </c>
      <c r="U109" s="83">
        <v>0.007</v>
      </c>
      <c r="V109" s="83">
        <v>0.007</v>
      </c>
      <c r="W109" s="83">
        <v>0.007</v>
      </c>
      <c r="X109" s="83">
        <v>0.007</v>
      </c>
    </row>
    <row r="110" spans="1:24" ht="12">
      <c r="A110" s="31" t="s">
        <v>241</v>
      </c>
      <c r="B110" s="31" t="s">
        <v>239</v>
      </c>
      <c r="D110" s="83">
        <v>0.012</v>
      </c>
      <c r="E110" s="83">
        <v>0.024</v>
      </c>
      <c r="F110" s="83">
        <v>0.037</v>
      </c>
      <c r="G110" s="83">
        <v>0.046</v>
      </c>
      <c r="H110" s="83">
        <v>0.055</v>
      </c>
      <c r="I110" s="83">
        <v>0.065</v>
      </c>
      <c r="J110" s="83">
        <v>0.065</v>
      </c>
      <c r="K110" s="83">
        <v>0.065</v>
      </c>
      <c r="L110" s="83">
        <v>0.065</v>
      </c>
      <c r="M110" s="83">
        <v>0.065</v>
      </c>
      <c r="N110" s="83">
        <v>0.065</v>
      </c>
      <c r="O110" s="83">
        <v>0.065</v>
      </c>
      <c r="P110" s="83">
        <v>0.065</v>
      </c>
      <c r="Q110" s="83">
        <v>0.065</v>
      </c>
      <c r="R110" s="83">
        <v>0.065</v>
      </c>
      <c r="S110" s="83">
        <v>0.065</v>
      </c>
      <c r="T110" s="83">
        <v>0.065</v>
      </c>
      <c r="U110" s="83">
        <v>0.065</v>
      </c>
      <c r="V110" s="83">
        <v>0.065</v>
      </c>
      <c r="W110" s="83">
        <v>0.065</v>
      </c>
      <c r="X110" s="83">
        <v>0.065</v>
      </c>
    </row>
    <row r="111" spans="1:24" ht="12">
      <c r="A111" s="31" t="s">
        <v>241</v>
      </c>
      <c r="B111" s="31" t="s">
        <v>215</v>
      </c>
      <c r="D111" s="83">
        <v>0.01</v>
      </c>
      <c r="E111" s="83">
        <v>0.021</v>
      </c>
      <c r="F111" s="83">
        <v>0.035</v>
      </c>
      <c r="G111" s="83">
        <v>0.051</v>
      </c>
      <c r="H111" s="83">
        <v>0.069</v>
      </c>
      <c r="I111" s="83">
        <v>0.089</v>
      </c>
      <c r="J111" s="83">
        <v>0.089</v>
      </c>
      <c r="K111" s="83">
        <v>0.089</v>
      </c>
      <c r="L111" s="83">
        <v>0.089</v>
      </c>
      <c r="M111" s="83">
        <v>0.089</v>
      </c>
      <c r="N111" s="83">
        <v>0.089</v>
      </c>
      <c r="O111" s="83">
        <v>0.089</v>
      </c>
      <c r="P111" s="83">
        <v>0.089</v>
      </c>
      <c r="Q111" s="83">
        <v>0.089</v>
      </c>
      <c r="R111" s="83">
        <v>0.089</v>
      </c>
      <c r="S111" s="83">
        <v>0.089</v>
      </c>
      <c r="T111" s="83">
        <v>0.089</v>
      </c>
      <c r="U111" s="83">
        <v>0.089</v>
      </c>
      <c r="V111" s="83">
        <v>0.089</v>
      </c>
      <c r="W111" s="83">
        <v>0.089</v>
      </c>
      <c r="X111" s="83">
        <v>0.089</v>
      </c>
    </row>
    <row r="112" spans="1:24" ht="12">
      <c r="A112" s="31" t="s">
        <v>188</v>
      </c>
      <c r="B112" s="31" t="s">
        <v>210</v>
      </c>
      <c r="D112" s="83">
        <v>0</v>
      </c>
      <c r="E112" s="83">
        <v>0</v>
      </c>
      <c r="F112" s="83">
        <v>0</v>
      </c>
      <c r="G112" s="83">
        <v>0</v>
      </c>
      <c r="H112" s="83">
        <v>0</v>
      </c>
      <c r="I112" s="83">
        <v>0</v>
      </c>
      <c r="J112" s="83">
        <v>0</v>
      </c>
      <c r="K112" s="83">
        <v>0</v>
      </c>
      <c r="L112" s="83">
        <v>0</v>
      </c>
      <c r="M112" s="83">
        <v>0</v>
      </c>
      <c r="N112" s="83">
        <v>0</v>
      </c>
      <c r="O112" s="83">
        <v>0</v>
      </c>
      <c r="P112" s="83">
        <v>0</v>
      </c>
      <c r="Q112" s="83">
        <v>0</v>
      </c>
      <c r="R112" s="83">
        <v>0</v>
      </c>
      <c r="S112" s="83">
        <v>0</v>
      </c>
      <c r="T112" s="83">
        <v>0</v>
      </c>
      <c r="U112" s="83">
        <v>0</v>
      </c>
      <c r="V112" s="83">
        <v>0</v>
      </c>
      <c r="W112" s="83">
        <v>0</v>
      </c>
      <c r="X112" s="83">
        <v>0</v>
      </c>
    </row>
    <row r="113" spans="1:24" ht="12">
      <c r="A113" s="31" t="s">
        <v>33</v>
      </c>
      <c r="B113" s="31" t="s">
        <v>33</v>
      </c>
      <c r="D113" s="83">
        <v>0.011</v>
      </c>
      <c r="E113" s="83">
        <v>0.025</v>
      </c>
      <c r="F113" s="83">
        <v>0.038</v>
      </c>
      <c r="G113" s="83">
        <v>0.041</v>
      </c>
      <c r="H113" s="83">
        <v>0.044</v>
      </c>
      <c r="I113" s="83">
        <v>0.047</v>
      </c>
      <c r="J113" s="83">
        <v>0.05</v>
      </c>
      <c r="K113" s="83">
        <v>0.053</v>
      </c>
      <c r="L113" s="83">
        <v>0.056</v>
      </c>
      <c r="M113" s="83">
        <v>0.059</v>
      </c>
      <c r="N113" s="83">
        <v>0.062</v>
      </c>
      <c r="O113" s="83">
        <v>0.062</v>
      </c>
      <c r="P113" s="83">
        <v>0.063</v>
      </c>
      <c r="Q113" s="83">
        <v>0.063</v>
      </c>
      <c r="R113" s="83">
        <v>0.063</v>
      </c>
      <c r="S113" s="83">
        <v>0.063</v>
      </c>
      <c r="T113" s="83">
        <v>0.063</v>
      </c>
      <c r="U113" s="83">
        <v>0.063</v>
      </c>
      <c r="V113" s="83">
        <v>0.063</v>
      </c>
      <c r="W113" s="83">
        <v>0.063</v>
      </c>
      <c r="X113" s="83">
        <v>0.063</v>
      </c>
    </row>
    <row r="114" spans="1:24" ht="12">
      <c r="A114" s="31" t="s">
        <v>146</v>
      </c>
      <c r="B114" s="31" t="s">
        <v>146</v>
      </c>
      <c r="D114" s="83">
        <v>0</v>
      </c>
      <c r="E114" s="83">
        <v>0</v>
      </c>
      <c r="F114" s="83">
        <v>0</v>
      </c>
      <c r="G114" s="83">
        <v>0</v>
      </c>
      <c r="H114" s="83">
        <v>0</v>
      </c>
      <c r="I114" s="83">
        <v>0</v>
      </c>
      <c r="J114" s="83">
        <v>0</v>
      </c>
      <c r="K114" s="83">
        <v>0</v>
      </c>
      <c r="L114" s="83">
        <v>0</v>
      </c>
      <c r="M114" s="83">
        <v>0</v>
      </c>
      <c r="N114" s="83">
        <v>0</v>
      </c>
      <c r="O114" s="83">
        <v>0</v>
      </c>
      <c r="P114" s="83">
        <v>0</v>
      </c>
      <c r="Q114" s="83">
        <v>0</v>
      </c>
      <c r="R114" s="83">
        <v>0</v>
      </c>
      <c r="S114" s="83">
        <v>0</v>
      </c>
      <c r="T114" s="83">
        <v>0</v>
      </c>
      <c r="U114" s="83">
        <v>0</v>
      </c>
      <c r="V114" s="83">
        <v>0</v>
      </c>
      <c r="W114" s="83">
        <v>0</v>
      </c>
      <c r="X114" s="83">
        <v>0</v>
      </c>
    </row>
    <row r="115" spans="1:24" ht="12">
      <c r="A115" s="31" t="s">
        <v>148</v>
      </c>
      <c r="B115" s="31" t="s">
        <v>52</v>
      </c>
      <c r="D115" s="83">
        <v>0.01</v>
      </c>
      <c r="E115" s="83">
        <v>0.02</v>
      </c>
      <c r="F115" s="83">
        <v>0.03</v>
      </c>
      <c r="G115" s="83">
        <v>0.03</v>
      </c>
      <c r="H115" s="83">
        <v>0.03</v>
      </c>
      <c r="I115" s="83">
        <v>0.03</v>
      </c>
      <c r="J115" s="83">
        <v>0.03</v>
      </c>
      <c r="K115" s="83">
        <v>0.03</v>
      </c>
      <c r="L115" s="83">
        <v>0.03</v>
      </c>
      <c r="M115" s="83">
        <v>0.03</v>
      </c>
      <c r="N115" s="83">
        <v>0.03</v>
      </c>
      <c r="O115" s="83">
        <v>0.03</v>
      </c>
      <c r="P115" s="83">
        <v>0.03</v>
      </c>
      <c r="Q115" s="83">
        <v>0.03</v>
      </c>
      <c r="R115" s="83">
        <v>0.03</v>
      </c>
      <c r="S115" s="83">
        <v>0.03</v>
      </c>
      <c r="T115" s="83">
        <v>0.03</v>
      </c>
      <c r="U115" s="83">
        <v>0.03</v>
      </c>
      <c r="V115" s="83">
        <v>0.03</v>
      </c>
      <c r="W115" s="83">
        <v>0.03</v>
      </c>
      <c r="X115" s="83">
        <v>0.03</v>
      </c>
    </row>
    <row r="116" spans="1:24" ht="12">
      <c r="A116" s="31" t="s">
        <v>50</v>
      </c>
      <c r="B116" s="31" t="s">
        <v>50</v>
      </c>
      <c r="D116" s="83">
        <v>0.005</v>
      </c>
      <c r="E116" s="83">
        <v>0.01</v>
      </c>
      <c r="F116" s="83">
        <v>0.015</v>
      </c>
      <c r="G116" s="83">
        <v>0.02</v>
      </c>
      <c r="H116" s="83">
        <v>0.025</v>
      </c>
      <c r="I116" s="83">
        <v>0.03</v>
      </c>
      <c r="J116" s="83">
        <v>0.033</v>
      </c>
      <c r="K116" s="83">
        <v>0.035</v>
      </c>
      <c r="L116" s="83">
        <v>0.037</v>
      </c>
      <c r="M116" s="83">
        <v>0.04</v>
      </c>
      <c r="N116" s="83">
        <v>0.042</v>
      </c>
      <c r="O116" s="83">
        <v>0.045</v>
      </c>
      <c r="P116" s="83">
        <v>0.047</v>
      </c>
      <c r="Q116" s="83">
        <v>0.05</v>
      </c>
      <c r="R116" s="83">
        <v>0.052</v>
      </c>
      <c r="S116" s="83">
        <v>0.055</v>
      </c>
      <c r="T116" s="83">
        <v>0.055</v>
      </c>
      <c r="U116" s="83">
        <v>0.055</v>
      </c>
      <c r="V116" s="83">
        <v>0.055</v>
      </c>
      <c r="W116" s="83">
        <v>0.055</v>
      </c>
      <c r="X116" s="83">
        <v>0.055</v>
      </c>
    </row>
    <row r="117" spans="1:24" ht="12">
      <c r="A117" s="31" t="s">
        <v>263</v>
      </c>
      <c r="B117" s="31" t="s">
        <v>260</v>
      </c>
      <c r="D117" s="83">
        <v>0.019</v>
      </c>
      <c r="E117" s="83">
        <v>0.044</v>
      </c>
      <c r="F117" s="83">
        <v>0.069</v>
      </c>
      <c r="G117" s="83">
        <v>0.094</v>
      </c>
      <c r="H117" s="83">
        <v>0.119</v>
      </c>
      <c r="I117" s="83">
        <v>0.144</v>
      </c>
      <c r="J117" s="83">
        <v>0.144</v>
      </c>
      <c r="K117" s="83">
        <v>0.144</v>
      </c>
      <c r="L117" s="83">
        <v>0.144</v>
      </c>
      <c r="M117" s="83">
        <v>0.144</v>
      </c>
      <c r="N117" s="83">
        <v>0.144</v>
      </c>
      <c r="O117" s="83">
        <v>0.144</v>
      </c>
      <c r="P117" s="83">
        <v>0.144</v>
      </c>
      <c r="Q117" s="83">
        <v>0.144</v>
      </c>
      <c r="R117" s="83">
        <v>0.144</v>
      </c>
      <c r="S117" s="83">
        <v>0.144</v>
      </c>
      <c r="T117" s="83">
        <v>0.144</v>
      </c>
      <c r="U117" s="83">
        <v>0.144</v>
      </c>
      <c r="V117" s="83">
        <v>0.144</v>
      </c>
      <c r="W117" s="83">
        <v>0.144</v>
      </c>
      <c r="X117" s="83">
        <v>0.144</v>
      </c>
    </row>
    <row r="118" spans="1:24" ht="12">
      <c r="A118" s="31" t="s">
        <v>263</v>
      </c>
      <c r="B118" s="31" t="s">
        <v>145</v>
      </c>
      <c r="D118" s="83">
        <v>0.019</v>
      </c>
      <c r="E118" s="83">
        <v>0.044</v>
      </c>
      <c r="F118" s="83">
        <v>0.069</v>
      </c>
      <c r="G118" s="83">
        <v>0.094</v>
      </c>
      <c r="H118" s="83">
        <v>0.119</v>
      </c>
      <c r="I118" s="83">
        <v>0.144</v>
      </c>
      <c r="J118" s="83">
        <v>0.144</v>
      </c>
      <c r="K118" s="83">
        <v>0.144</v>
      </c>
      <c r="L118" s="83">
        <v>0.144</v>
      </c>
      <c r="M118" s="83">
        <v>0.144</v>
      </c>
      <c r="N118" s="83">
        <v>0.144</v>
      </c>
      <c r="O118" s="83">
        <v>0.144</v>
      </c>
      <c r="P118" s="83">
        <v>0.144</v>
      </c>
      <c r="Q118" s="83">
        <v>0.144</v>
      </c>
      <c r="R118" s="83">
        <v>0.144</v>
      </c>
      <c r="S118" s="83">
        <v>0.144</v>
      </c>
      <c r="T118" s="83">
        <v>0.144</v>
      </c>
      <c r="U118" s="83">
        <v>0.144</v>
      </c>
      <c r="V118" s="83">
        <v>0.144</v>
      </c>
      <c r="W118" s="83">
        <v>0.144</v>
      </c>
      <c r="X118" s="83">
        <v>0.144</v>
      </c>
    </row>
    <row r="119" spans="1:24" ht="12">
      <c r="A119" s="31" t="s">
        <v>263</v>
      </c>
      <c r="B119" s="31" t="s">
        <v>128</v>
      </c>
      <c r="D119" s="83">
        <v>0.019</v>
      </c>
      <c r="E119" s="83">
        <v>0.044</v>
      </c>
      <c r="F119" s="83">
        <v>0.069</v>
      </c>
      <c r="G119" s="83">
        <v>0.094</v>
      </c>
      <c r="H119" s="83">
        <v>0.119</v>
      </c>
      <c r="I119" s="83">
        <v>0.144</v>
      </c>
      <c r="J119" s="83">
        <v>0.144</v>
      </c>
      <c r="K119" s="83">
        <v>0.144</v>
      </c>
      <c r="L119" s="83">
        <v>0.144</v>
      </c>
      <c r="M119" s="83">
        <v>0.144</v>
      </c>
      <c r="N119" s="83">
        <v>0.144</v>
      </c>
      <c r="O119" s="83">
        <v>0.144</v>
      </c>
      <c r="P119" s="83">
        <v>0.144</v>
      </c>
      <c r="Q119" s="83">
        <v>0.144</v>
      </c>
      <c r="R119" s="83">
        <v>0.144</v>
      </c>
      <c r="S119" s="83">
        <v>0.144</v>
      </c>
      <c r="T119" s="83">
        <v>0.144</v>
      </c>
      <c r="U119" s="83">
        <v>0.144</v>
      </c>
      <c r="V119" s="83">
        <v>0.144</v>
      </c>
      <c r="W119" s="83">
        <v>0.144</v>
      </c>
      <c r="X119" s="83">
        <v>0.144</v>
      </c>
    </row>
    <row r="120" spans="1:24" ht="12">
      <c r="A120" s="31" t="s">
        <v>130</v>
      </c>
      <c r="B120" s="31" t="s">
        <v>324</v>
      </c>
      <c r="D120" s="83">
        <v>0.006</v>
      </c>
      <c r="E120" s="83">
        <v>0.022</v>
      </c>
      <c r="F120" s="83">
        <v>0.041</v>
      </c>
      <c r="G120" s="83">
        <v>0.061</v>
      </c>
      <c r="H120" s="83">
        <v>0.08</v>
      </c>
      <c r="I120" s="83">
        <v>0.1</v>
      </c>
      <c r="J120" s="83">
        <v>0.117</v>
      </c>
      <c r="K120" s="83">
        <v>0.135</v>
      </c>
      <c r="L120" s="83">
        <v>0.152</v>
      </c>
      <c r="M120" s="83">
        <v>0.17</v>
      </c>
      <c r="N120" s="83">
        <v>0.187</v>
      </c>
      <c r="O120" s="83">
        <v>0.187</v>
      </c>
      <c r="P120" s="83">
        <v>0.187</v>
      </c>
      <c r="Q120" s="83">
        <v>0.187</v>
      </c>
      <c r="R120" s="83">
        <v>0.187</v>
      </c>
      <c r="S120" s="83">
        <v>0.187</v>
      </c>
      <c r="T120" s="83">
        <v>0.187</v>
      </c>
      <c r="U120" s="83">
        <v>0.187</v>
      </c>
      <c r="V120" s="83">
        <v>0.187</v>
      </c>
      <c r="W120" s="83">
        <v>0.187</v>
      </c>
      <c r="X120" s="83">
        <v>0.187</v>
      </c>
    </row>
    <row r="121" spans="1:24" ht="12">
      <c r="A121" s="31" t="s">
        <v>130</v>
      </c>
      <c r="B121" s="31" t="s">
        <v>282</v>
      </c>
      <c r="D121" s="83">
        <v>0.012</v>
      </c>
      <c r="E121" s="83">
        <v>0.03</v>
      </c>
      <c r="F121" s="83">
        <v>0.048</v>
      </c>
      <c r="G121" s="83">
        <v>0.061</v>
      </c>
      <c r="H121" s="83">
        <v>0.069</v>
      </c>
      <c r="I121" s="83">
        <v>0.076</v>
      </c>
      <c r="J121" s="83">
        <v>0.076</v>
      </c>
      <c r="K121" s="83">
        <v>0.076</v>
      </c>
      <c r="L121" s="83">
        <v>0.076</v>
      </c>
      <c r="M121" s="83">
        <v>0.076</v>
      </c>
      <c r="N121" s="83">
        <v>0.076</v>
      </c>
      <c r="O121" s="83">
        <v>0.076</v>
      </c>
      <c r="P121" s="83">
        <v>0.076</v>
      </c>
      <c r="Q121" s="83">
        <v>0.076</v>
      </c>
      <c r="R121" s="83">
        <v>0.076</v>
      </c>
      <c r="S121" s="83">
        <v>0.076</v>
      </c>
      <c r="T121" s="83">
        <v>0.076</v>
      </c>
      <c r="U121" s="83">
        <v>0.076</v>
      </c>
      <c r="V121" s="83">
        <v>0.076</v>
      </c>
      <c r="W121" s="83">
        <v>0.076</v>
      </c>
      <c r="X121" s="83">
        <v>0.076</v>
      </c>
    </row>
    <row r="122" spans="1:24" ht="12">
      <c r="A122" s="31" t="s">
        <v>130</v>
      </c>
      <c r="B122" s="31" t="s">
        <v>139</v>
      </c>
      <c r="D122" s="83">
        <v>0.003</v>
      </c>
      <c r="E122" s="83">
        <v>0.008</v>
      </c>
      <c r="F122" s="83">
        <v>0.013</v>
      </c>
      <c r="G122" s="83">
        <v>0.019</v>
      </c>
      <c r="H122" s="83">
        <v>0.028</v>
      </c>
      <c r="I122" s="83">
        <v>0.037</v>
      </c>
      <c r="J122" s="83">
        <v>0.047</v>
      </c>
      <c r="K122" s="83">
        <v>0.058</v>
      </c>
      <c r="L122" s="83">
        <v>0.071</v>
      </c>
      <c r="M122" s="83">
        <v>0.084</v>
      </c>
      <c r="N122" s="83">
        <v>0.098</v>
      </c>
      <c r="O122" s="83">
        <v>0.112</v>
      </c>
      <c r="P122" s="83">
        <v>0.125</v>
      </c>
      <c r="Q122" s="83">
        <v>0.136</v>
      </c>
      <c r="R122" s="83">
        <v>0.147</v>
      </c>
      <c r="S122" s="83">
        <v>0.158</v>
      </c>
      <c r="T122" s="83">
        <v>0.158</v>
      </c>
      <c r="U122" s="83">
        <v>0.158</v>
      </c>
      <c r="V122" s="83">
        <v>0.158</v>
      </c>
      <c r="W122" s="83">
        <v>0.158</v>
      </c>
      <c r="X122" s="83">
        <v>0.158</v>
      </c>
    </row>
    <row r="123" spans="1:24" ht="12">
      <c r="A123" s="31" t="s">
        <v>155</v>
      </c>
      <c r="B123" s="31" t="s">
        <v>155</v>
      </c>
      <c r="D123" s="83">
        <v>0.009</v>
      </c>
      <c r="E123" s="83">
        <v>0.017</v>
      </c>
      <c r="F123" s="83">
        <v>0.026</v>
      </c>
      <c r="G123" s="83">
        <v>0.034</v>
      </c>
      <c r="H123" s="83">
        <v>0.043</v>
      </c>
      <c r="I123" s="83">
        <v>0.052</v>
      </c>
      <c r="J123" s="83">
        <v>0.06</v>
      </c>
      <c r="K123" s="83">
        <v>0.069</v>
      </c>
      <c r="L123" s="83">
        <v>0.077</v>
      </c>
      <c r="M123" s="83">
        <v>0.086</v>
      </c>
      <c r="N123" s="83">
        <v>0.095</v>
      </c>
      <c r="O123" s="83">
        <v>0.095</v>
      </c>
      <c r="P123" s="83">
        <v>0.095</v>
      </c>
      <c r="Q123" s="83">
        <v>0.095</v>
      </c>
      <c r="R123" s="83">
        <v>0.095</v>
      </c>
      <c r="S123" s="83">
        <v>0.095</v>
      </c>
      <c r="T123" s="83">
        <v>0.095</v>
      </c>
      <c r="U123" s="83">
        <v>0.095</v>
      </c>
      <c r="V123" s="83">
        <v>0.095</v>
      </c>
      <c r="W123" s="83">
        <v>0.095</v>
      </c>
      <c r="X123" s="83">
        <v>0.095</v>
      </c>
    </row>
    <row r="124" spans="1:24" ht="12">
      <c r="A124" s="31" t="s">
        <v>162</v>
      </c>
      <c r="B124" s="31" t="s">
        <v>162</v>
      </c>
      <c r="D124" s="83">
        <v>0</v>
      </c>
      <c r="E124" s="83">
        <v>0</v>
      </c>
      <c r="F124" s="83">
        <v>0</v>
      </c>
      <c r="G124" s="83">
        <v>0</v>
      </c>
      <c r="H124" s="83">
        <v>0</v>
      </c>
      <c r="I124" s="83">
        <v>0</v>
      </c>
      <c r="J124" s="83">
        <v>0</v>
      </c>
      <c r="K124" s="83">
        <v>0</v>
      </c>
      <c r="L124" s="83">
        <v>0</v>
      </c>
      <c r="M124" s="83">
        <v>0</v>
      </c>
      <c r="N124" s="83">
        <v>0</v>
      </c>
      <c r="O124" s="83">
        <v>0</v>
      </c>
      <c r="P124" s="83">
        <v>0</v>
      </c>
      <c r="Q124" s="83">
        <v>0</v>
      </c>
      <c r="R124" s="83">
        <v>0</v>
      </c>
      <c r="S124" s="83">
        <v>0</v>
      </c>
      <c r="T124" s="83">
        <v>0</v>
      </c>
      <c r="U124" s="83">
        <v>0</v>
      </c>
      <c r="V124" s="83">
        <v>0</v>
      </c>
      <c r="W124" s="83">
        <v>0</v>
      </c>
      <c r="X124" s="83">
        <v>0</v>
      </c>
    </row>
    <row r="125" spans="1:24" ht="12">
      <c r="A125" s="31" t="s">
        <v>148</v>
      </c>
      <c r="B125" s="31" t="s">
        <v>0</v>
      </c>
      <c r="D125" s="83">
        <v>0.01</v>
      </c>
      <c r="E125" s="83">
        <v>0.02</v>
      </c>
      <c r="F125" s="83">
        <v>0.03</v>
      </c>
      <c r="G125" s="83">
        <v>0.03</v>
      </c>
      <c r="H125" s="83">
        <v>0.03</v>
      </c>
      <c r="I125" s="83">
        <v>0.03</v>
      </c>
      <c r="J125" s="83">
        <v>0.03</v>
      </c>
      <c r="K125" s="83">
        <v>0.03</v>
      </c>
      <c r="L125" s="83">
        <v>0.03</v>
      </c>
      <c r="M125" s="83">
        <v>0.03</v>
      </c>
      <c r="N125" s="83">
        <v>0.03</v>
      </c>
      <c r="O125" s="83">
        <v>0.03</v>
      </c>
      <c r="P125" s="83">
        <v>0.03</v>
      </c>
      <c r="Q125" s="83">
        <v>0.03</v>
      </c>
      <c r="R125" s="83">
        <v>0.03</v>
      </c>
      <c r="S125" s="83">
        <v>0.03</v>
      </c>
      <c r="T125" s="83">
        <v>0.03</v>
      </c>
      <c r="U125" s="83">
        <v>0.03</v>
      </c>
      <c r="V125" s="83">
        <v>0.03</v>
      </c>
      <c r="W125" s="83">
        <v>0.03</v>
      </c>
      <c r="X125" s="83">
        <v>0.03</v>
      </c>
    </row>
    <row r="126" spans="1:24" ht="12">
      <c r="A126" s="31" t="s">
        <v>188</v>
      </c>
      <c r="B126" s="31" t="s">
        <v>107</v>
      </c>
      <c r="D126" s="83">
        <v>0</v>
      </c>
      <c r="E126" s="83">
        <v>0</v>
      </c>
      <c r="F126" s="83">
        <v>0</v>
      </c>
      <c r="G126" s="83">
        <v>0</v>
      </c>
      <c r="H126" s="83">
        <v>0</v>
      </c>
      <c r="I126" s="83">
        <v>0</v>
      </c>
      <c r="J126" s="83">
        <v>0</v>
      </c>
      <c r="K126" s="83">
        <v>0</v>
      </c>
      <c r="L126" s="83">
        <v>0</v>
      </c>
      <c r="M126" s="83">
        <v>0</v>
      </c>
      <c r="N126" s="83">
        <v>0</v>
      </c>
      <c r="O126" s="83">
        <v>0</v>
      </c>
      <c r="P126" s="83">
        <v>0</v>
      </c>
      <c r="Q126" s="83">
        <v>0</v>
      </c>
      <c r="R126" s="83">
        <v>0</v>
      </c>
      <c r="S126" s="83">
        <v>0</v>
      </c>
      <c r="T126" s="83">
        <v>0</v>
      </c>
      <c r="U126" s="83">
        <v>0</v>
      </c>
      <c r="V126" s="83">
        <v>0</v>
      </c>
      <c r="W126" s="83">
        <v>0</v>
      </c>
      <c r="X126" s="83">
        <v>0</v>
      </c>
    </row>
    <row r="127" spans="1:24" ht="12">
      <c r="A127" s="31" t="s">
        <v>188</v>
      </c>
      <c r="B127" s="31" t="s">
        <v>103</v>
      </c>
      <c r="D127" s="83">
        <v>0</v>
      </c>
      <c r="E127" s="83">
        <v>0.008</v>
      </c>
      <c r="F127" s="83">
        <v>0.015</v>
      </c>
      <c r="G127" s="83">
        <v>0.023</v>
      </c>
      <c r="H127" s="83">
        <v>0.03</v>
      </c>
      <c r="I127" s="83">
        <v>0.038</v>
      </c>
      <c r="J127" s="83">
        <v>0.038</v>
      </c>
      <c r="K127" s="83">
        <v>0.038</v>
      </c>
      <c r="L127" s="83">
        <v>0.038</v>
      </c>
      <c r="M127" s="83">
        <v>0.038</v>
      </c>
      <c r="N127" s="83">
        <v>0.038</v>
      </c>
      <c r="O127" s="83">
        <v>0.038</v>
      </c>
      <c r="P127" s="83">
        <v>0.038</v>
      </c>
      <c r="Q127" s="83">
        <v>0.038</v>
      </c>
      <c r="R127" s="83">
        <v>0.038</v>
      </c>
      <c r="S127" s="83">
        <v>0.038</v>
      </c>
      <c r="T127" s="83">
        <v>0.038</v>
      </c>
      <c r="U127" s="83">
        <v>0.038</v>
      </c>
      <c r="V127" s="83">
        <v>0.038</v>
      </c>
      <c r="W127" s="83">
        <v>0.038</v>
      </c>
      <c r="X127" s="83">
        <v>0.038</v>
      </c>
    </row>
    <row r="128" spans="1:24" ht="12">
      <c r="A128" s="31" t="s">
        <v>208</v>
      </c>
      <c r="B128" s="31" t="s">
        <v>208</v>
      </c>
      <c r="D128" s="83">
        <v>0.009</v>
      </c>
      <c r="E128" s="83">
        <v>0.021</v>
      </c>
      <c r="F128" s="83">
        <v>0.037</v>
      </c>
      <c r="G128" s="83">
        <v>0.037</v>
      </c>
      <c r="H128" s="83">
        <v>0.037</v>
      </c>
      <c r="I128" s="83">
        <v>0.037</v>
      </c>
      <c r="J128" s="83">
        <v>0.037</v>
      </c>
      <c r="K128" s="83">
        <v>0.037</v>
      </c>
      <c r="L128" s="83">
        <v>0.037</v>
      </c>
      <c r="M128" s="83">
        <v>0.037</v>
      </c>
      <c r="N128" s="83">
        <v>0.037</v>
      </c>
      <c r="O128" s="83">
        <v>0.037</v>
      </c>
      <c r="P128" s="83">
        <v>0.037</v>
      </c>
      <c r="Q128" s="83">
        <v>0.037</v>
      </c>
      <c r="R128" s="83">
        <v>0.037</v>
      </c>
      <c r="S128" s="83">
        <v>0.037</v>
      </c>
      <c r="T128" s="83">
        <v>0.037</v>
      </c>
      <c r="U128" s="83">
        <v>0.037</v>
      </c>
      <c r="V128" s="83">
        <v>0.037</v>
      </c>
      <c r="W128" s="83">
        <v>0.037</v>
      </c>
      <c r="X128" s="83">
        <v>0.037</v>
      </c>
    </row>
    <row r="129" spans="1:24" ht="12">
      <c r="A129" s="31" t="s">
        <v>207</v>
      </c>
      <c r="B129" s="31" t="s">
        <v>207</v>
      </c>
      <c r="D129" s="83">
        <v>0.002</v>
      </c>
      <c r="E129" s="83">
        <v>0.003</v>
      </c>
      <c r="F129" s="83">
        <v>0.005</v>
      </c>
      <c r="G129" s="83">
        <v>0.006</v>
      </c>
      <c r="H129" s="83">
        <v>0.008</v>
      </c>
      <c r="I129" s="83">
        <v>0.009</v>
      </c>
      <c r="J129" s="83">
        <v>0.011</v>
      </c>
      <c r="K129" s="83">
        <v>0.014</v>
      </c>
      <c r="L129" s="83">
        <v>0.016</v>
      </c>
      <c r="M129" s="83">
        <v>0.021</v>
      </c>
      <c r="N129" s="83">
        <v>0.026</v>
      </c>
      <c r="O129" s="83">
        <v>0.031</v>
      </c>
      <c r="P129" s="83">
        <v>0.031</v>
      </c>
      <c r="Q129" s="83">
        <v>0.031</v>
      </c>
      <c r="R129" s="83">
        <v>0.031</v>
      </c>
      <c r="S129" s="83">
        <v>0.031</v>
      </c>
      <c r="T129" s="83">
        <v>0.031</v>
      </c>
      <c r="U129" s="83">
        <v>0.031</v>
      </c>
      <c r="V129" s="83">
        <v>0.031</v>
      </c>
      <c r="W129" s="83">
        <v>0.031</v>
      </c>
      <c r="X129" s="83">
        <v>0.031</v>
      </c>
    </row>
    <row r="130" spans="1:24" ht="12">
      <c r="A130" s="31"/>
      <c r="B130" s="31"/>
      <c r="D130" s="83"/>
      <c r="E130" s="83"/>
      <c r="F130" s="83"/>
      <c r="G130" s="83"/>
      <c r="H130" s="83"/>
      <c r="I130" s="83"/>
      <c r="J130" s="83"/>
      <c r="K130" s="83"/>
      <c r="L130" s="83"/>
      <c r="M130" s="83"/>
      <c r="N130" s="83"/>
      <c r="O130" s="83"/>
      <c r="P130" s="83"/>
      <c r="Q130" s="83"/>
      <c r="R130" s="83"/>
      <c r="S130" s="83"/>
      <c r="T130" s="83"/>
      <c r="U130" s="83"/>
      <c r="V130" s="83"/>
      <c r="W130" s="83"/>
      <c r="X130" s="83"/>
    </row>
    <row r="131" spans="1:24" ht="12">
      <c r="A131" s="31"/>
      <c r="B131" s="31"/>
      <c r="D131" s="83"/>
      <c r="E131" s="83"/>
      <c r="F131" s="83"/>
      <c r="G131" s="83"/>
      <c r="H131" s="83"/>
      <c r="I131" s="83"/>
      <c r="J131" s="83"/>
      <c r="K131" s="83"/>
      <c r="L131" s="83"/>
      <c r="M131" s="83"/>
      <c r="N131" s="83"/>
      <c r="O131" s="83"/>
      <c r="P131" s="83"/>
      <c r="Q131" s="83"/>
      <c r="R131" s="83"/>
      <c r="S131" s="83"/>
      <c r="T131" s="83"/>
      <c r="U131" s="83"/>
      <c r="V131" s="83"/>
      <c r="W131" s="83"/>
      <c r="X131" s="83"/>
    </row>
    <row r="132" spans="1:24" ht="12">
      <c r="A132" s="31"/>
      <c r="B132" s="31"/>
      <c r="D132" s="83"/>
      <c r="E132" s="83"/>
      <c r="F132" s="83"/>
      <c r="G132" s="83"/>
      <c r="H132" s="83"/>
      <c r="I132" s="83"/>
      <c r="J132" s="83"/>
      <c r="K132" s="83"/>
      <c r="L132" s="83"/>
      <c r="M132" s="83"/>
      <c r="N132" s="83"/>
      <c r="O132" s="83"/>
      <c r="P132" s="83"/>
      <c r="Q132" s="83"/>
      <c r="R132" s="83"/>
      <c r="S132" s="83"/>
      <c r="T132" s="83"/>
      <c r="U132" s="83"/>
      <c r="V132" s="83"/>
      <c r="W132" s="83"/>
      <c r="X132" s="83"/>
    </row>
    <row r="133" spans="1:24" ht="15">
      <c r="A133" s="217" t="s">
        <v>211</v>
      </c>
      <c r="B133" s="218"/>
      <c r="C133" s="219"/>
      <c r="D133" s="218"/>
      <c r="E133" s="83"/>
      <c r="F133" s="83"/>
      <c r="G133" s="83"/>
      <c r="H133" s="83"/>
      <c r="I133" s="83"/>
      <c r="J133" s="83"/>
      <c r="K133" s="83"/>
      <c r="L133" s="83"/>
      <c r="M133" s="83"/>
      <c r="N133" s="83"/>
      <c r="O133" s="83"/>
      <c r="P133" s="83"/>
      <c r="Q133" s="83"/>
      <c r="R133" s="83"/>
      <c r="S133" s="83"/>
      <c r="T133" s="83"/>
      <c r="U133" s="83"/>
      <c r="V133" s="83"/>
      <c r="W133" s="83"/>
      <c r="X133" s="83"/>
    </row>
    <row r="134" spans="1:24" ht="12">
      <c r="A134" s="31" t="s">
        <v>140</v>
      </c>
      <c r="B134" s="31" t="s">
        <v>183</v>
      </c>
      <c r="D134" s="84" t="s">
        <v>23</v>
      </c>
      <c r="E134" s="84" t="s">
        <v>21</v>
      </c>
      <c r="F134" s="84" t="s">
        <v>20</v>
      </c>
      <c r="G134" s="84" t="s">
        <v>35</v>
      </c>
      <c r="H134" s="84" t="s">
        <v>36</v>
      </c>
      <c r="I134" s="84" t="s">
        <v>39</v>
      </c>
      <c r="J134" s="84" t="s">
        <v>40</v>
      </c>
      <c r="K134" s="84" t="s">
        <v>27</v>
      </c>
      <c r="L134" s="84" t="s">
        <v>29</v>
      </c>
      <c r="M134" s="84" t="s">
        <v>31</v>
      </c>
      <c r="N134" s="84" t="s">
        <v>54</v>
      </c>
      <c r="O134" s="84" t="s">
        <v>53</v>
      </c>
      <c r="P134" s="84" t="s">
        <v>57</v>
      </c>
      <c r="Q134" s="84" t="s">
        <v>56</v>
      </c>
      <c r="R134" s="84" t="s">
        <v>313</v>
      </c>
      <c r="S134" s="84" t="s">
        <v>312</v>
      </c>
      <c r="T134" s="84" t="s">
        <v>316</v>
      </c>
      <c r="U134" s="84" t="s">
        <v>314</v>
      </c>
      <c r="V134" s="84" t="s">
        <v>318</v>
      </c>
      <c r="W134" s="84" t="s">
        <v>317</v>
      </c>
      <c r="X134" s="84" t="s">
        <v>291</v>
      </c>
    </row>
    <row r="135" spans="1:24" ht="12">
      <c r="A135" s="31" t="s">
        <v>136</v>
      </c>
      <c r="B135" s="31" t="s">
        <v>136</v>
      </c>
      <c r="D135" s="85">
        <v>0</v>
      </c>
      <c r="E135" s="85">
        <v>0</v>
      </c>
      <c r="F135" s="85">
        <v>0</v>
      </c>
      <c r="G135" s="85">
        <v>0</v>
      </c>
      <c r="H135" s="85">
        <v>0</v>
      </c>
      <c r="I135" s="85">
        <v>0</v>
      </c>
      <c r="J135" s="85">
        <v>0</v>
      </c>
      <c r="K135" s="85">
        <v>0</v>
      </c>
      <c r="L135" s="85">
        <v>0</v>
      </c>
      <c r="M135" s="85">
        <v>0</v>
      </c>
      <c r="N135" s="85">
        <v>0</v>
      </c>
      <c r="O135" s="85">
        <v>0</v>
      </c>
      <c r="P135" s="85">
        <v>0</v>
      </c>
      <c r="Q135" s="85">
        <v>0</v>
      </c>
      <c r="R135" s="85">
        <v>0</v>
      </c>
      <c r="S135" s="85">
        <v>0</v>
      </c>
      <c r="T135" s="85">
        <v>0</v>
      </c>
      <c r="U135" s="85">
        <v>0</v>
      </c>
      <c r="V135" s="85">
        <v>0</v>
      </c>
      <c r="W135" s="85">
        <v>0</v>
      </c>
      <c r="X135" s="85">
        <v>0</v>
      </c>
    </row>
    <row r="136" spans="1:24" ht="12">
      <c r="A136" s="31" t="s">
        <v>125</v>
      </c>
      <c r="B136" s="31" t="s">
        <v>125</v>
      </c>
      <c r="D136" s="83">
        <v>0</v>
      </c>
      <c r="E136" s="83">
        <v>0.003</v>
      </c>
      <c r="F136" s="83">
        <v>0.005</v>
      </c>
      <c r="G136" s="83">
        <v>0.007</v>
      </c>
      <c r="H136" s="83">
        <v>0.01</v>
      </c>
      <c r="I136" s="83">
        <v>0.013</v>
      </c>
      <c r="J136" s="83">
        <v>0.015</v>
      </c>
      <c r="K136" s="83">
        <v>0.018</v>
      </c>
      <c r="L136" s="83">
        <v>0.02</v>
      </c>
      <c r="M136" s="83">
        <v>0.023</v>
      </c>
      <c r="N136" s="83">
        <v>0.025</v>
      </c>
      <c r="O136" s="83">
        <v>0.028</v>
      </c>
      <c r="P136" s="83">
        <v>0.03</v>
      </c>
      <c r="Q136" s="83">
        <v>0.033</v>
      </c>
      <c r="R136" s="83">
        <v>0.035</v>
      </c>
      <c r="S136" s="83">
        <v>0.038</v>
      </c>
      <c r="T136" s="83">
        <v>0.04</v>
      </c>
      <c r="U136" s="83">
        <v>0.043</v>
      </c>
      <c r="V136" s="83">
        <v>0.045</v>
      </c>
      <c r="W136" s="83">
        <v>0.048</v>
      </c>
      <c r="X136" s="83">
        <v>0.05</v>
      </c>
    </row>
    <row r="137" spans="1:24" ht="12">
      <c r="A137" s="31" t="s">
        <v>10</v>
      </c>
      <c r="B137" s="31" t="s">
        <v>10</v>
      </c>
      <c r="D137" s="83">
        <v>0</v>
      </c>
      <c r="E137" s="83">
        <v>0.001</v>
      </c>
      <c r="F137" s="83">
        <v>0.001</v>
      </c>
      <c r="G137" s="83">
        <v>0.002</v>
      </c>
      <c r="H137" s="83">
        <v>0.003</v>
      </c>
      <c r="I137" s="83">
        <v>0.003</v>
      </c>
      <c r="J137" s="83">
        <v>0.004</v>
      </c>
      <c r="K137" s="83">
        <v>0.005</v>
      </c>
      <c r="L137" s="83">
        <v>0.005</v>
      </c>
      <c r="M137" s="83">
        <v>0.006</v>
      </c>
      <c r="N137" s="83">
        <v>0.007</v>
      </c>
      <c r="O137" s="83">
        <v>0.007</v>
      </c>
      <c r="P137" s="83">
        <v>0.008</v>
      </c>
      <c r="Q137" s="83">
        <v>0.009</v>
      </c>
      <c r="R137" s="83">
        <v>0.009</v>
      </c>
      <c r="S137" s="83">
        <v>0.01</v>
      </c>
      <c r="T137" s="83">
        <v>0.011</v>
      </c>
      <c r="U137" s="83">
        <v>0.011</v>
      </c>
      <c r="V137" s="83">
        <v>0.012</v>
      </c>
      <c r="W137" s="83">
        <v>0.013</v>
      </c>
      <c r="X137" s="83">
        <v>0.013</v>
      </c>
    </row>
    <row r="138" spans="1:24" ht="12">
      <c r="A138" s="31" t="s">
        <v>70</v>
      </c>
      <c r="B138" s="31" t="s">
        <v>70</v>
      </c>
      <c r="D138" s="83">
        <v>0</v>
      </c>
      <c r="E138" s="83">
        <v>0.003</v>
      </c>
      <c r="F138" s="83">
        <v>0.005</v>
      </c>
      <c r="G138" s="83">
        <v>0.008</v>
      </c>
      <c r="H138" s="83">
        <v>0.01</v>
      </c>
      <c r="I138" s="83">
        <v>0.013</v>
      </c>
      <c r="J138" s="83">
        <v>0.015</v>
      </c>
      <c r="K138" s="83">
        <v>0.018</v>
      </c>
      <c r="L138" s="83">
        <v>0.02</v>
      </c>
      <c r="M138" s="83">
        <v>0.023</v>
      </c>
      <c r="N138" s="83">
        <v>0.025</v>
      </c>
      <c r="O138" s="83">
        <v>0.028</v>
      </c>
      <c r="P138" s="83">
        <v>0.03</v>
      </c>
      <c r="Q138" s="83">
        <v>0.033</v>
      </c>
      <c r="R138" s="83">
        <v>0.035</v>
      </c>
      <c r="S138" s="83">
        <v>0.038</v>
      </c>
      <c r="T138" s="83">
        <v>0.04</v>
      </c>
      <c r="U138" s="83">
        <v>0.043</v>
      </c>
      <c r="V138" s="83">
        <v>0.045</v>
      </c>
      <c r="W138" s="83">
        <v>0.048</v>
      </c>
      <c r="X138" s="83">
        <v>0.05</v>
      </c>
    </row>
    <row r="139" spans="1:24" ht="12">
      <c r="A139" s="31" t="s">
        <v>159</v>
      </c>
      <c r="B139" s="31" t="s">
        <v>159</v>
      </c>
      <c r="D139" s="83">
        <v>0</v>
      </c>
      <c r="E139" s="83">
        <v>0.003</v>
      </c>
      <c r="F139" s="83">
        <v>0.005</v>
      </c>
      <c r="G139" s="83">
        <v>0.008</v>
      </c>
      <c r="H139" s="83">
        <v>0.01</v>
      </c>
      <c r="I139" s="83">
        <v>0.013</v>
      </c>
      <c r="J139" s="83">
        <v>0.015</v>
      </c>
      <c r="K139" s="83">
        <v>0.018</v>
      </c>
      <c r="L139" s="83">
        <v>0.02</v>
      </c>
      <c r="M139" s="83">
        <v>0.023</v>
      </c>
      <c r="N139" s="83">
        <v>0.025</v>
      </c>
      <c r="O139" s="83">
        <v>0.028</v>
      </c>
      <c r="P139" s="83">
        <v>0.03</v>
      </c>
      <c r="Q139" s="83">
        <v>0.033</v>
      </c>
      <c r="R139" s="83">
        <v>0.035</v>
      </c>
      <c r="S139" s="83">
        <v>0.038</v>
      </c>
      <c r="T139" s="83">
        <v>0.04</v>
      </c>
      <c r="U139" s="83">
        <v>0.043</v>
      </c>
      <c r="V139" s="83">
        <v>0.045</v>
      </c>
      <c r="W139" s="83">
        <v>0.048</v>
      </c>
      <c r="X139" s="83">
        <v>0.05</v>
      </c>
    </row>
    <row r="140" spans="1:24" ht="12">
      <c r="A140" s="31" t="s">
        <v>250</v>
      </c>
      <c r="B140" s="31" t="s">
        <v>250</v>
      </c>
      <c r="D140" s="83">
        <v>0</v>
      </c>
      <c r="E140" s="83">
        <v>0.003</v>
      </c>
      <c r="F140" s="83">
        <v>0.005</v>
      </c>
      <c r="G140" s="83">
        <v>0.008</v>
      </c>
      <c r="H140" s="83">
        <v>0.01</v>
      </c>
      <c r="I140" s="83">
        <v>0.013</v>
      </c>
      <c r="J140" s="83">
        <v>0.015</v>
      </c>
      <c r="K140" s="83">
        <v>0.018</v>
      </c>
      <c r="L140" s="83">
        <v>0.02</v>
      </c>
      <c r="M140" s="83">
        <v>0.023</v>
      </c>
      <c r="N140" s="83">
        <v>0.025</v>
      </c>
      <c r="O140" s="83">
        <v>0.028</v>
      </c>
      <c r="P140" s="83">
        <v>0.03</v>
      </c>
      <c r="Q140" s="83">
        <v>0.033</v>
      </c>
      <c r="R140" s="83">
        <v>0.035</v>
      </c>
      <c r="S140" s="83">
        <v>0.038</v>
      </c>
      <c r="T140" s="83">
        <v>0.04</v>
      </c>
      <c r="U140" s="83">
        <v>0.043</v>
      </c>
      <c r="V140" s="83">
        <v>0.045</v>
      </c>
      <c r="W140" s="83">
        <v>0.048</v>
      </c>
      <c r="X140" s="83">
        <v>0.05</v>
      </c>
    </row>
    <row r="141" spans="1:24" ht="12">
      <c r="A141" s="31" t="s">
        <v>241</v>
      </c>
      <c r="B141" s="31" t="s">
        <v>262</v>
      </c>
      <c r="D141" s="83">
        <v>0</v>
      </c>
      <c r="E141" s="83">
        <v>0.003</v>
      </c>
      <c r="F141" s="83">
        <v>0.005</v>
      </c>
      <c r="G141" s="83">
        <v>0.008</v>
      </c>
      <c r="H141" s="83">
        <v>0.01</v>
      </c>
      <c r="I141" s="83">
        <v>0.013</v>
      </c>
      <c r="J141" s="83">
        <v>0.015</v>
      </c>
      <c r="K141" s="83">
        <v>0.018</v>
      </c>
      <c r="L141" s="83">
        <v>0.02</v>
      </c>
      <c r="M141" s="83">
        <v>0.023</v>
      </c>
      <c r="N141" s="83">
        <v>0.025</v>
      </c>
      <c r="O141" s="83">
        <v>0.028</v>
      </c>
      <c r="P141" s="83">
        <v>0.03</v>
      </c>
      <c r="Q141" s="83">
        <v>0.033</v>
      </c>
      <c r="R141" s="83">
        <v>0.035</v>
      </c>
      <c r="S141" s="83">
        <v>0.038</v>
      </c>
      <c r="T141" s="83">
        <v>0.04</v>
      </c>
      <c r="U141" s="83">
        <v>0.043</v>
      </c>
      <c r="V141" s="83">
        <v>0.045</v>
      </c>
      <c r="W141" s="83">
        <v>0.048</v>
      </c>
      <c r="X141" s="83">
        <v>0.05</v>
      </c>
    </row>
    <row r="142" spans="1:24" ht="12">
      <c r="A142" s="31" t="s">
        <v>241</v>
      </c>
      <c r="B142" s="31" t="s">
        <v>38</v>
      </c>
      <c r="D142" s="83">
        <v>0</v>
      </c>
      <c r="E142" s="83">
        <v>0.003</v>
      </c>
      <c r="F142" s="83">
        <v>0.005</v>
      </c>
      <c r="G142" s="83">
        <v>0.008</v>
      </c>
      <c r="H142" s="83">
        <v>0.01</v>
      </c>
      <c r="I142" s="83">
        <v>0.013</v>
      </c>
      <c r="J142" s="83">
        <v>0.015</v>
      </c>
      <c r="K142" s="83">
        <v>0.018</v>
      </c>
      <c r="L142" s="83">
        <v>0.02</v>
      </c>
      <c r="M142" s="83">
        <v>0.023</v>
      </c>
      <c r="N142" s="83">
        <v>0.025</v>
      </c>
      <c r="O142" s="83">
        <v>0.028</v>
      </c>
      <c r="P142" s="83">
        <v>0.03</v>
      </c>
      <c r="Q142" s="83">
        <v>0.033</v>
      </c>
      <c r="R142" s="83">
        <v>0.035</v>
      </c>
      <c r="S142" s="83">
        <v>0.038</v>
      </c>
      <c r="T142" s="83">
        <v>0.04</v>
      </c>
      <c r="U142" s="83">
        <v>0.043</v>
      </c>
      <c r="V142" s="83">
        <v>0.045</v>
      </c>
      <c r="W142" s="83">
        <v>0.048</v>
      </c>
      <c r="X142" s="83">
        <v>0.05</v>
      </c>
    </row>
    <row r="143" spans="1:24" ht="12">
      <c r="A143" s="31" t="s">
        <v>241</v>
      </c>
      <c r="B143" s="31" t="s">
        <v>281</v>
      </c>
      <c r="D143" s="83">
        <v>0</v>
      </c>
      <c r="E143" s="83">
        <v>0.002</v>
      </c>
      <c r="F143" s="83">
        <v>0.004</v>
      </c>
      <c r="G143" s="83">
        <v>0.006</v>
      </c>
      <c r="H143" s="83">
        <v>0.008</v>
      </c>
      <c r="I143" s="83">
        <v>0.01</v>
      </c>
      <c r="J143" s="83">
        <v>0.013</v>
      </c>
      <c r="K143" s="83">
        <v>0.015</v>
      </c>
      <c r="L143" s="83">
        <v>0.017</v>
      </c>
      <c r="M143" s="83">
        <v>0.019</v>
      </c>
      <c r="N143" s="83">
        <v>0.021</v>
      </c>
      <c r="O143" s="83">
        <v>0.023</v>
      </c>
      <c r="P143" s="83">
        <v>0.025</v>
      </c>
      <c r="Q143" s="83">
        <v>0.027</v>
      </c>
      <c r="R143" s="83">
        <v>0.029</v>
      </c>
      <c r="S143" s="83">
        <v>0.031</v>
      </c>
      <c r="T143" s="83">
        <v>0.033</v>
      </c>
      <c r="U143" s="83">
        <v>0.036</v>
      </c>
      <c r="V143" s="83">
        <v>0.038</v>
      </c>
      <c r="W143" s="83">
        <v>0.04</v>
      </c>
      <c r="X143" s="83">
        <v>0.042</v>
      </c>
    </row>
    <row r="144" spans="1:24" ht="12">
      <c r="A144" s="31" t="s">
        <v>241</v>
      </c>
      <c r="B144" s="31" t="s">
        <v>239</v>
      </c>
      <c r="D144" s="83">
        <v>0</v>
      </c>
      <c r="E144" s="83">
        <v>0.002</v>
      </c>
      <c r="F144" s="83">
        <v>0.004</v>
      </c>
      <c r="G144" s="83">
        <v>0.006</v>
      </c>
      <c r="H144" s="83">
        <v>0.009</v>
      </c>
      <c r="I144" s="83">
        <v>0.011</v>
      </c>
      <c r="J144" s="83">
        <v>0.013</v>
      </c>
      <c r="K144" s="83">
        <v>0.015</v>
      </c>
      <c r="L144" s="83">
        <v>0.017</v>
      </c>
      <c r="M144" s="83">
        <v>0.019</v>
      </c>
      <c r="N144" s="83">
        <v>0.021</v>
      </c>
      <c r="O144" s="83">
        <v>0.024</v>
      </c>
      <c r="P144" s="83">
        <v>0.026</v>
      </c>
      <c r="Q144" s="83">
        <v>0.028</v>
      </c>
      <c r="R144" s="83">
        <v>0.03</v>
      </c>
      <c r="S144" s="83">
        <v>0.032</v>
      </c>
      <c r="T144" s="83">
        <v>0.034</v>
      </c>
      <c r="U144" s="83">
        <v>0.036</v>
      </c>
      <c r="V144" s="83">
        <v>0.039</v>
      </c>
      <c r="W144" s="83">
        <v>0.041</v>
      </c>
      <c r="X144" s="83">
        <v>0.043</v>
      </c>
    </row>
    <row r="145" spans="1:24" ht="12">
      <c r="A145" s="31" t="s">
        <v>241</v>
      </c>
      <c r="B145" s="31" t="s">
        <v>215</v>
      </c>
      <c r="D145" s="83">
        <v>0</v>
      </c>
      <c r="E145" s="83">
        <v>0.003</v>
      </c>
      <c r="F145" s="83">
        <v>0.005</v>
      </c>
      <c r="G145" s="83">
        <v>0.008</v>
      </c>
      <c r="H145" s="83">
        <v>0.01</v>
      </c>
      <c r="I145" s="83">
        <v>0.013</v>
      </c>
      <c r="J145" s="83">
        <v>0.015</v>
      </c>
      <c r="K145" s="83">
        <v>0.018</v>
      </c>
      <c r="L145" s="83">
        <v>0.02</v>
      </c>
      <c r="M145" s="83">
        <v>0.023</v>
      </c>
      <c r="N145" s="83">
        <v>0.025</v>
      </c>
      <c r="O145" s="83">
        <v>0.028</v>
      </c>
      <c r="P145" s="83">
        <v>0.03</v>
      </c>
      <c r="Q145" s="83">
        <v>0.033</v>
      </c>
      <c r="R145" s="83">
        <v>0.035</v>
      </c>
      <c r="S145" s="83">
        <v>0.038</v>
      </c>
      <c r="T145" s="83">
        <v>0.04</v>
      </c>
      <c r="U145" s="83">
        <v>0.043</v>
      </c>
      <c r="V145" s="83">
        <v>0.045</v>
      </c>
      <c r="W145" s="83">
        <v>0.048</v>
      </c>
      <c r="X145" s="83">
        <v>0.05</v>
      </c>
    </row>
    <row r="146" spans="1:24" ht="12">
      <c r="A146" s="31" t="s">
        <v>188</v>
      </c>
      <c r="B146" s="31" t="s">
        <v>210</v>
      </c>
      <c r="D146" s="83">
        <v>0</v>
      </c>
      <c r="E146" s="83">
        <v>0</v>
      </c>
      <c r="F146" s="83">
        <v>0</v>
      </c>
      <c r="G146" s="83">
        <v>0</v>
      </c>
      <c r="H146" s="83">
        <v>0</v>
      </c>
      <c r="I146" s="83">
        <v>0</v>
      </c>
      <c r="J146" s="83">
        <v>0</v>
      </c>
      <c r="K146" s="83">
        <v>0</v>
      </c>
      <c r="L146" s="83">
        <v>0</v>
      </c>
      <c r="M146" s="83">
        <v>0</v>
      </c>
      <c r="N146" s="83">
        <v>0</v>
      </c>
      <c r="O146" s="83">
        <v>0</v>
      </c>
      <c r="P146" s="83">
        <v>0</v>
      </c>
      <c r="Q146" s="83">
        <v>0</v>
      </c>
      <c r="R146" s="83">
        <v>0</v>
      </c>
      <c r="S146" s="83">
        <v>0</v>
      </c>
      <c r="T146" s="83">
        <v>0</v>
      </c>
      <c r="U146" s="83">
        <v>0</v>
      </c>
      <c r="V146" s="83">
        <v>0</v>
      </c>
      <c r="W146" s="83">
        <v>0</v>
      </c>
      <c r="X146" s="83">
        <v>0</v>
      </c>
    </row>
    <row r="147" spans="1:24" ht="12">
      <c r="A147" s="31" t="s">
        <v>33</v>
      </c>
      <c r="B147" s="31" t="s">
        <v>33</v>
      </c>
      <c r="D147" s="83">
        <v>0</v>
      </c>
      <c r="E147" s="83">
        <v>0.002</v>
      </c>
      <c r="F147" s="83">
        <v>0.005</v>
      </c>
      <c r="G147" s="83">
        <v>0.007</v>
      </c>
      <c r="H147" s="83">
        <v>0.009</v>
      </c>
      <c r="I147" s="83">
        <v>0.011</v>
      </c>
      <c r="J147" s="83">
        <v>0.014</v>
      </c>
      <c r="K147" s="83">
        <v>0.016</v>
      </c>
      <c r="L147" s="83">
        <v>0.018</v>
      </c>
      <c r="M147" s="83">
        <v>0.02</v>
      </c>
      <c r="N147" s="83">
        <v>0.023</v>
      </c>
      <c r="O147" s="83">
        <v>0.025</v>
      </c>
      <c r="P147" s="83">
        <v>0.027</v>
      </c>
      <c r="Q147" s="83">
        <v>0.03</v>
      </c>
      <c r="R147" s="83">
        <v>0.032</v>
      </c>
      <c r="S147" s="83">
        <v>0.034</v>
      </c>
      <c r="T147" s="83">
        <v>0.036</v>
      </c>
      <c r="U147" s="83">
        <v>0.039</v>
      </c>
      <c r="V147" s="83">
        <v>0.041</v>
      </c>
      <c r="W147" s="83">
        <v>0.043</v>
      </c>
      <c r="X147" s="83">
        <v>0.046</v>
      </c>
    </row>
    <row r="148" spans="1:24" ht="12">
      <c r="A148" s="31" t="s">
        <v>146</v>
      </c>
      <c r="B148" s="31" t="s">
        <v>146</v>
      </c>
      <c r="D148" s="83">
        <v>0</v>
      </c>
      <c r="E148" s="83">
        <v>0</v>
      </c>
      <c r="F148" s="83">
        <v>0</v>
      </c>
      <c r="G148" s="83">
        <v>0</v>
      </c>
      <c r="H148" s="83">
        <v>0</v>
      </c>
      <c r="I148" s="83">
        <v>0</v>
      </c>
      <c r="J148" s="83">
        <v>0</v>
      </c>
      <c r="K148" s="83">
        <v>0</v>
      </c>
      <c r="L148" s="83">
        <v>0</v>
      </c>
      <c r="M148" s="83">
        <v>0</v>
      </c>
      <c r="N148" s="83">
        <v>0</v>
      </c>
      <c r="O148" s="83">
        <v>0</v>
      </c>
      <c r="P148" s="83">
        <v>0</v>
      </c>
      <c r="Q148" s="83">
        <v>0</v>
      </c>
      <c r="R148" s="83">
        <v>0</v>
      </c>
      <c r="S148" s="83">
        <v>0</v>
      </c>
      <c r="T148" s="83">
        <v>0</v>
      </c>
      <c r="U148" s="83">
        <v>0</v>
      </c>
      <c r="V148" s="83">
        <v>0</v>
      </c>
      <c r="W148" s="83">
        <v>0</v>
      </c>
      <c r="X148" s="83">
        <v>0</v>
      </c>
    </row>
    <row r="149" spans="1:24" ht="12">
      <c r="A149" s="31" t="s">
        <v>148</v>
      </c>
      <c r="B149" s="31" t="s">
        <v>52</v>
      </c>
      <c r="D149" s="83">
        <v>0</v>
      </c>
      <c r="E149" s="83">
        <v>0.003</v>
      </c>
      <c r="F149" s="83">
        <v>0.005</v>
      </c>
      <c r="G149" s="83">
        <v>0.008</v>
      </c>
      <c r="H149" s="83">
        <v>0.01</v>
      </c>
      <c r="I149" s="83">
        <v>0.013</v>
      </c>
      <c r="J149" s="83">
        <v>0.015</v>
      </c>
      <c r="K149" s="83">
        <v>0.018</v>
      </c>
      <c r="L149" s="83">
        <v>0.02</v>
      </c>
      <c r="M149" s="83">
        <v>0.023</v>
      </c>
      <c r="N149" s="83">
        <v>0.025</v>
      </c>
      <c r="O149" s="83">
        <v>0.028</v>
      </c>
      <c r="P149" s="83">
        <v>0.03</v>
      </c>
      <c r="Q149" s="83">
        <v>0.033</v>
      </c>
      <c r="R149" s="83">
        <v>0.035</v>
      </c>
      <c r="S149" s="83">
        <v>0.038</v>
      </c>
      <c r="T149" s="83">
        <v>0.04</v>
      </c>
      <c r="U149" s="83">
        <v>0.043</v>
      </c>
      <c r="V149" s="83">
        <v>0.045</v>
      </c>
      <c r="W149" s="83">
        <v>0.048</v>
      </c>
      <c r="X149" s="83">
        <v>0.05</v>
      </c>
    </row>
    <row r="150" spans="1:24" ht="12">
      <c r="A150" s="31" t="s">
        <v>50</v>
      </c>
      <c r="B150" s="31" t="s">
        <v>50</v>
      </c>
      <c r="D150" s="83">
        <v>0</v>
      </c>
      <c r="E150" s="83">
        <v>0.002</v>
      </c>
      <c r="F150" s="83">
        <v>0.004</v>
      </c>
      <c r="G150" s="83">
        <v>0.006</v>
      </c>
      <c r="H150" s="83">
        <v>0.008</v>
      </c>
      <c r="I150" s="83">
        <v>0.01</v>
      </c>
      <c r="J150" s="83">
        <v>0.012</v>
      </c>
      <c r="K150" s="83">
        <v>0.014</v>
      </c>
      <c r="L150" s="83">
        <v>0.015</v>
      </c>
      <c r="M150" s="83">
        <v>0.017</v>
      </c>
      <c r="N150" s="83">
        <v>0.019</v>
      </c>
      <c r="O150" s="83">
        <v>0.021</v>
      </c>
      <c r="P150" s="83">
        <v>0.023</v>
      </c>
      <c r="Q150" s="83">
        <v>0.025</v>
      </c>
      <c r="R150" s="83">
        <v>0.027</v>
      </c>
      <c r="S150" s="83">
        <v>0.029</v>
      </c>
      <c r="T150" s="83">
        <v>0.031</v>
      </c>
      <c r="U150" s="83">
        <v>0.033</v>
      </c>
      <c r="V150" s="83">
        <v>0.035</v>
      </c>
      <c r="W150" s="83">
        <v>0.037</v>
      </c>
      <c r="X150" s="83">
        <v>0.039</v>
      </c>
    </row>
    <row r="151" spans="1:24" ht="12">
      <c r="A151" s="31" t="s">
        <v>263</v>
      </c>
      <c r="B151" s="31" t="s">
        <v>260</v>
      </c>
      <c r="D151" s="83">
        <v>0</v>
      </c>
      <c r="E151" s="83">
        <v>0.003</v>
      </c>
      <c r="F151" s="83">
        <v>0.005</v>
      </c>
      <c r="G151" s="83">
        <v>0.008</v>
      </c>
      <c r="H151" s="83">
        <v>0.01</v>
      </c>
      <c r="I151" s="83">
        <v>0.013</v>
      </c>
      <c r="J151" s="83">
        <v>0.015</v>
      </c>
      <c r="K151" s="83">
        <v>0.018</v>
      </c>
      <c r="L151" s="83">
        <v>0.02</v>
      </c>
      <c r="M151" s="83">
        <v>0.023</v>
      </c>
      <c r="N151" s="83">
        <v>0.025</v>
      </c>
      <c r="O151" s="83">
        <v>0.028</v>
      </c>
      <c r="P151" s="83">
        <v>0.03</v>
      </c>
      <c r="Q151" s="83">
        <v>0.033</v>
      </c>
      <c r="R151" s="83">
        <v>0.035</v>
      </c>
      <c r="S151" s="83">
        <v>0.038</v>
      </c>
      <c r="T151" s="83">
        <v>0.04</v>
      </c>
      <c r="U151" s="83">
        <v>0.043</v>
      </c>
      <c r="V151" s="83">
        <v>0.045</v>
      </c>
      <c r="W151" s="83">
        <v>0.048</v>
      </c>
      <c r="X151" s="83">
        <v>0.05</v>
      </c>
    </row>
    <row r="152" spans="1:24" ht="12">
      <c r="A152" s="31" t="s">
        <v>263</v>
      </c>
      <c r="B152" s="31" t="s">
        <v>145</v>
      </c>
      <c r="D152" s="83">
        <v>0</v>
      </c>
      <c r="E152" s="83">
        <v>0.003</v>
      </c>
      <c r="F152" s="83">
        <v>0.005</v>
      </c>
      <c r="G152" s="83">
        <v>0.008</v>
      </c>
      <c r="H152" s="83">
        <v>0.01</v>
      </c>
      <c r="I152" s="83">
        <v>0.013</v>
      </c>
      <c r="J152" s="83">
        <v>0.015</v>
      </c>
      <c r="K152" s="83">
        <v>0.018</v>
      </c>
      <c r="L152" s="83">
        <v>0.02</v>
      </c>
      <c r="M152" s="83">
        <v>0.023</v>
      </c>
      <c r="N152" s="83">
        <v>0.025</v>
      </c>
      <c r="O152" s="83">
        <v>0.028</v>
      </c>
      <c r="P152" s="83">
        <v>0.03</v>
      </c>
      <c r="Q152" s="83">
        <v>0.033</v>
      </c>
      <c r="R152" s="83">
        <v>0.035</v>
      </c>
      <c r="S152" s="83">
        <v>0.038</v>
      </c>
      <c r="T152" s="83">
        <v>0.04</v>
      </c>
      <c r="U152" s="83">
        <v>0.043</v>
      </c>
      <c r="V152" s="83">
        <v>0.045</v>
      </c>
      <c r="W152" s="83">
        <v>0.048</v>
      </c>
      <c r="X152" s="83">
        <v>0.05</v>
      </c>
    </row>
    <row r="153" spans="1:24" ht="12">
      <c r="A153" s="31" t="s">
        <v>263</v>
      </c>
      <c r="B153" s="31" t="s">
        <v>128</v>
      </c>
      <c r="D153" s="83">
        <v>0</v>
      </c>
      <c r="E153" s="83">
        <v>0.003</v>
      </c>
      <c r="F153" s="83">
        <v>0.005</v>
      </c>
      <c r="G153" s="83">
        <v>0.008</v>
      </c>
      <c r="H153" s="83">
        <v>0.01</v>
      </c>
      <c r="I153" s="83">
        <v>0.013</v>
      </c>
      <c r="J153" s="83">
        <v>0.015</v>
      </c>
      <c r="K153" s="83">
        <v>0.018</v>
      </c>
      <c r="L153" s="83">
        <v>0.02</v>
      </c>
      <c r="M153" s="83">
        <v>0.023</v>
      </c>
      <c r="N153" s="83">
        <v>0.025</v>
      </c>
      <c r="O153" s="83">
        <v>0.028</v>
      </c>
      <c r="P153" s="83">
        <v>0.03</v>
      </c>
      <c r="Q153" s="83">
        <v>0.033</v>
      </c>
      <c r="R153" s="83">
        <v>0.035</v>
      </c>
      <c r="S153" s="83">
        <v>0.038</v>
      </c>
      <c r="T153" s="83">
        <v>0.04</v>
      </c>
      <c r="U153" s="83">
        <v>0.043</v>
      </c>
      <c r="V153" s="83">
        <v>0.045</v>
      </c>
      <c r="W153" s="83">
        <v>0.048</v>
      </c>
      <c r="X153" s="83">
        <v>0.05</v>
      </c>
    </row>
    <row r="154" spans="1:24" ht="12">
      <c r="A154" s="31" t="s">
        <v>130</v>
      </c>
      <c r="B154" s="31" t="s">
        <v>324</v>
      </c>
      <c r="D154" s="83">
        <v>0</v>
      </c>
      <c r="E154" s="83">
        <v>0.003</v>
      </c>
      <c r="F154" s="83">
        <v>0.005</v>
      </c>
      <c r="G154" s="83">
        <v>0.008</v>
      </c>
      <c r="H154" s="83">
        <v>0.01</v>
      </c>
      <c r="I154" s="83">
        <v>0.013</v>
      </c>
      <c r="J154" s="83">
        <v>0.015</v>
      </c>
      <c r="K154" s="83">
        <v>0.018</v>
      </c>
      <c r="L154" s="83">
        <v>0.02</v>
      </c>
      <c r="M154" s="83">
        <v>0.023</v>
      </c>
      <c r="N154" s="83">
        <v>0.025</v>
      </c>
      <c r="O154" s="83">
        <v>0.027</v>
      </c>
      <c r="P154" s="83">
        <v>0.03</v>
      </c>
      <c r="Q154" s="83">
        <v>0.033</v>
      </c>
      <c r="R154" s="83">
        <v>0.035</v>
      </c>
      <c r="S154" s="83">
        <v>0.038</v>
      </c>
      <c r="T154" s="83">
        <v>0.04</v>
      </c>
      <c r="U154" s="83">
        <v>0.043</v>
      </c>
      <c r="V154" s="83">
        <v>0.045</v>
      </c>
      <c r="W154" s="83">
        <v>0.048</v>
      </c>
      <c r="X154" s="83">
        <v>0.05</v>
      </c>
    </row>
    <row r="155" spans="1:24" ht="12">
      <c r="A155" s="31" t="s">
        <v>130</v>
      </c>
      <c r="B155" s="31" t="s">
        <v>282</v>
      </c>
      <c r="D155" s="83">
        <v>0</v>
      </c>
      <c r="E155" s="83">
        <v>0.003</v>
      </c>
      <c r="F155" s="83">
        <v>0.005</v>
      </c>
      <c r="G155" s="83">
        <v>0.008</v>
      </c>
      <c r="H155" s="83">
        <v>0.01</v>
      </c>
      <c r="I155" s="83">
        <v>0.013</v>
      </c>
      <c r="J155" s="83">
        <v>0.015</v>
      </c>
      <c r="K155" s="83">
        <v>0.018</v>
      </c>
      <c r="L155" s="83">
        <v>0.02</v>
      </c>
      <c r="M155" s="83">
        <v>0.023</v>
      </c>
      <c r="N155" s="83">
        <v>0.025</v>
      </c>
      <c r="O155" s="83">
        <v>0.028</v>
      </c>
      <c r="P155" s="83">
        <v>0.03</v>
      </c>
      <c r="Q155" s="83">
        <v>0.033</v>
      </c>
      <c r="R155" s="83">
        <v>0.035</v>
      </c>
      <c r="S155" s="83">
        <v>0.038</v>
      </c>
      <c r="T155" s="83">
        <v>0.04</v>
      </c>
      <c r="U155" s="83">
        <v>0.043</v>
      </c>
      <c r="V155" s="83">
        <v>0.045</v>
      </c>
      <c r="W155" s="83">
        <v>0.048</v>
      </c>
      <c r="X155" s="83">
        <v>0.05</v>
      </c>
    </row>
    <row r="156" spans="1:24" ht="12">
      <c r="A156" s="31" t="s">
        <v>130</v>
      </c>
      <c r="B156" s="31" t="s">
        <v>139</v>
      </c>
      <c r="D156" s="83">
        <v>0</v>
      </c>
      <c r="E156" s="83">
        <v>0.003</v>
      </c>
      <c r="F156" s="83">
        <v>0.005</v>
      </c>
      <c r="G156" s="83">
        <v>0.008</v>
      </c>
      <c r="H156" s="83">
        <v>0.01</v>
      </c>
      <c r="I156" s="83">
        <v>0.013</v>
      </c>
      <c r="J156" s="83">
        <v>0.015</v>
      </c>
      <c r="K156" s="83">
        <v>0.018</v>
      </c>
      <c r="L156" s="83">
        <v>0.02</v>
      </c>
      <c r="M156" s="83">
        <v>0.023</v>
      </c>
      <c r="N156" s="83">
        <v>0.025</v>
      </c>
      <c r="O156" s="83">
        <v>0.028</v>
      </c>
      <c r="P156" s="83">
        <v>0.03</v>
      </c>
      <c r="Q156" s="83">
        <v>0.033</v>
      </c>
      <c r="R156" s="83">
        <v>0.035</v>
      </c>
      <c r="S156" s="83">
        <v>0.038</v>
      </c>
      <c r="T156" s="83">
        <v>0.04</v>
      </c>
      <c r="U156" s="83">
        <v>0.043</v>
      </c>
      <c r="V156" s="83">
        <v>0.045</v>
      </c>
      <c r="W156" s="83">
        <v>0.048</v>
      </c>
      <c r="X156" s="83">
        <v>0.05</v>
      </c>
    </row>
    <row r="157" spans="1:24" ht="12">
      <c r="A157" s="31" t="s">
        <v>155</v>
      </c>
      <c r="B157" s="31" t="s">
        <v>155</v>
      </c>
      <c r="D157" s="83">
        <v>0</v>
      </c>
      <c r="E157" s="83">
        <v>0.002</v>
      </c>
      <c r="F157" s="83">
        <v>0.003</v>
      </c>
      <c r="G157" s="83">
        <v>0.005</v>
      </c>
      <c r="H157" s="83">
        <v>0.006</v>
      </c>
      <c r="I157" s="83">
        <v>0.008</v>
      </c>
      <c r="J157" s="83">
        <v>0.009</v>
      </c>
      <c r="K157" s="83">
        <v>0.011</v>
      </c>
      <c r="L157" s="83">
        <v>0.012</v>
      </c>
      <c r="M157" s="83">
        <v>0.014</v>
      </c>
      <c r="N157" s="83">
        <v>0.015</v>
      </c>
      <c r="O157" s="83">
        <v>0.017</v>
      </c>
      <c r="P157" s="83">
        <v>0.018</v>
      </c>
      <c r="Q157" s="83">
        <v>0.02</v>
      </c>
      <c r="R157" s="83">
        <v>0.021</v>
      </c>
      <c r="S157" s="83">
        <v>0.023</v>
      </c>
      <c r="T157" s="83">
        <v>0.024</v>
      </c>
      <c r="U157" s="83">
        <v>0.026</v>
      </c>
      <c r="V157" s="83">
        <v>0.027</v>
      </c>
      <c r="W157" s="83">
        <v>0.029</v>
      </c>
      <c r="X157" s="83">
        <v>0.03</v>
      </c>
    </row>
    <row r="158" spans="1:24" ht="12">
      <c r="A158" s="31" t="s">
        <v>162</v>
      </c>
      <c r="B158" s="31" t="s">
        <v>162</v>
      </c>
      <c r="D158" s="83">
        <v>0</v>
      </c>
      <c r="E158" s="83">
        <v>0</v>
      </c>
      <c r="F158" s="83">
        <v>0</v>
      </c>
      <c r="G158" s="83">
        <v>0</v>
      </c>
      <c r="H158" s="83">
        <v>0</v>
      </c>
      <c r="I158" s="83">
        <v>0</v>
      </c>
      <c r="J158" s="83">
        <v>0</v>
      </c>
      <c r="K158" s="83">
        <v>0</v>
      </c>
      <c r="L158" s="83">
        <v>0</v>
      </c>
      <c r="M158" s="83">
        <v>0</v>
      </c>
      <c r="N158" s="83">
        <v>0</v>
      </c>
      <c r="O158" s="83">
        <v>0</v>
      </c>
      <c r="P158" s="83">
        <v>0</v>
      </c>
      <c r="Q158" s="83">
        <v>0</v>
      </c>
      <c r="R158" s="83">
        <v>0</v>
      </c>
      <c r="S158" s="83">
        <v>0</v>
      </c>
      <c r="T158" s="83">
        <v>0</v>
      </c>
      <c r="U158" s="83">
        <v>0</v>
      </c>
      <c r="V158" s="83">
        <v>0</v>
      </c>
      <c r="W158" s="83">
        <v>0</v>
      </c>
      <c r="X158" s="83">
        <v>0</v>
      </c>
    </row>
    <row r="159" spans="1:24" ht="12">
      <c r="A159" s="31" t="s">
        <v>148</v>
      </c>
      <c r="B159" s="31" t="s">
        <v>0</v>
      </c>
      <c r="D159" s="83">
        <v>0</v>
      </c>
      <c r="E159" s="83">
        <v>0.003</v>
      </c>
      <c r="F159" s="83">
        <v>0.005</v>
      </c>
      <c r="G159" s="83">
        <v>0.008</v>
      </c>
      <c r="H159" s="83">
        <v>0.01</v>
      </c>
      <c r="I159" s="83">
        <v>0.013</v>
      </c>
      <c r="J159" s="83">
        <v>0.015</v>
      </c>
      <c r="K159" s="83">
        <v>0.018</v>
      </c>
      <c r="L159" s="83">
        <v>0.02</v>
      </c>
      <c r="M159" s="83">
        <v>0.023</v>
      </c>
      <c r="N159" s="83">
        <v>0.025</v>
      </c>
      <c r="O159" s="83">
        <v>0.028</v>
      </c>
      <c r="P159" s="83">
        <v>0.03</v>
      </c>
      <c r="Q159" s="83">
        <v>0.033</v>
      </c>
      <c r="R159" s="83">
        <v>0.035</v>
      </c>
      <c r="S159" s="83">
        <v>0.038</v>
      </c>
      <c r="T159" s="83">
        <v>0.04</v>
      </c>
      <c r="U159" s="83">
        <v>0.043</v>
      </c>
      <c r="V159" s="83">
        <v>0.045</v>
      </c>
      <c r="W159" s="83">
        <v>0.048</v>
      </c>
      <c r="X159" s="83">
        <v>0.05</v>
      </c>
    </row>
    <row r="160" spans="1:24" ht="12">
      <c r="A160" s="31" t="s">
        <v>188</v>
      </c>
      <c r="B160" s="31" t="s">
        <v>107</v>
      </c>
      <c r="D160" s="83">
        <v>0</v>
      </c>
      <c r="E160" s="83">
        <v>0</v>
      </c>
      <c r="F160" s="83">
        <v>0</v>
      </c>
      <c r="G160" s="83">
        <v>0</v>
      </c>
      <c r="H160" s="83">
        <v>0</v>
      </c>
      <c r="I160" s="83">
        <v>0</v>
      </c>
      <c r="J160" s="83">
        <v>0</v>
      </c>
      <c r="K160" s="83">
        <v>0</v>
      </c>
      <c r="L160" s="83">
        <v>0</v>
      </c>
      <c r="M160" s="83">
        <v>0</v>
      </c>
      <c r="N160" s="83">
        <v>0</v>
      </c>
      <c r="O160" s="83">
        <v>0</v>
      </c>
      <c r="P160" s="83">
        <v>0</v>
      </c>
      <c r="Q160" s="83">
        <v>0</v>
      </c>
      <c r="R160" s="83">
        <v>0</v>
      </c>
      <c r="S160" s="83">
        <v>0</v>
      </c>
      <c r="T160" s="83">
        <v>0</v>
      </c>
      <c r="U160" s="83">
        <v>0</v>
      </c>
      <c r="V160" s="83">
        <v>0</v>
      </c>
      <c r="W160" s="83">
        <v>0</v>
      </c>
      <c r="X160" s="83">
        <v>0</v>
      </c>
    </row>
    <row r="161" spans="1:24" ht="12">
      <c r="A161" s="31" t="s">
        <v>188</v>
      </c>
      <c r="B161" s="31" t="s">
        <v>103</v>
      </c>
      <c r="D161" s="83">
        <v>0</v>
      </c>
      <c r="E161" s="83">
        <v>0.003</v>
      </c>
      <c r="F161" s="83">
        <v>0.005</v>
      </c>
      <c r="G161" s="83">
        <v>0.008</v>
      </c>
      <c r="H161" s="83">
        <v>0.01</v>
      </c>
      <c r="I161" s="83">
        <v>0.013</v>
      </c>
      <c r="J161" s="83">
        <v>0.015</v>
      </c>
      <c r="K161" s="83">
        <v>0.018</v>
      </c>
      <c r="L161" s="83">
        <v>0.02</v>
      </c>
      <c r="M161" s="83">
        <v>0.023</v>
      </c>
      <c r="N161" s="83">
        <v>0.025</v>
      </c>
      <c r="O161" s="83">
        <v>0.028</v>
      </c>
      <c r="P161" s="83">
        <v>0.03</v>
      </c>
      <c r="Q161" s="83">
        <v>0.033</v>
      </c>
      <c r="R161" s="83">
        <v>0.035</v>
      </c>
      <c r="S161" s="83">
        <v>0.038</v>
      </c>
      <c r="T161" s="83">
        <v>0.04</v>
      </c>
      <c r="U161" s="83">
        <v>0.043</v>
      </c>
      <c r="V161" s="83">
        <v>0.045</v>
      </c>
      <c r="W161" s="83">
        <v>0.048</v>
      </c>
      <c r="X161" s="83">
        <v>0.05</v>
      </c>
    </row>
    <row r="162" spans="1:24" ht="12">
      <c r="A162" s="31" t="s">
        <v>208</v>
      </c>
      <c r="B162" s="31" t="s">
        <v>208</v>
      </c>
      <c r="D162" s="83">
        <v>0</v>
      </c>
      <c r="E162" s="83">
        <v>0</v>
      </c>
      <c r="F162" s="83">
        <v>0</v>
      </c>
      <c r="G162" s="83">
        <v>0</v>
      </c>
      <c r="H162" s="83">
        <v>0</v>
      </c>
      <c r="I162" s="83">
        <v>0</v>
      </c>
      <c r="J162" s="83">
        <v>0</v>
      </c>
      <c r="K162" s="83">
        <v>0</v>
      </c>
      <c r="L162" s="83">
        <v>0</v>
      </c>
      <c r="M162" s="83">
        <v>0</v>
      </c>
      <c r="N162" s="83">
        <v>0</v>
      </c>
      <c r="O162" s="83">
        <v>0</v>
      </c>
      <c r="P162" s="83">
        <v>0</v>
      </c>
      <c r="Q162" s="83">
        <v>0</v>
      </c>
      <c r="R162" s="83">
        <v>0</v>
      </c>
      <c r="S162" s="83">
        <v>0</v>
      </c>
      <c r="T162" s="83">
        <v>0</v>
      </c>
      <c r="U162" s="83">
        <v>0</v>
      </c>
      <c r="V162" s="83">
        <v>0</v>
      </c>
      <c r="W162" s="83">
        <v>0</v>
      </c>
      <c r="X162" s="83">
        <v>0</v>
      </c>
    </row>
    <row r="163" spans="1:24" ht="12">
      <c r="A163" s="31" t="s">
        <v>207</v>
      </c>
      <c r="B163" s="31" t="s">
        <v>207</v>
      </c>
      <c r="D163" s="83">
        <v>0</v>
      </c>
      <c r="E163" s="83">
        <v>0.002</v>
      </c>
      <c r="F163" s="83">
        <v>0.003</v>
      </c>
      <c r="G163" s="83">
        <v>0.005</v>
      </c>
      <c r="H163" s="83">
        <v>0.006</v>
      </c>
      <c r="I163" s="83">
        <v>0.008</v>
      </c>
      <c r="J163" s="83">
        <v>0.009</v>
      </c>
      <c r="K163" s="83">
        <v>0.011</v>
      </c>
      <c r="L163" s="83">
        <v>0.013</v>
      </c>
      <c r="M163" s="83">
        <v>0.014</v>
      </c>
      <c r="N163" s="83">
        <v>0.016</v>
      </c>
      <c r="O163" s="83">
        <v>0.017</v>
      </c>
      <c r="P163" s="83">
        <v>0.019</v>
      </c>
      <c r="Q163" s="83">
        <v>0.02</v>
      </c>
      <c r="R163" s="83">
        <v>0.022</v>
      </c>
      <c r="S163" s="83">
        <v>0.023</v>
      </c>
      <c r="T163" s="83">
        <v>0.025</v>
      </c>
      <c r="U163" s="83">
        <v>0.027</v>
      </c>
      <c r="V163" s="83">
        <v>0.028</v>
      </c>
      <c r="W163" s="83">
        <v>0.03</v>
      </c>
      <c r="X163" s="83">
        <v>0.031</v>
      </c>
    </row>
    <row r="164" spans="1:24" ht="12">
      <c r="A164" s="31"/>
      <c r="B164" s="31"/>
      <c r="D164" s="83"/>
      <c r="E164" s="83"/>
      <c r="F164" s="83"/>
      <c r="G164" s="83"/>
      <c r="H164" s="83"/>
      <c r="I164" s="83"/>
      <c r="J164" s="83"/>
      <c r="K164" s="83"/>
      <c r="L164" s="83"/>
      <c r="M164" s="83"/>
      <c r="N164" s="83"/>
      <c r="O164" s="83"/>
      <c r="P164" s="83"/>
      <c r="Q164" s="83"/>
      <c r="R164" s="83"/>
      <c r="S164" s="83"/>
      <c r="T164" s="83"/>
      <c r="U164" s="83"/>
      <c r="V164" s="83"/>
      <c r="W164" s="83"/>
      <c r="X164" s="83"/>
    </row>
    <row r="165" spans="1:24" ht="12">
      <c r="A165" s="31"/>
      <c r="B165" s="31"/>
      <c r="D165" s="83"/>
      <c r="E165" s="83"/>
      <c r="F165" s="83"/>
      <c r="G165" s="83"/>
      <c r="H165" s="83"/>
      <c r="I165" s="83"/>
      <c r="J165" s="83"/>
      <c r="K165" s="83"/>
      <c r="L165" s="83"/>
      <c r="M165" s="83"/>
      <c r="N165" s="83"/>
      <c r="O165" s="83"/>
      <c r="P165" s="83"/>
      <c r="Q165" s="83"/>
      <c r="R165" s="83"/>
      <c r="S165" s="83"/>
      <c r="T165" s="83"/>
      <c r="U165" s="83"/>
      <c r="V165" s="83"/>
      <c r="W165" s="83"/>
      <c r="X165" s="83"/>
    </row>
    <row r="166" spans="1:24" ht="12">
      <c r="A166" s="31"/>
      <c r="B166" s="31"/>
      <c r="D166" s="83"/>
      <c r="E166" s="83"/>
      <c r="F166" s="83"/>
      <c r="G166" s="83"/>
      <c r="H166" s="83"/>
      <c r="I166" s="83"/>
      <c r="J166" s="83"/>
      <c r="K166" s="83"/>
      <c r="L166" s="83"/>
      <c r="M166" s="83"/>
      <c r="N166" s="83"/>
      <c r="O166" s="83"/>
      <c r="P166" s="83"/>
      <c r="Q166" s="83"/>
      <c r="R166" s="83"/>
      <c r="S166" s="83"/>
      <c r="T166" s="83"/>
      <c r="U166" s="83"/>
      <c r="V166" s="83"/>
      <c r="W166" s="83"/>
      <c r="X166" s="83"/>
    </row>
    <row r="167" spans="1:24" ht="12">
      <c r="A167" s="31"/>
      <c r="B167" s="31"/>
      <c r="D167" s="83"/>
      <c r="E167" s="83"/>
      <c r="F167" s="83"/>
      <c r="G167" s="83"/>
      <c r="H167" s="83"/>
      <c r="I167" s="83"/>
      <c r="J167" s="83"/>
      <c r="K167" s="83"/>
      <c r="L167" s="83"/>
      <c r="M167" s="83"/>
      <c r="N167" s="83"/>
      <c r="O167" s="83"/>
      <c r="P167" s="83"/>
      <c r="Q167" s="83"/>
      <c r="R167" s="83"/>
      <c r="S167" s="83"/>
      <c r="T167" s="83"/>
      <c r="U167" s="83"/>
      <c r="V167" s="83"/>
      <c r="W167" s="83"/>
      <c r="X167" s="83"/>
    </row>
    <row r="168" spans="1:24" ht="12">
      <c r="A168" s="31"/>
      <c r="B168" s="31"/>
      <c r="D168" s="83"/>
      <c r="E168" s="83"/>
      <c r="F168" s="83"/>
      <c r="G168" s="83"/>
      <c r="H168" s="83"/>
      <c r="I168" s="83"/>
      <c r="J168" s="83"/>
      <c r="K168" s="83"/>
      <c r="L168" s="83"/>
      <c r="M168" s="83"/>
      <c r="N168" s="83"/>
      <c r="O168" s="83"/>
      <c r="P168" s="83"/>
      <c r="Q168" s="83"/>
      <c r="R168" s="83"/>
      <c r="S168" s="83"/>
      <c r="T168" s="83"/>
      <c r="U168" s="83"/>
      <c r="V168" s="83"/>
      <c r="W168" s="83"/>
      <c r="X168" s="83"/>
    </row>
    <row r="169" spans="1:24" ht="12">
      <c r="A169" s="31"/>
      <c r="B169" s="31"/>
      <c r="D169" s="83"/>
      <c r="E169" s="83"/>
      <c r="F169" s="83"/>
      <c r="G169" s="83"/>
      <c r="H169" s="83"/>
      <c r="I169" s="83"/>
      <c r="J169" s="83"/>
      <c r="K169" s="83"/>
      <c r="L169" s="83"/>
      <c r="M169" s="83"/>
      <c r="N169" s="83"/>
      <c r="O169" s="83"/>
      <c r="P169" s="83"/>
      <c r="Q169" s="83"/>
      <c r="R169" s="83"/>
      <c r="S169" s="83"/>
      <c r="T169" s="83"/>
      <c r="U169" s="83"/>
      <c r="V169" s="83"/>
      <c r="W169" s="83"/>
      <c r="X169" s="83"/>
    </row>
  </sheetData>
  <sheetProtection/>
  <mergeCells count="16">
    <mergeCell ref="C97:H97"/>
    <mergeCell ref="C98:H98"/>
    <mergeCell ref="B99:F99"/>
    <mergeCell ref="A133:D133"/>
    <mergeCell ref="C59:H59"/>
    <mergeCell ref="C60:H60"/>
    <mergeCell ref="B61:F61"/>
    <mergeCell ref="A95:G95"/>
    <mergeCell ref="A96:B96"/>
    <mergeCell ref="C96:H96"/>
    <mergeCell ref="A15:C15"/>
    <mergeCell ref="B16:G16"/>
    <mergeCell ref="A18:B18"/>
    <mergeCell ref="A57:F57"/>
    <mergeCell ref="A58:B58"/>
    <mergeCell ref="C58:H58"/>
  </mergeCells>
  <printOptions/>
  <pageMargins left="0.75" right="0.75" top="1" bottom="1" header="0.5" footer="0.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X39"/>
  <sheetViews>
    <sheetView workbookViewId="0" topLeftCell="A1">
      <selection activeCell="A1" sqref="A1"/>
    </sheetView>
  </sheetViews>
  <sheetFormatPr defaultColWidth="17.140625" defaultRowHeight="12.75" customHeight="1"/>
  <cols>
    <col min="1" max="1" width="17.140625" style="0" customWidth="1"/>
    <col min="2" max="2" width="26.00390625" style="0" customWidth="1"/>
    <col min="3" max="3" width="49.00390625" style="0" customWidth="1"/>
    <col min="4" max="24" width="17.140625" style="0" customWidth="1"/>
  </cols>
  <sheetData>
    <row r="1" spans="2:3" ht="12.75" customHeight="1">
      <c r="B1" s="1" t="s">
        <v>84</v>
      </c>
      <c r="C1" s="1" t="s">
        <v>133</v>
      </c>
    </row>
    <row r="2" spans="1:3" ht="12">
      <c r="A2" s="1" t="s">
        <v>232</v>
      </c>
      <c r="B2" s="1" t="s">
        <v>330</v>
      </c>
      <c r="C2" s="1" t="s">
        <v>127</v>
      </c>
    </row>
    <row r="3" spans="1:3" ht="12">
      <c r="A3" s="1" t="s">
        <v>221</v>
      </c>
      <c r="B3" s="1" t="s">
        <v>165</v>
      </c>
      <c r="C3" s="1" t="s">
        <v>26</v>
      </c>
    </row>
    <row r="4" ht="12">
      <c r="A4" s="1" t="s">
        <v>98</v>
      </c>
    </row>
    <row r="6" spans="1:3" ht="36">
      <c r="A6" s="1" t="s">
        <v>187</v>
      </c>
      <c r="B6" s="1" t="s">
        <v>243</v>
      </c>
      <c r="C6" s="1" t="s">
        <v>134</v>
      </c>
    </row>
    <row r="7" ht="24">
      <c r="C7" s="86" t="s">
        <v>175</v>
      </c>
    </row>
    <row r="8" spans="2:3" ht="48">
      <c r="B8" s="86" t="s">
        <v>12</v>
      </c>
      <c r="C8" s="86" t="s">
        <v>68</v>
      </c>
    </row>
    <row r="10" ht="15.75">
      <c r="B10" s="87" t="s">
        <v>28</v>
      </c>
    </row>
    <row r="12" spans="2:12" ht="15.75">
      <c r="B12" s="88" t="s">
        <v>234</v>
      </c>
      <c r="C12" s="36"/>
      <c r="D12" s="36"/>
      <c r="E12" s="36"/>
      <c r="F12" s="36"/>
      <c r="G12" s="36"/>
      <c r="H12" s="36"/>
      <c r="I12" s="36"/>
      <c r="J12" s="36"/>
      <c r="K12" s="36"/>
      <c r="L12" s="36"/>
    </row>
    <row r="13" spans="1:13" ht="12.75">
      <c r="A13" s="61"/>
      <c r="B13" s="62"/>
      <c r="C13" s="63"/>
      <c r="D13" s="64">
        <v>2010</v>
      </c>
      <c r="E13" s="64">
        <v>2015</v>
      </c>
      <c r="F13" s="64">
        <v>2020</v>
      </c>
      <c r="G13" s="64">
        <v>2025</v>
      </c>
      <c r="H13" s="64">
        <v>2030</v>
      </c>
      <c r="I13" s="64">
        <v>2035</v>
      </c>
      <c r="J13" s="64">
        <v>2040</v>
      </c>
      <c r="K13" s="64">
        <v>2045</v>
      </c>
      <c r="L13" s="65">
        <v>2050</v>
      </c>
      <c r="M13" s="29"/>
    </row>
    <row r="14" spans="1:13" ht="12.75">
      <c r="A14" s="61"/>
      <c r="B14" s="66" t="s">
        <v>216</v>
      </c>
      <c r="C14" s="89" t="s">
        <v>272</v>
      </c>
      <c r="D14" s="90">
        <v>0</v>
      </c>
      <c r="E14" s="90">
        <v>0.17</v>
      </c>
      <c r="F14" s="90">
        <v>0.49</v>
      </c>
      <c r="G14" s="90">
        <v>1.14</v>
      </c>
      <c r="H14" s="90">
        <v>2.23</v>
      </c>
      <c r="I14" s="90">
        <v>3.56</v>
      </c>
      <c r="J14" s="91">
        <v>5.65</v>
      </c>
      <c r="K14" s="91">
        <v>9</v>
      </c>
      <c r="L14" s="92">
        <v>14.32</v>
      </c>
      <c r="M14" s="93"/>
    </row>
    <row r="15" spans="1:13" ht="12.75">
      <c r="A15" s="61"/>
      <c r="B15" s="94"/>
      <c r="C15" s="95" t="s">
        <v>172</v>
      </c>
      <c r="D15" s="96">
        <v>0.02</v>
      </c>
      <c r="E15" s="96">
        <v>0.13</v>
      </c>
      <c r="F15" s="96">
        <v>0.32</v>
      </c>
      <c r="G15" s="96">
        <v>0.64</v>
      </c>
      <c r="H15" s="96">
        <v>1.08</v>
      </c>
      <c r="I15" s="96">
        <v>1.51</v>
      </c>
      <c r="J15" s="97">
        <v>2.12</v>
      </c>
      <c r="K15" s="97">
        <v>2.99</v>
      </c>
      <c r="L15" s="98">
        <v>4.2</v>
      </c>
      <c r="M15" s="93"/>
    </row>
    <row r="16" spans="1:13" ht="12.75">
      <c r="A16" s="61"/>
      <c r="B16" s="99" t="s">
        <v>248</v>
      </c>
      <c r="C16" s="100"/>
      <c r="D16" s="101">
        <v>2733.552002</v>
      </c>
      <c r="E16" s="101">
        <v>2947.159668</v>
      </c>
      <c r="F16" s="101">
        <v>3199.05957</v>
      </c>
      <c r="G16" s="101">
        <v>3465.470703</v>
      </c>
      <c r="H16" s="101">
        <v>3753.741455</v>
      </c>
      <c r="I16" s="101">
        <v>4043.706055</v>
      </c>
      <c r="J16" s="102">
        <f aca="true" t="shared" si="0" ref="J16:L18">(+I16/H16)*I16</f>
        <v>4356.069498996346</v>
      </c>
      <c r="K16" s="102">
        <f t="shared" si="0"/>
        <v>4692.562026516112</v>
      </c>
      <c r="L16" s="103">
        <f t="shared" si="0"/>
        <v>5055.047532592059</v>
      </c>
      <c r="M16" s="93"/>
    </row>
    <row r="17" spans="1:13" ht="12.75">
      <c r="A17" s="61"/>
      <c r="B17" s="66" t="s">
        <v>137</v>
      </c>
      <c r="C17" s="89" t="s">
        <v>272</v>
      </c>
      <c r="D17" s="104">
        <v>0</v>
      </c>
      <c r="E17" s="104">
        <v>1.953054</v>
      </c>
      <c r="F17" s="104">
        <v>5.935046</v>
      </c>
      <c r="G17" s="104">
        <v>14.381828</v>
      </c>
      <c r="H17" s="104">
        <v>28.638878</v>
      </c>
      <c r="I17" s="104">
        <v>46.202405</v>
      </c>
      <c r="J17" s="69">
        <f t="shared" si="0"/>
        <v>74.53721573114788</v>
      </c>
      <c r="K17" s="69">
        <f t="shared" si="0"/>
        <v>120.24907640525811</v>
      </c>
      <c r="L17" s="70">
        <f t="shared" si="0"/>
        <v>193.99490891199298</v>
      </c>
      <c r="M17" s="93"/>
    </row>
    <row r="18" spans="1:13" ht="12.75">
      <c r="A18" s="61"/>
      <c r="B18" s="94"/>
      <c r="C18" s="95" t="s">
        <v>172</v>
      </c>
      <c r="D18" s="105">
        <v>0.288205</v>
      </c>
      <c r="E18" s="105">
        <v>1.48785</v>
      </c>
      <c r="F18" s="105">
        <v>3.744296</v>
      </c>
      <c r="G18" s="105">
        <v>7.775975</v>
      </c>
      <c r="H18" s="105">
        <v>13.282937</v>
      </c>
      <c r="I18" s="105">
        <v>18.917179</v>
      </c>
      <c r="J18" s="106">
        <f t="shared" si="0"/>
        <v>26.941305324119284</v>
      </c>
      <c r="K18" s="106">
        <f t="shared" si="0"/>
        <v>38.369036554943946</v>
      </c>
      <c r="L18" s="107">
        <f t="shared" si="0"/>
        <v>54.64408455505119</v>
      </c>
      <c r="M18" s="93"/>
    </row>
    <row r="19" spans="2:12" ht="12.75">
      <c r="B19" s="43"/>
      <c r="C19" s="43"/>
      <c r="D19" s="43"/>
      <c r="E19" s="43"/>
      <c r="F19" s="43"/>
      <c r="G19" s="43"/>
      <c r="H19" s="43"/>
      <c r="I19" s="43"/>
      <c r="J19" s="69"/>
      <c r="K19" s="69"/>
      <c r="L19" s="69"/>
    </row>
    <row r="20" spans="3:12" ht="12.75" customHeight="1">
      <c r="C20" s="32" t="s">
        <v>131</v>
      </c>
      <c r="D20" s="108">
        <f aca="true" t="shared" si="1" ref="D20:L20">(D17+D18)/D16</f>
        <v>0.00010543241898787188</v>
      </c>
      <c r="E20" s="108">
        <f t="shared" si="1"/>
        <v>0.0011675322641528493</v>
      </c>
      <c r="F20" s="108">
        <f t="shared" si="1"/>
        <v>0.003025683576126718</v>
      </c>
      <c r="G20" s="108">
        <f t="shared" si="1"/>
        <v>0.00639387976381343</v>
      </c>
      <c r="H20" s="108">
        <f t="shared" si="1"/>
        <v>0.011168008106727743</v>
      </c>
      <c r="I20" s="108">
        <f t="shared" si="1"/>
        <v>0.01610393612054969</v>
      </c>
      <c r="J20" s="108">
        <f t="shared" si="1"/>
        <v>0.023295891187835316</v>
      </c>
      <c r="K20" s="108">
        <f t="shared" si="1"/>
        <v>0.03380202798895436</v>
      </c>
      <c r="L20" s="108">
        <f t="shared" si="1"/>
        <v>0.04918628200110127</v>
      </c>
    </row>
    <row r="21" spans="3:12" ht="12.75" customHeight="1">
      <c r="C21" s="32" t="s">
        <v>249</v>
      </c>
      <c r="D21" s="73">
        <f aca="true" t="shared" si="2" ref="D21:L21">D14+D15</f>
        <v>0.02</v>
      </c>
      <c r="E21" s="73">
        <f t="shared" si="2"/>
        <v>0.30000000000000004</v>
      </c>
      <c r="F21" s="73">
        <f t="shared" si="2"/>
        <v>0.81</v>
      </c>
      <c r="G21" s="73">
        <f t="shared" si="2"/>
        <v>1.7799999999999998</v>
      </c>
      <c r="H21" s="73">
        <f t="shared" si="2"/>
        <v>3.31</v>
      </c>
      <c r="I21" s="73">
        <f t="shared" si="2"/>
        <v>5.07</v>
      </c>
      <c r="J21" s="73">
        <f t="shared" si="2"/>
        <v>7.7700000000000005</v>
      </c>
      <c r="K21" s="73">
        <f t="shared" si="2"/>
        <v>11.99</v>
      </c>
      <c r="L21" s="73">
        <f t="shared" si="2"/>
        <v>18.52</v>
      </c>
    </row>
    <row r="22" spans="5:12" ht="12.75" customHeight="1">
      <c r="E22" s="36"/>
      <c r="F22" s="36"/>
      <c r="G22" s="36"/>
      <c r="H22" s="36"/>
      <c r="I22" s="36"/>
      <c r="J22" s="36"/>
      <c r="K22" s="36"/>
      <c r="L22" s="36"/>
    </row>
    <row r="23" spans="4:13" ht="15">
      <c r="D23" s="61"/>
      <c r="E23" s="109"/>
      <c r="F23" s="109"/>
      <c r="G23" s="109"/>
      <c r="H23" s="109"/>
      <c r="I23" s="109"/>
      <c r="J23" s="109"/>
      <c r="K23" s="109"/>
      <c r="L23" s="109"/>
      <c r="M23" s="29"/>
    </row>
    <row r="24" spans="5:12" ht="12.75" customHeight="1">
      <c r="E24" s="110"/>
      <c r="F24" s="110"/>
      <c r="G24" s="110"/>
      <c r="H24" s="110"/>
      <c r="I24" s="110"/>
      <c r="J24" s="110"/>
      <c r="K24" s="110"/>
      <c r="L24" s="110"/>
    </row>
    <row r="25" spans="4:13" ht="15">
      <c r="D25" s="76" t="s">
        <v>166</v>
      </c>
      <c r="E25" s="109">
        <v>3</v>
      </c>
      <c r="F25" s="109">
        <v>6</v>
      </c>
      <c r="G25" s="109">
        <v>9</v>
      </c>
      <c r="H25" s="109">
        <v>10</v>
      </c>
      <c r="I25" s="109">
        <v>10</v>
      </c>
      <c r="J25" s="109">
        <v>10</v>
      </c>
      <c r="K25" s="109">
        <v>10</v>
      </c>
      <c r="L25" s="109">
        <v>10</v>
      </c>
      <c r="M25" s="29"/>
    </row>
    <row r="26" spans="2:12" ht="15.75">
      <c r="B26" s="88" t="s">
        <v>270</v>
      </c>
      <c r="C26" s="111" t="s">
        <v>59</v>
      </c>
      <c r="D26" s="36"/>
      <c r="E26" s="112"/>
      <c r="F26" s="112"/>
      <c r="G26" s="112"/>
      <c r="H26" s="112"/>
      <c r="I26" s="112"/>
      <c r="J26" s="112"/>
      <c r="K26" s="112"/>
      <c r="L26" s="112"/>
    </row>
    <row r="27" spans="1:13" ht="12.75">
      <c r="A27" s="61"/>
      <c r="B27" s="62"/>
      <c r="C27" s="63"/>
      <c r="D27" s="64">
        <v>2010</v>
      </c>
      <c r="E27" s="64">
        <v>2015</v>
      </c>
      <c r="F27" s="64">
        <v>2020</v>
      </c>
      <c r="G27" s="64">
        <v>2025</v>
      </c>
      <c r="H27" s="64">
        <v>2030</v>
      </c>
      <c r="I27" s="64">
        <v>2035</v>
      </c>
      <c r="J27" s="64">
        <v>2040</v>
      </c>
      <c r="K27" s="64">
        <v>2045</v>
      </c>
      <c r="L27" s="65">
        <v>2050</v>
      </c>
      <c r="M27" s="29"/>
    </row>
    <row r="28" spans="1:12" ht="12.75">
      <c r="A28" s="61"/>
      <c r="B28" s="66" t="s">
        <v>216</v>
      </c>
      <c r="C28" s="89" t="s">
        <v>18</v>
      </c>
      <c r="D28" s="90">
        <f>D21</f>
        <v>0.02</v>
      </c>
      <c r="E28" s="90">
        <f>E21*E25</f>
        <v>0.9000000000000001</v>
      </c>
      <c r="F28" s="90">
        <f>F21*F25</f>
        <v>4.86</v>
      </c>
      <c r="G28" s="90">
        <f>G21*G25</f>
        <v>16.02</v>
      </c>
      <c r="H28" s="90">
        <f>H21*H25</f>
        <v>33.1</v>
      </c>
      <c r="I28" s="90">
        <f>I21*I25</f>
        <v>50.7</v>
      </c>
      <c r="J28" s="113">
        <v>69.937</v>
      </c>
      <c r="K28" s="113">
        <v>89.4</v>
      </c>
      <c r="L28" s="113">
        <v>112.717</v>
      </c>
    </row>
    <row r="29" spans="1:12" ht="12.75">
      <c r="A29" s="61"/>
      <c r="B29" s="93"/>
      <c r="C29" s="72"/>
      <c r="D29" s="114"/>
      <c r="E29" s="114"/>
      <c r="F29" s="114"/>
      <c r="G29" s="114"/>
      <c r="H29" s="114"/>
      <c r="I29" s="114"/>
      <c r="J29" s="220" t="s">
        <v>72</v>
      </c>
      <c r="K29" s="220"/>
      <c r="L29" s="220"/>
    </row>
    <row r="30" spans="1:12" ht="12.75">
      <c r="A30" s="221" t="s">
        <v>149</v>
      </c>
      <c r="B30" s="222"/>
      <c r="C30" s="222"/>
      <c r="D30" s="115"/>
      <c r="E30" s="95"/>
      <c r="F30" s="95"/>
      <c r="G30" s="95"/>
      <c r="H30" s="95"/>
      <c r="I30" s="95"/>
      <c r="J30" s="95"/>
      <c r="K30" s="95"/>
      <c r="L30" s="95"/>
    </row>
    <row r="31" spans="1:12" ht="12.75">
      <c r="A31" s="223" t="s">
        <v>19</v>
      </c>
      <c r="B31" s="224"/>
      <c r="C31" s="100"/>
      <c r="D31" s="101"/>
      <c r="E31" s="101"/>
      <c r="F31" s="101"/>
      <c r="G31" s="101"/>
      <c r="H31" s="101"/>
      <c r="I31" s="101"/>
      <c r="J31" s="101"/>
      <c r="K31" s="101"/>
      <c r="L31" s="101"/>
    </row>
    <row r="32" spans="1:19" ht="24">
      <c r="A32" s="116"/>
      <c r="B32" s="66"/>
      <c r="C32" s="89"/>
      <c r="D32" s="104" t="s">
        <v>269</v>
      </c>
      <c r="E32" s="104"/>
      <c r="F32" s="104"/>
      <c r="G32" s="104"/>
      <c r="H32" s="104"/>
      <c r="I32" s="104"/>
      <c r="J32" s="104"/>
      <c r="K32" s="104"/>
      <c r="L32" s="104"/>
      <c r="N32" s="86" t="s">
        <v>156</v>
      </c>
      <c r="S32" s="86" t="s">
        <v>67</v>
      </c>
    </row>
    <row r="33" spans="1:23" ht="12.75">
      <c r="A33" s="61" t="s">
        <v>81</v>
      </c>
      <c r="B33" s="94"/>
      <c r="C33" s="95"/>
      <c r="D33" s="105">
        <v>10</v>
      </c>
      <c r="E33" s="105">
        <v>25</v>
      </c>
      <c r="F33" s="105">
        <v>75</v>
      </c>
      <c r="G33" s="105">
        <v>100</v>
      </c>
      <c r="H33" s="105">
        <v>200</v>
      </c>
      <c r="I33" s="105">
        <v>300</v>
      </c>
      <c r="J33" s="105">
        <v>400</v>
      </c>
      <c r="K33" s="105">
        <v>500</v>
      </c>
      <c r="L33" s="105">
        <v>800</v>
      </c>
      <c r="M33" s="86">
        <v>1262</v>
      </c>
      <c r="N33" s="86">
        <v>25</v>
      </c>
      <c r="O33" s="86">
        <v>200</v>
      </c>
      <c r="P33" s="86">
        <v>600</v>
      </c>
      <c r="Q33" s="86">
        <v>900</v>
      </c>
      <c r="R33" s="86">
        <v>1203</v>
      </c>
      <c r="S33" s="86">
        <v>25</v>
      </c>
      <c r="T33" s="86">
        <v>100</v>
      </c>
      <c r="U33" s="86">
        <v>400</v>
      </c>
      <c r="V33" s="86">
        <v>700</v>
      </c>
      <c r="W33" s="86">
        <v>935</v>
      </c>
    </row>
    <row r="34" spans="2:23" ht="12.75" customHeight="1">
      <c r="B34" s="43"/>
      <c r="C34" s="75"/>
      <c r="D34" s="117" t="s">
        <v>138</v>
      </c>
      <c r="E34" s="117" t="s">
        <v>115</v>
      </c>
      <c r="F34" s="117" t="s">
        <v>114</v>
      </c>
      <c r="G34" s="117" t="s">
        <v>113</v>
      </c>
      <c r="H34" s="117" t="s">
        <v>111</v>
      </c>
      <c r="I34" s="117" t="s">
        <v>120</v>
      </c>
      <c r="J34" s="117" t="s">
        <v>119</v>
      </c>
      <c r="K34" s="117" t="s">
        <v>118</v>
      </c>
      <c r="L34" s="117" t="s">
        <v>116</v>
      </c>
      <c r="M34" s="86" t="s">
        <v>301</v>
      </c>
      <c r="N34" s="86" t="s">
        <v>297</v>
      </c>
      <c r="O34" s="86" t="s">
        <v>298</v>
      </c>
      <c r="P34" s="86" t="s">
        <v>305</v>
      </c>
      <c r="Q34" s="86" t="s">
        <v>307</v>
      </c>
      <c r="R34" s="86" t="s">
        <v>302</v>
      </c>
      <c r="S34" s="86" t="s">
        <v>304</v>
      </c>
      <c r="T34" s="86" t="s">
        <v>289</v>
      </c>
      <c r="U34" s="86" t="s">
        <v>290</v>
      </c>
      <c r="V34" s="86" t="s">
        <v>287</v>
      </c>
      <c r="W34" s="86" t="s">
        <v>13</v>
      </c>
    </row>
    <row r="35" spans="2:24" ht="12.75" customHeight="1">
      <c r="B35" s="86" t="s">
        <v>326</v>
      </c>
      <c r="C35" s="32" t="s">
        <v>24</v>
      </c>
      <c r="D35" s="73"/>
      <c r="E35" s="73"/>
      <c r="F35" s="73"/>
      <c r="G35" s="73"/>
      <c r="H35" s="73"/>
      <c r="I35" s="73"/>
      <c r="J35" s="73"/>
      <c r="K35" s="73"/>
      <c r="L35" s="73"/>
      <c r="X35" s="86" t="s">
        <v>16</v>
      </c>
    </row>
    <row r="36" spans="1:24" ht="12.75" customHeight="1">
      <c r="A36" s="86" t="s">
        <v>217</v>
      </c>
      <c r="B36" s="86" t="s">
        <v>295</v>
      </c>
      <c r="C36" s="32">
        <v>1083.875</v>
      </c>
      <c r="D36" s="73">
        <v>216.73</v>
      </c>
      <c r="E36" s="73">
        <v>576.32</v>
      </c>
      <c r="F36" s="73">
        <v>358.92</v>
      </c>
      <c r="G36" s="73">
        <v>381.36</v>
      </c>
      <c r="H36" s="73">
        <v>425.18</v>
      </c>
      <c r="I36" s="73">
        <v>276.48</v>
      </c>
      <c r="J36" s="73">
        <v>266.86</v>
      </c>
      <c r="K36" s="73">
        <v>270.82</v>
      </c>
      <c r="L36" s="73">
        <v>331.22</v>
      </c>
      <c r="M36" s="86">
        <v>588.01</v>
      </c>
      <c r="N36" s="86">
        <v>811.13</v>
      </c>
      <c r="O36" s="86">
        <v>684.2</v>
      </c>
      <c r="P36" s="86">
        <v>299.96</v>
      </c>
      <c r="Q36" s="86">
        <v>133.89</v>
      </c>
      <c r="R36" s="86">
        <v>604.21</v>
      </c>
      <c r="S36" s="86">
        <v>615.15</v>
      </c>
      <c r="T36" s="86">
        <v>555.92</v>
      </c>
      <c r="U36" s="86">
        <v>445.74</v>
      </c>
      <c r="V36" s="86">
        <v>145.48</v>
      </c>
      <c r="W36" s="86">
        <v>551.88</v>
      </c>
      <c r="X36" s="86">
        <v>3550</v>
      </c>
    </row>
    <row r="37" spans="1:24" ht="12.75" customHeight="1">
      <c r="A37" s="86" t="s">
        <v>217</v>
      </c>
      <c r="B37" s="86" t="s">
        <v>60</v>
      </c>
      <c r="C37" s="32">
        <v>1083.875</v>
      </c>
      <c r="D37" s="73">
        <v>0</v>
      </c>
      <c r="E37" s="73">
        <v>350.63</v>
      </c>
      <c r="F37" s="73">
        <v>256</v>
      </c>
      <c r="G37" s="73">
        <v>271.43</v>
      </c>
      <c r="H37" s="73">
        <v>354.35</v>
      </c>
      <c r="I37" s="73">
        <v>352.97</v>
      </c>
      <c r="J37" s="73">
        <v>238.98</v>
      </c>
      <c r="K37" s="73">
        <v>262.67</v>
      </c>
      <c r="L37" s="73">
        <v>296.65</v>
      </c>
      <c r="M37" s="86">
        <v>636.66</v>
      </c>
      <c r="N37" s="86">
        <v>751.58</v>
      </c>
      <c r="O37" s="86">
        <v>821.24</v>
      </c>
      <c r="P37" s="86">
        <v>283.97</v>
      </c>
      <c r="Q37" s="86">
        <v>109.46</v>
      </c>
      <c r="R37" s="86">
        <v>608.27</v>
      </c>
      <c r="S37" s="86">
        <v>802.95</v>
      </c>
      <c r="T37" s="86">
        <v>617.77</v>
      </c>
      <c r="U37" s="86">
        <v>459.17</v>
      </c>
      <c r="V37" s="86">
        <v>118.48</v>
      </c>
      <c r="W37" s="86">
        <v>553.88</v>
      </c>
      <c r="X37" s="86">
        <v>3550</v>
      </c>
    </row>
    <row r="38" spans="3:12" ht="12.75" customHeight="1">
      <c r="C38" s="32"/>
      <c r="D38" s="73"/>
      <c r="E38" s="73"/>
      <c r="F38" s="73"/>
      <c r="G38" s="73"/>
      <c r="H38" s="73"/>
      <c r="I38" s="73"/>
      <c r="J38" s="73"/>
      <c r="K38" s="73"/>
      <c r="L38" s="73"/>
    </row>
    <row r="39" spans="3:12" ht="12.75" customHeight="1">
      <c r="C39" s="32"/>
      <c r="D39" s="73"/>
      <c r="E39" s="73"/>
      <c r="F39" s="73"/>
      <c r="G39" s="73"/>
      <c r="H39" s="73"/>
      <c r="I39" s="73"/>
      <c r="J39" s="73"/>
      <c r="K39" s="73"/>
      <c r="L39" s="73"/>
    </row>
  </sheetData>
  <sheetProtection/>
  <mergeCells count="3">
    <mergeCell ref="J29:L29"/>
    <mergeCell ref="A30:C30"/>
    <mergeCell ref="A31:B31"/>
  </mergeCells>
  <printOptions/>
  <pageMargins left="0.75" right="0.75" top="1" bottom="1" header="0.5" footer="0.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G64"/>
  <sheetViews>
    <sheetView workbookViewId="0" topLeftCell="A1">
      <selection activeCell="A1" sqref="A1"/>
    </sheetView>
  </sheetViews>
  <sheetFormatPr defaultColWidth="17.140625" defaultRowHeight="12.75" customHeight="1"/>
  <cols>
    <col min="1" max="1" width="20.8515625" style="0" customWidth="1"/>
    <col min="2" max="2" width="9.140625" style="0" customWidth="1"/>
    <col min="3" max="5" width="12.28125" style="0" customWidth="1"/>
    <col min="6" max="6" width="12.8515625" style="0" customWidth="1"/>
    <col min="7" max="7" width="17.140625" style="0" customWidth="1"/>
  </cols>
  <sheetData>
    <row r="1" spans="2:3" ht="12.75" customHeight="1">
      <c r="B1" s="1" t="s">
        <v>84</v>
      </c>
      <c r="C1" s="1" t="s">
        <v>133</v>
      </c>
    </row>
    <row r="2" spans="1:3" ht="24">
      <c r="A2" s="1" t="s">
        <v>232</v>
      </c>
      <c r="B2" s="1" t="s">
        <v>330</v>
      </c>
      <c r="C2" s="1" t="s">
        <v>127</v>
      </c>
    </row>
    <row r="3" spans="1:3" ht="24">
      <c r="A3" s="1" t="s">
        <v>221</v>
      </c>
      <c r="B3" s="1" t="s">
        <v>165</v>
      </c>
      <c r="C3" s="1" t="s">
        <v>26</v>
      </c>
    </row>
    <row r="5" ht="12.75">
      <c r="A5" s="2" t="s">
        <v>271</v>
      </c>
    </row>
    <row r="6" ht="12.75">
      <c r="A6" s="118" t="s">
        <v>299</v>
      </c>
    </row>
    <row r="7" spans="1:7" ht="12.75" customHeight="1">
      <c r="A7" s="4"/>
      <c r="B7" s="4"/>
      <c r="C7" s="4"/>
      <c r="D7" s="4"/>
      <c r="E7" s="4"/>
      <c r="F7" s="36"/>
      <c r="G7" s="36"/>
    </row>
    <row r="8" spans="1:7" ht="64.5">
      <c r="A8" s="8" t="s">
        <v>183</v>
      </c>
      <c r="B8" s="8" t="s">
        <v>4</v>
      </c>
      <c r="C8" s="9" t="s">
        <v>8</v>
      </c>
      <c r="D8" s="9" t="s">
        <v>201</v>
      </c>
      <c r="E8" s="9" t="s">
        <v>230</v>
      </c>
      <c r="F8" s="9" t="s">
        <v>254</v>
      </c>
      <c r="G8" s="9" t="s">
        <v>49</v>
      </c>
    </row>
    <row r="9" spans="1:7" ht="12.75">
      <c r="A9" s="11" t="s">
        <v>223</v>
      </c>
      <c r="B9" s="11" t="s">
        <v>332</v>
      </c>
      <c r="C9" s="12">
        <v>124203</v>
      </c>
      <c r="D9" s="13">
        <v>0.0188</v>
      </c>
      <c r="E9" s="13">
        <v>0.0131</v>
      </c>
      <c r="F9" s="119">
        <v>0.0194</v>
      </c>
      <c r="G9" s="43">
        <v>0.0153</v>
      </c>
    </row>
    <row r="10" spans="1:7" ht="12.75">
      <c r="A10" s="11" t="s">
        <v>10</v>
      </c>
      <c r="B10" s="11" t="s">
        <v>303</v>
      </c>
      <c r="C10" s="12">
        <v>159507</v>
      </c>
      <c r="D10" s="13">
        <v>0.0137</v>
      </c>
      <c r="E10" s="13">
        <v>0.0053</v>
      </c>
      <c r="F10" s="120">
        <v>0.014</v>
      </c>
      <c r="G10" s="86">
        <v>0.0069</v>
      </c>
    </row>
    <row r="11" spans="1:7" ht="12.75">
      <c r="A11" s="11" t="s">
        <v>70</v>
      </c>
      <c r="B11" s="11" t="s">
        <v>231</v>
      </c>
      <c r="C11" s="12">
        <v>316195</v>
      </c>
      <c r="D11" s="13">
        <v>0.0169</v>
      </c>
      <c r="E11" s="13">
        <v>0.0065</v>
      </c>
      <c r="F11" s="120">
        <v>0.0172</v>
      </c>
      <c r="G11" s="86">
        <v>0.0081</v>
      </c>
    </row>
    <row r="12" spans="1:7" ht="12.75">
      <c r="A12" s="11" t="s">
        <v>159</v>
      </c>
      <c r="B12" s="11" t="s">
        <v>159</v>
      </c>
      <c r="C12" s="12">
        <v>229020</v>
      </c>
      <c r="D12" s="13">
        <v>0.0173</v>
      </c>
      <c r="E12" s="13">
        <v>0.0124</v>
      </c>
      <c r="F12" s="120">
        <v>0.0178</v>
      </c>
      <c r="G12" s="86">
        <v>0.0145</v>
      </c>
    </row>
    <row r="13" spans="1:7" ht="12.75">
      <c r="A13" s="11" t="s">
        <v>265</v>
      </c>
      <c r="B13" s="11" t="s">
        <v>284</v>
      </c>
      <c r="C13" s="12">
        <v>29828</v>
      </c>
      <c r="D13" s="13">
        <v>0.0087</v>
      </c>
      <c r="E13" s="13">
        <v>0.0078</v>
      </c>
      <c r="F13" s="120">
        <v>0.0089</v>
      </c>
      <c r="G13" s="86">
        <v>0.0083</v>
      </c>
    </row>
    <row r="14" spans="1:7" ht="12.75">
      <c r="A14" s="11" t="s">
        <v>262</v>
      </c>
      <c r="B14" s="11" t="s">
        <v>25</v>
      </c>
      <c r="C14" s="18">
        <v>97101</v>
      </c>
      <c r="D14" s="19">
        <v>0.0105</v>
      </c>
      <c r="E14" s="13">
        <v>0.0061</v>
      </c>
      <c r="F14" s="120">
        <v>0.0108</v>
      </c>
      <c r="G14" s="86">
        <v>0.008</v>
      </c>
    </row>
    <row r="15" spans="1:7" ht="12.75">
      <c r="A15" s="11" t="s">
        <v>38</v>
      </c>
      <c r="B15" s="11" t="s">
        <v>43</v>
      </c>
      <c r="C15" s="18">
        <v>94678</v>
      </c>
      <c r="D15" s="19">
        <v>0.008</v>
      </c>
      <c r="E15" s="13">
        <v>0.0079</v>
      </c>
      <c r="F15" s="120">
        <v>0.0085</v>
      </c>
      <c r="G15" s="86">
        <v>0.0104</v>
      </c>
    </row>
    <row r="16" spans="1:7" ht="12.75">
      <c r="A16" s="11" t="s">
        <v>281</v>
      </c>
      <c r="B16" s="11" t="s">
        <v>227</v>
      </c>
      <c r="C16" s="18">
        <v>96157</v>
      </c>
      <c r="D16" s="19">
        <v>0.0087</v>
      </c>
      <c r="E16" s="13">
        <v>0.0082</v>
      </c>
      <c r="F16" s="120">
        <v>0.0091</v>
      </c>
      <c r="G16" s="86">
        <v>0.0102</v>
      </c>
    </row>
    <row r="17" spans="1:7" ht="12.75">
      <c r="A17" s="11" t="s">
        <v>239</v>
      </c>
      <c r="B17" s="11" t="s">
        <v>284</v>
      </c>
      <c r="C17" s="18">
        <v>137739</v>
      </c>
      <c r="D17" s="19">
        <v>0.0085</v>
      </c>
      <c r="E17" s="13">
        <v>0.0078</v>
      </c>
      <c r="F17" s="120">
        <v>0.0089</v>
      </c>
      <c r="G17" s="86">
        <v>0.0094</v>
      </c>
    </row>
    <row r="18" spans="1:7" ht="12.75">
      <c r="A18" s="11" t="s">
        <v>215</v>
      </c>
      <c r="B18" s="11" t="s">
        <v>293</v>
      </c>
      <c r="C18" s="18">
        <v>66425</v>
      </c>
      <c r="D18" s="19">
        <v>0.011</v>
      </c>
      <c r="E18" s="13">
        <v>0.0066</v>
      </c>
      <c r="F18" s="120">
        <v>0.0114</v>
      </c>
      <c r="G18" s="86">
        <v>0.0088</v>
      </c>
    </row>
    <row r="19" spans="1:7" ht="12.75">
      <c r="A19" s="11" t="s">
        <v>210</v>
      </c>
      <c r="B19" s="11" t="s">
        <v>284</v>
      </c>
      <c r="C19" s="12">
        <v>29481</v>
      </c>
      <c r="D19" s="13">
        <v>0.0181</v>
      </c>
      <c r="E19" s="13">
        <v>0.0078</v>
      </c>
      <c r="F19" s="120">
        <v>0.0184</v>
      </c>
      <c r="G19" s="86">
        <v>0.009</v>
      </c>
    </row>
    <row r="20" spans="1:7" ht="12.75">
      <c r="A20" s="11" t="s">
        <v>33</v>
      </c>
      <c r="B20" s="11" t="s">
        <v>252</v>
      </c>
      <c r="C20" s="121">
        <v>129768</v>
      </c>
      <c r="D20" s="122">
        <v>0.0002</v>
      </c>
      <c r="E20" s="122">
        <v>0</v>
      </c>
      <c r="F20" s="120">
        <v>0.0006</v>
      </c>
      <c r="G20" s="86">
        <v>0.0037</v>
      </c>
    </row>
    <row r="21" spans="1:7" ht="12.75">
      <c r="A21" s="11" t="s">
        <v>102</v>
      </c>
      <c r="B21" s="11" t="s">
        <v>309</v>
      </c>
      <c r="C21" s="12">
        <v>58092</v>
      </c>
      <c r="D21" s="13">
        <v>0.0166</v>
      </c>
      <c r="E21" s="13">
        <v>0.0049</v>
      </c>
      <c r="F21" s="120">
        <v>0.0169</v>
      </c>
      <c r="G21" s="86">
        <v>0.0064</v>
      </c>
    </row>
    <row r="22" spans="1:7" ht="12.75">
      <c r="A22" s="11" t="s">
        <v>52</v>
      </c>
      <c r="B22" s="11" t="s">
        <v>126</v>
      </c>
      <c r="C22" s="12">
        <v>110014</v>
      </c>
      <c r="D22" s="13">
        <v>0.0094</v>
      </c>
      <c r="E22" s="13">
        <v>0.01</v>
      </c>
      <c r="F22" s="120">
        <v>0.0102</v>
      </c>
      <c r="G22" s="86">
        <v>0.0144</v>
      </c>
    </row>
    <row r="23" spans="1:7" ht="12.75">
      <c r="A23" s="11" t="s">
        <v>79</v>
      </c>
      <c r="B23" s="11" t="s">
        <v>50</v>
      </c>
      <c r="C23" s="12">
        <v>246983</v>
      </c>
      <c r="D23" s="13">
        <v>0.013</v>
      </c>
      <c r="E23" s="13">
        <v>0.0094</v>
      </c>
      <c r="F23" s="120">
        <v>0.0133</v>
      </c>
      <c r="G23" s="86">
        <v>0.0108</v>
      </c>
    </row>
    <row r="24" spans="1:7" ht="12.75">
      <c r="A24" s="11" t="s">
        <v>22</v>
      </c>
      <c r="B24" s="11" t="s">
        <v>96</v>
      </c>
      <c r="C24" s="23">
        <v>63281</v>
      </c>
      <c r="D24" s="24">
        <v>0.002</v>
      </c>
      <c r="E24" s="13">
        <v>0.0051</v>
      </c>
      <c r="F24" s="120">
        <v>0.0025</v>
      </c>
      <c r="G24" s="86">
        <v>0.0084</v>
      </c>
    </row>
    <row r="25" spans="1:7" ht="12.75">
      <c r="A25" s="11" t="s">
        <v>101</v>
      </c>
      <c r="B25" s="11" t="s">
        <v>45</v>
      </c>
      <c r="C25" s="23">
        <v>19524</v>
      </c>
      <c r="D25" s="24">
        <v>0.0014</v>
      </c>
      <c r="E25" s="13">
        <v>0.0085</v>
      </c>
      <c r="F25" s="120">
        <v>0.002</v>
      </c>
      <c r="G25" s="86">
        <v>0.0115</v>
      </c>
    </row>
    <row r="26" spans="1:7" ht="12.75">
      <c r="A26" s="11" t="s">
        <v>306</v>
      </c>
      <c r="B26" s="11" t="s">
        <v>285</v>
      </c>
      <c r="C26" s="23">
        <v>73315</v>
      </c>
      <c r="D26" s="24">
        <v>0.0039</v>
      </c>
      <c r="E26" s="13">
        <v>0.0088</v>
      </c>
      <c r="F26" s="120">
        <v>0.0044</v>
      </c>
      <c r="G26" s="86">
        <v>0.0117</v>
      </c>
    </row>
    <row r="27" spans="1:7" ht="12.75">
      <c r="A27" s="11" t="s">
        <v>132</v>
      </c>
      <c r="B27" s="11" t="s">
        <v>30</v>
      </c>
      <c r="C27" s="23">
        <v>135784</v>
      </c>
      <c r="D27" s="24">
        <v>-0.0098</v>
      </c>
      <c r="E27" s="13">
        <v>0.0067</v>
      </c>
      <c r="F27" s="120">
        <v>-0.0094</v>
      </c>
      <c r="G27" s="86">
        <v>0.0088</v>
      </c>
    </row>
    <row r="28" spans="1:7" ht="12.75">
      <c r="A28" s="11" t="s">
        <v>198</v>
      </c>
      <c r="B28" s="11" t="s">
        <v>30</v>
      </c>
      <c r="C28" s="23">
        <v>144050</v>
      </c>
      <c r="D28" s="24">
        <v>0.0086</v>
      </c>
      <c r="E28" s="13">
        <v>0.0067</v>
      </c>
      <c r="F28" s="120">
        <v>0.0092</v>
      </c>
      <c r="G28" s="86">
        <v>0.0104</v>
      </c>
    </row>
    <row r="29" spans="1:7" ht="12.75">
      <c r="A29" s="11" t="s">
        <v>196</v>
      </c>
      <c r="B29" s="11" t="s">
        <v>25</v>
      </c>
      <c r="C29" s="23">
        <v>520031</v>
      </c>
      <c r="D29" s="24">
        <v>0.004</v>
      </c>
      <c r="E29" s="13">
        <v>0.0061</v>
      </c>
      <c r="F29" s="120">
        <v>0.0043</v>
      </c>
      <c r="G29" s="86">
        <v>0.0079</v>
      </c>
    </row>
    <row r="30" spans="1:7" ht="12.75">
      <c r="A30" s="11" t="s">
        <v>155</v>
      </c>
      <c r="B30" s="11" t="s">
        <v>155</v>
      </c>
      <c r="C30" s="12">
        <v>72067</v>
      </c>
      <c r="D30" s="13">
        <v>0.0121</v>
      </c>
      <c r="E30" s="13">
        <v>0.0127</v>
      </c>
      <c r="F30" s="120">
        <v>0.0125</v>
      </c>
      <c r="G30" s="86">
        <v>0.0147</v>
      </c>
    </row>
    <row r="31" spans="1:7" ht="12.75">
      <c r="A31" s="11" t="s">
        <v>162</v>
      </c>
      <c r="B31" s="11" t="s">
        <v>141</v>
      </c>
      <c r="C31" s="12">
        <v>249461</v>
      </c>
      <c r="D31" s="13">
        <v>0.0194</v>
      </c>
      <c r="E31" s="13">
        <v>0.0081</v>
      </c>
      <c r="F31" s="120">
        <v>0.0196</v>
      </c>
      <c r="G31" s="86">
        <v>0.0096</v>
      </c>
    </row>
    <row r="32" spans="1:7" ht="12.75">
      <c r="A32" s="11" t="s">
        <v>0</v>
      </c>
      <c r="B32" s="11" t="s">
        <v>126</v>
      </c>
      <c r="C32" s="12">
        <v>179898</v>
      </c>
      <c r="D32" s="13">
        <v>0.0131</v>
      </c>
      <c r="E32" s="13">
        <v>0.01</v>
      </c>
      <c r="F32" s="120">
        <v>0.0136</v>
      </c>
      <c r="G32" s="86">
        <v>0.0127</v>
      </c>
    </row>
    <row r="33" spans="1:7" ht="12.75">
      <c r="A33" s="11" t="s">
        <v>107</v>
      </c>
      <c r="B33" s="11" t="s">
        <v>93</v>
      </c>
      <c r="C33" s="12">
        <v>75955</v>
      </c>
      <c r="D33" s="13">
        <v>0.0122</v>
      </c>
      <c r="E33" s="13">
        <v>0.0091</v>
      </c>
      <c r="F33" s="120">
        <v>0.0124</v>
      </c>
      <c r="G33" s="86">
        <v>0.0101</v>
      </c>
    </row>
    <row r="34" spans="1:7" ht="12.75">
      <c r="A34" s="11" t="s">
        <v>103</v>
      </c>
      <c r="B34" s="11" t="s">
        <v>292</v>
      </c>
      <c r="C34" s="12">
        <v>163927</v>
      </c>
      <c r="D34" s="13">
        <v>0.0115</v>
      </c>
      <c r="E34" s="13">
        <v>0.0064</v>
      </c>
      <c r="F34" s="120">
        <v>0.0116</v>
      </c>
      <c r="G34" s="86">
        <v>0.0072</v>
      </c>
    </row>
    <row r="35" spans="1:7" ht="12.75">
      <c r="A35" s="11" t="s">
        <v>208</v>
      </c>
      <c r="B35" s="11" t="s">
        <v>309</v>
      </c>
      <c r="C35" s="12">
        <v>173627</v>
      </c>
      <c r="D35" s="13">
        <v>0.0097</v>
      </c>
      <c r="E35" s="13">
        <v>0.0049</v>
      </c>
      <c r="F35" s="120">
        <v>0.0098</v>
      </c>
      <c r="G35" s="86">
        <v>0.0059</v>
      </c>
    </row>
    <row r="36" spans="1:7" ht="12.75">
      <c r="A36" s="11" t="s">
        <v>207</v>
      </c>
      <c r="B36" s="11" t="s">
        <v>236</v>
      </c>
      <c r="C36" s="12">
        <v>236109</v>
      </c>
      <c r="D36" s="13">
        <v>0.0162</v>
      </c>
      <c r="E36" s="13">
        <v>0.0096</v>
      </c>
      <c r="F36" s="120">
        <v>0.0165</v>
      </c>
      <c r="G36" s="86">
        <v>0.0112</v>
      </c>
    </row>
    <row r="37" spans="1:7" ht="12.75">
      <c r="A37" s="11" t="s">
        <v>225</v>
      </c>
      <c r="B37" s="11" t="s">
        <v>202</v>
      </c>
      <c r="C37" s="12">
        <v>64239</v>
      </c>
      <c r="D37" s="13">
        <v>0.0157</v>
      </c>
      <c r="E37" s="13">
        <v>0.0141</v>
      </c>
      <c r="F37" s="120">
        <v>0.0157</v>
      </c>
      <c r="G37" s="86">
        <v>0.0141</v>
      </c>
    </row>
    <row r="38" spans="1:7" ht="12.75">
      <c r="A38" s="11" t="s">
        <v>152</v>
      </c>
      <c r="B38" s="11" t="s">
        <v>202</v>
      </c>
      <c r="C38" s="12">
        <v>63168</v>
      </c>
      <c r="D38" s="13">
        <v>0.0115</v>
      </c>
      <c r="E38" s="13">
        <v>0.0096</v>
      </c>
      <c r="F38" s="120">
        <v>0.0115</v>
      </c>
      <c r="G38" s="86">
        <v>0.0096</v>
      </c>
    </row>
    <row r="39" spans="1:7" ht="12.75">
      <c r="A39" s="11" t="s">
        <v>288</v>
      </c>
      <c r="B39" s="11" t="s">
        <v>202</v>
      </c>
      <c r="C39" s="12">
        <v>142313</v>
      </c>
      <c r="D39" s="13">
        <v>-0.0029</v>
      </c>
      <c r="E39" s="13">
        <v>0.0067</v>
      </c>
      <c r="F39" s="120">
        <v>-0.0024</v>
      </c>
      <c r="G39" s="86">
        <v>0.0098</v>
      </c>
    </row>
    <row r="40" spans="1:7" ht="12.75">
      <c r="A40" s="11" t="s">
        <v>110</v>
      </c>
      <c r="B40" s="11" t="s">
        <v>202</v>
      </c>
      <c r="C40" s="12">
        <v>48058</v>
      </c>
      <c r="D40" s="13">
        <v>0.02</v>
      </c>
      <c r="E40" s="13">
        <v>0.0078</v>
      </c>
      <c r="F40" s="120">
        <v>0.0201</v>
      </c>
      <c r="G40" s="86">
        <v>0.0083</v>
      </c>
    </row>
    <row r="41" spans="1:6" ht="12.75" customHeight="1">
      <c r="A41" s="43"/>
      <c r="B41" s="43"/>
      <c r="C41" s="43"/>
      <c r="D41" s="43"/>
      <c r="E41" s="116"/>
      <c r="F41" s="120"/>
    </row>
    <row r="42" spans="5:6" ht="12.75" customHeight="1">
      <c r="E42" s="61"/>
      <c r="F42" s="120"/>
    </row>
    <row r="43" spans="1:6" ht="12.75" customHeight="1">
      <c r="A43" s="31" t="s">
        <v>142</v>
      </c>
      <c r="E43" s="61"/>
      <c r="F43" s="120"/>
    </row>
    <row r="44" spans="1:6" ht="12.75" customHeight="1">
      <c r="A44" s="31" t="s">
        <v>247</v>
      </c>
      <c r="E44" s="61"/>
      <c r="F44" s="120"/>
    </row>
    <row r="45" spans="1:6" ht="12.75" customHeight="1">
      <c r="A45" s="31"/>
      <c r="E45" s="61"/>
      <c r="F45" s="120"/>
    </row>
    <row r="46" spans="1:6" ht="12.75" customHeight="1">
      <c r="A46" s="195"/>
      <c r="B46" s="200"/>
      <c r="C46" s="200"/>
      <c r="D46" s="200"/>
      <c r="E46" s="213"/>
      <c r="F46" s="120"/>
    </row>
    <row r="47" spans="1:6" ht="12.75" customHeight="1">
      <c r="A47" s="123"/>
      <c r="B47" s="36"/>
      <c r="C47" s="36"/>
      <c r="D47" s="36"/>
      <c r="E47" s="61"/>
      <c r="F47" s="120"/>
    </row>
    <row r="48" spans="1:6" ht="12.75">
      <c r="A48" s="11"/>
      <c r="B48" s="11"/>
      <c r="C48" s="12"/>
      <c r="D48" s="13"/>
      <c r="E48" s="14"/>
      <c r="F48" s="120"/>
    </row>
    <row r="49" spans="1:6" ht="12.75">
      <c r="A49" s="11"/>
      <c r="B49" s="11"/>
      <c r="C49" s="12"/>
      <c r="D49" s="13"/>
      <c r="E49" s="14"/>
      <c r="F49" s="120"/>
    </row>
    <row r="50" spans="1:6" ht="12.75">
      <c r="A50" s="11"/>
      <c r="B50" s="11"/>
      <c r="C50" s="12"/>
      <c r="D50" s="13"/>
      <c r="E50" s="14"/>
      <c r="F50" s="120"/>
    </row>
    <row r="51" spans="1:6" ht="12.75" customHeight="1">
      <c r="A51" s="124"/>
      <c r="B51" s="43"/>
      <c r="C51" s="43"/>
      <c r="D51" s="43"/>
      <c r="E51" s="61"/>
      <c r="F51" s="120"/>
    </row>
    <row r="52" spans="1:6" ht="12.75" customHeight="1">
      <c r="A52" s="31"/>
      <c r="B52" s="36"/>
      <c r="C52" s="36"/>
      <c r="D52" s="36"/>
      <c r="E52" s="61"/>
      <c r="F52" s="120"/>
    </row>
    <row r="53" spans="1:6" ht="12.75" customHeight="1">
      <c r="A53" s="31"/>
      <c r="B53" s="43"/>
      <c r="C53" s="43"/>
      <c r="D53" s="116"/>
      <c r="E53" s="14"/>
      <c r="F53" s="120"/>
    </row>
    <row r="54" spans="1:6" ht="12.75" customHeight="1">
      <c r="A54" s="31"/>
      <c r="D54" s="61"/>
      <c r="E54" s="14"/>
      <c r="F54" s="120"/>
    </row>
    <row r="55" spans="1:6" ht="12.75" customHeight="1">
      <c r="A55" s="31"/>
      <c r="D55" s="61"/>
      <c r="E55" s="14"/>
      <c r="F55" s="120"/>
    </row>
    <row r="56" spans="1:6" ht="12.75" customHeight="1">
      <c r="A56" s="31"/>
      <c r="D56" s="61"/>
      <c r="E56" s="14"/>
      <c r="F56" s="120"/>
    </row>
    <row r="57" spans="1:6" ht="12.75" customHeight="1">
      <c r="A57" s="31"/>
      <c r="D57" s="61"/>
      <c r="E57" s="14"/>
      <c r="F57" s="120"/>
    </row>
    <row r="58" spans="1:6" ht="12.75" customHeight="1">
      <c r="A58" s="123"/>
      <c r="B58" s="36"/>
      <c r="C58" s="36"/>
      <c r="D58" s="125"/>
      <c r="E58" s="14"/>
      <c r="F58" s="120"/>
    </row>
    <row r="59" spans="1:6" ht="12.75" customHeight="1">
      <c r="A59" s="124"/>
      <c r="B59" s="43"/>
      <c r="C59" s="43"/>
      <c r="D59" s="43"/>
      <c r="E59" s="61"/>
      <c r="F59" s="120"/>
    </row>
    <row r="60" spans="1:6" ht="12.75" customHeight="1">
      <c r="A60" s="31"/>
      <c r="E60" s="61"/>
      <c r="F60" s="120"/>
    </row>
    <row r="61" spans="1:6" ht="12.75" customHeight="1">
      <c r="A61" s="31"/>
      <c r="E61" s="61"/>
      <c r="F61" s="120"/>
    </row>
    <row r="62" spans="1:6" ht="12.75" customHeight="1">
      <c r="A62" s="31"/>
      <c r="E62" s="61"/>
      <c r="F62" s="120"/>
    </row>
    <row r="63" spans="1:6" ht="12.75" customHeight="1">
      <c r="A63" s="31"/>
      <c r="E63" s="61"/>
      <c r="F63" s="120"/>
    </row>
    <row r="64" spans="1:6" ht="12.75" customHeight="1">
      <c r="A64" s="31"/>
      <c r="E64" s="61"/>
      <c r="F64" s="120"/>
    </row>
  </sheetData>
  <sheetProtection/>
  <mergeCells count="1">
    <mergeCell ref="A46:E46"/>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Stanton Hadley</cp:lastModifiedBy>
  <dcterms:created xsi:type="dcterms:W3CDTF">2012-01-05T20:33:55Z</dcterms:created>
  <dcterms:modified xsi:type="dcterms:W3CDTF">2012-01-05T20:33:55Z</dcterms:modified>
  <cp:category/>
  <cp:version/>
  <cp:contentType/>
  <cp:contentStatus/>
</cp:coreProperties>
</file>