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60" windowWidth="11775" windowHeight="6540" tabRatio="676" activeTab="5"/>
  </bookViews>
  <sheets>
    <sheet name="Summary" sheetId="3" r:id="rId1"/>
    <sheet name="RHC" sheetId="8" r:id="rId2"/>
    <sheet name="Johnson" sheetId="9" r:id="rId3"/>
    <sheet name="NGO" sheetId="10" r:id="rId4"/>
    <sheet name="avg median" sheetId="12" r:id="rId5"/>
    <sheet name="default" sheetId="1" r:id="rId6"/>
    <sheet name="default old RHC" sheetId="16" r:id="rId7"/>
    <sheet name="constrained" sheetId="6" r:id="rId8"/>
    <sheet name="relaxed" sheetId="7" r:id="rId9"/>
    <sheet name="revised RHC" sheetId="2" r:id="rId10"/>
    <sheet name="Option 1 and 2" sheetId="13" r:id="rId11"/>
    <sheet name="Option 3" sheetId="14" r:id="rId12"/>
  </sheets>
  <calcPr calcId="114210" calcOnSave="0" concurrentCalc="0"/>
</workbook>
</file>

<file path=xl/calcChain.xml><?xml version="1.0" encoding="utf-8"?>
<calcChain xmlns="http://schemas.openxmlformats.org/spreadsheetml/2006/main">
  <c r="H37" i="2"/>
  <c r="H38"/>
  <c r="H39"/>
  <c r="H40"/>
  <c r="H41"/>
  <c r="H42"/>
  <c r="H43"/>
  <c r="H44"/>
  <c r="H45"/>
  <c r="H36"/>
  <c r="H50"/>
  <c r="H51"/>
  <c r="H52"/>
  <c r="H53"/>
  <c r="H54"/>
  <c r="H55"/>
  <c r="H56"/>
  <c r="H57"/>
  <c r="H58"/>
  <c r="H59"/>
  <c r="H49"/>
  <c r="I49"/>
  <c r="J50"/>
  <c r="J51"/>
  <c r="J52"/>
  <c r="J53"/>
  <c r="J54"/>
  <c r="J55"/>
  <c r="J56"/>
  <c r="J57"/>
  <c r="J58"/>
  <c r="J59"/>
  <c r="J49"/>
  <c r="J37"/>
  <c r="J38"/>
  <c r="J39"/>
  <c r="J40"/>
  <c r="J41"/>
  <c r="J42"/>
  <c r="J43"/>
  <c r="J44"/>
  <c r="J45"/>
  <c r="J36"/>
  <c r="K37"/>
  <c r="K38"/>
  <c r="K39"/>
  <c r="K40"/>
  <c r="K41"/>
  <c r="K42"/>
  <c r="K43"/>
  <c r="K44"/>
  <c r="K45"/>
  <c r="K49"/>
  <c r="K50"/>
  <c r="K51"/>
  <c r="K52"/>
  <c r="K53"/>
  <c r="K54"/>
  <c r="K55"/>
  <c r="K56"/>
  <c r="K57"/>
  <c r="K58"/>
  <c r="K59"/>
  <c r="K36"/>
  <c r="I37"/>
  <c r="I38"/>
  <c r="I39"/>
  <c r="I40"/>
  <c r="I41"/>
  <c r="I42"/>
  <c r="I43"/>
  <c r="I44"/>
  <c r="I45"/>
  <c r="I50"/>
  <c r="I51"/>
  <c r="I52"/>
  <c r="I53"/>
  <c r="I54"/>
  <c r="I55"/>
  <c r="I56"/>
  <c r="I57"/>
  <c r="I58"/>
  <c r="I59"/>
  <c r="I36"/>
  <c r="N37" i="3"/>
  <c r="O37"/>
  <c r="P37"/>
  <c r="Q37"/>
  <c r="M37"/>
  <c r="N36"/>
  <c r="O36"/>
  <c r="P36"/>
  <c r="Q36"/>
  <c r="M36"/>
  <c r="N35"/>
  <c r="O35"/>
  <c r="P35"/>
  <c r="Q35"/>
  <c r="M35"/>
  <c r="N34"/>
  <c r="O34"/>
  <c r="P34"/>
  <c r="Q34"/>
  <c r="M34"/>
  <c r="N33"/>
  <c r="O33"/>
  <c r="P33"/>
  <c r="Q33"/>
  <c r="M33"/>
  <c r="M32"/>
  <c r="N32"/>
  <c r="O32"/>
  <c r="P32"/>
  <c r="Q32"/>
  <c r="N31"/>
  <c r="O31"/>
  <c r="P31"/>
  <c r="Q31"/>
  <c r="M31"/>
  <c r="N30"/>
  <c r="O30"/>
  <c r="P30"/>
  <c r="Q30"/>
  <c r="M30"/>
  <c r="N29"/>
  <c r="O29"/>
  <c r="P29"/>
  <c r="Q29"/>
  <c r="M29"/>
  <c r="N28"/>
  <c r="O28"/>
  <c r="P28"/>
  <c r="Q28"/>
  <c r="M28"/>
  <c r="N27"/>
  <c r="O27"/>
  <c r="P27"/>
  <c r="Q27"/>
  <c r="M27"/>
  <c r="N26"/>
  <c r="O26"/>
  <c r="P26"/>
  <c r="Q26"/>
  <c r="M26"/>
  <c r="N25"/>
  <c r="O25"/>
  <c r="P25"/>
  <c r="Q25"/>
  <c r="M25"/>
  <c r="N24"/>
  <c r="O24"/>
  <c r="P24"/>
  <c r="Q24"/>
  <c r="M24"/>
  <c r="I37"/>
  <c r="J37"/>
  <c r="K37"/>
  <c r="L37"/>
  <c r="H37"/>
  <c r="I36"/>
  <c r="J36"/>
  <c r="K36"/>
  <c r="L36"/>
  <c r="H36"/>
  <c r="I35"/>
  <c r="J35"/>
  <c r="K35"/>
  <c r="L35"/>
  <c r="H35"/>
  <c r="I34"/>
  <c r="J34"/>
  <c r="K34"/>
  <c r="L34"/>
  <c r="H34"/>
  <c r="I33"/>
  <c r="J33"/>
  <c r="K33"/>
  <c r="L33"/>
  <c r="H33"/>
  <c r="I32"/>
  <c r="J32"/>
  <c r="K32"/>
  <c r="L32"/>
  <c r="H32"/>
  <c r="I31"/>
  <c r="J31"/>
  <c r="K31"/>
  <c r="L31"/>
  <c r="H31"/>
  <c r="I30"/>
  <c r="J30"/>
  <c r="K30"/>
  <c r="L30"/>
  <c r="H30"/>
  <c r="I29"/>
  <c r="J29"/>
  <c r="K29"/>
  <c r="L29"/>
  <c r="H29"/>
  <c r="I28"/>
  <c r="J28"/>
  <c r="K28"/>
  <c r="L28"/>
  <c r="H28"/>
  <c r="H27"/>
  <c r="I27"/>
  <c r="J27"/>
  <c r="K27"/>
  <c r="L27"/>
  <c r="H25"/>
  <c r="I25"/>
  <c r="J25"/>
  <c r="K25"/>
  <c r="L25"/>
  <c r="H26"/>
  <c r="I26"/>
  <c r="J26"/>
  <c r="K26"/>
  <c r="L26"/>
  <c r="I24"/>
  <c r="J24"/>
  <c r="K24"/>
  <c r="L24"/>
  <c r="H24"/>
  <c r="K29" i="2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I6"/>
  <c r="K6"/>
  <c r="I7"/>
  <c r="K7"/>
  <c r="I8"/>
  <c r="K8"/>
  <c r="I9"/>
  <c r="K9"/>
  <c r="I10"/>
  <c r="K10"/>
  <c r="I11"/>
  <c r="K11"/>
  <c r="I12"/>
  <c r="K12"/>
  <c r="I13"/>
  <c r="K13"/>
  <c r="I14"/>
  <c r="K14"/>
  <c r="I15"/>
  <c r="K15"/>
  <c r="H4" i="3"/>
  <c r="I4"/>
  <c r="J4"/>
  <c r="K4"/>
  <c r="L4"/>
  <c r="M4"/>
  <c r="N4"/>
  <c r="O4"/>
  <c r="P4"/>
  <c r="Q4"/>
  <c r="H5"/>
  <c r="I5"/>
  <c r="J5"/>
  <c r="K5"/>
  <c r="L5"/>
  <c r="M5"/>
  <c r="N5"/>
  <c r="O5"/>
  <c r="P5"/>
  <c r="Q5"/>
  <c r="H6"/>
  <c r="I6"/>
  <c r="J6"/>
  <c r="K6"/>
  <c r="L6"/>
  <c r="M6"/>
  <c r="N6"/>
  <c r="O6"/>
  <c r="P6"/>
  <c r="Q6"/>
  <c r="H7"/>
  <c r="I7"/>
  <c r="J7"/>
  <c r="K7"/>
  <c r="L7"/>
  <c r="M7"/>
  <c r="N7"/>
  <c r="O7"/>
  <c r="P7"/>
  <c r="Q7"/>
  <c r="H8"/>
  <c r="I8"/>
  <c r="J8"/>
  <c r="K8"/>
  <c r="L8"/>
  <c r="M8"/>
  <c r="N8"/>
  <c r="O8"/>
  <c r="P8"/>
  <c r="Q8"/>
  <c r="H9"/>
  <c r="I9"/>
  <c r="J9"/>
  <c r="K9"/>
  <c r="L9"/>
  <c r="M9"/>
  <c r="N9"/>
  <c r="O9"/>
  <c r="P9"/>
  <c r="Q9"/>
  <c r="H10"/>
  <c r="I10"/>
  <c r="J10"/>
  <c r="K10"/>
  <c r="L10"/>
  <c r="M10"/>
  <c r="N10"/>
  <c r="O10"/>
  <c r="P10"/>
  <c r="Q10"/>
  <c r="H11"/>
  <c r="I11"/>
  <c r="J11"/>
  <c r="K11"/>
  <c r="L11"/>
  <c r="M11"/>
  <c r="N11"/>
  <c r="O11"/>
  <c r="P11"/>
  <c r="Q11"/>
  <c r="H12"/>
  <c r="I12"/>
  <c r="J12"/>
  <c r="K12"/>
  <c r="L12"/>
  <c r="M12"/>
  <c r="N12"/>
  <c r="O12"/>
  <c r="P12"/>
  <c r="Q12"/>
  <c r="H13"/>
  <c r="I13"/>
  <c r="J13"/>
  <c r="K13"/>
  <c r="L13"/>
  <c r="M13"/>
  <c r="N13"/>
  <c r="O13"/>
  <c r="P13"/>
  <c r="Q13"/>
  <c r="H14"/>
  <c r="I14"/>
  <c r="J14"/>
  <c r="K14"/>
  <c r="L14"/>
  <c r="M14"/>
  <c r="N14"/>
  <c r="O14"/>
  <c r="P14"/>
  <c r="Q14"/>
  <c r="H15"/>
  <c r="I15"/>
  <c r="J15"/>
  <c r="K15"/>
  <c r="L15"/>
  <c r="M15"/>
  <c r="N15"/>
  <c r="O15"/>
  <c r="P15"/>
  <c r="Q15"/>
  <c r="H16"/>
  <c r="I16"/>
  <c r="J16"/>
  <c r="K16"/>
  <c r="L16"/>
  <c r="M16"/>
  <c r="N16"/>
  <c r="O16"/>
  <c r="P16"/>
  <c r="Q16"/>
  <c r="H17"/>
  <c r="I17"/>
  <c r="J17"/>
  <c r="K17"/>
  <c r="L17"/>
  <c r="M17"/>
  <c r="N17"/>
  <c r="O17"/>
  <c r="P17"/>
  <c r="Q17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</calcChain>
</file>

<file path=xl/sharedStrings.xml><?xml version="1.0" encoding="utf-8"?>
<sst xmlns="http://schemas.openxmlformats.org/spreadsheetml/2006/main" count="663" uniqueCount="76">
  <si>
    <t>RHC</t>
  </si>
  <si>
    <t>Johnson</t>
  </si>
  <si>
    <t>NGO</t>
  </si>
  <si>
    <t>Median</t>
  </si>
  <si>
    <t>Average</t>
  </si>
  <si>
    <t>MISO_W_2_PJM_ROR</t>
  </si>
  <si>
    <t>SPP_N_2_ENT</t>
  </si>
  <si>
    <t>SPP_N_2_MISO_MO-IL</t>
  </si>
  <si>
    <t>SPP_N_2_MISO_W</t>
  </si>
  <si>
    <t>ENT_2_SOCO</t>
  </si>
  <si>
    <t>NE_2_MISO_W</t>
  </si>
  <si>
    <t>SPP_S_2_ENT</t>
  </si>
  <si>
    <t>NYISO_A-F_2_NYISO_G-I</t>
  </si>
  <si>
    <t>NEISO_2_NYISO_J-K</t>
  </si>
  <si>
    <t>MISO_W_2_MISO_MO-IL</t>
  </si>
  <si>
    <t>IESO_2_MISO_MI</t>
  </si>
  <si>
    <t>MISO_IN_2_MISO_MI</t>
  </si>
  <si>
    <t>MISO_W_2_MISO_WUMS</t>
  </si>
  <si>
    <t>IESO_2_MISO_W</t>
  </si>
  <si>
    <t>MISO_WUMS_2_MISO_MI</t>
  </si>
  <si>
    <t>MISO_IN_2_PJM_ROR</t>
  </si>
  <si>
    <t>SPP_N_2_SPP_S</t>
  </si>
  <si>
    <t>MISO_MI_2_MISO_IN</t>
  </si>
  <si>
    <t>MISO_MO-IL_2_MISO_IN</t>
  </si>
  <si>
    <t>NE_2_SPP_N</t>
  </si>
  <si>
    <t>PJM_ROR_2_PJM_ROM</t>
  </si>
  <si>
    <t>OL75 - Default</t>
  </si>
  <si>
    <t>OL25 - Default</t>
  </si>
  <si>
    <t>RHC New</t>
  </si>
  <si>
    <t>Median New</t>
  </si>
  <si>
    <t>Average New</t>
  </si>
  <si>
    <t>NYISO_J-K_2_PJM_E</t>
  </si>
  <si>
    <t>MAPP_US_2_MISO_W</t>
  </si>
  <si>
    <t>PJM_ROR_2_VACAR</t>
  </si>
  <si>
    <t>IESO_2_NYISO_A-F</t>
  </si>
  <si>
    <t>NYISO_G-I_2_NYISO_J-K</t>
  </si>
  <si>
    <t>PJM_ROM_2_PJM_E</t>
  </si>
  <si>
    <t>SPP_N_2_NE</t>
  </si>
  <si>
    <t>OL75 - Constrained</t>
  </si>
  <si>
    <t>OL25 - Constrained</t>
  </si>
  <si>
    <t>ENT_2_TVA_Transmission</t>
  </si>
  <si>
    <t>OL25 - Relaxed</t>
  </si>
  <si>
    <t>OL75 - Relaxed</t>
  </si>
  <si>
    <t>Constrained</t>
  </si>
  <si>
    <t>Default</t>
  </si>
  <si>
    <t>Relaxed</t>
  </si>
  <si>
    <t>OL75</t>
  </si>
  <si>
    <t>RHC OL75</t>
  </si>
  <si>
    <t>Johnson OL75</t>
  </si>
  <si>
    <t>NGO OL75</t>
  </si>
  <si>
    <t>Total Median</t>
  </si>
  <si>
    <t>Total Average</t>
  </si>
  <si>
    <t>calculated based on all three methodologies for constrained, default and relaxed parameters</t>
  </si>
  <si>
    <t>OL25</t>
  </si>
  <si>
    <t>NGO OL25</t>
  </si>
  <si>
    <t>Johnson OL25</t>
  </si>
  <si>
    <t>RHC OL25</t>
  </si>
  <si>
    <t>NYISO_A-F_2_PJM_ROM</t>
  </si>
  <si>
    <t>MAPP_CA_2_MISO_W</t>
  </si>
  <si>
    <t>MISO_WUMS_2_PJM_ROR</t>
  </si>
  <si>
    <t>Relaxed top 20</t>
  </si>
  <si>
    <t>Default Averages</t>
  </si>
  <si>
    <t>RHC Old</t>
  </si>
  <si>
    <t>Option 2?</t>
  </si>
  <si>
    <t>Option 1?</t>
  </si>
  <si>
    <t>MISO_WUMS_2_MISO_W</t>
  </si>
  <si>
    <t>MISO_W_2_MAPP_CA</t>
  </si>
  <si>
    <t>MISO_MO-IL_2_MISO_W</t>
  </si>
  <si>
    <t>IESO_2_MAPP_CA</t>
  </si>
  <si>
    <t>NEISO_2_NYISO_G-I</t>
  </si>
  <si>
    <t>SPP_S_2_SPP_N</t>
  </si>
  <si>
    <t>F1 OL75</t>
  </si>
  <si>
    <t>F1 OL25</t>
  </si>
  <si>
    <t>F2 OL75</t>
  </si>
  <si>
    <t xml:space="preserve"> F2 OL25</t>
  </si>
  <si>
    <t>RHC old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</si>
</sst>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9"/>
      <color indexed="9"/>
      <name val="Arial"/>
    </font>
    <font>
      <sz val="8"/>
      <name val="Arial"/>
    </font>
    <font>
      <b/>
      <sz val="11"/>
      <color indexed="9"/>
      <name val="Arial"/>
    </font>
    <font>
      <b/>
      <sz val="10"/>
      <color indexed="8"/>
      <name val="Arial"/>
    </font>
    <font>
      <sz val="10"/>
      <color indexed="8"/>
      <name val="Arial"/>
      <family val="2"/>
    </font>
    <font>
      <b/>
      <sz val="10"/>
      <color indexed="9"/>
      <name val="Arial"/>
    </font>
    <font>
      <sz val="10"/>
      <color indexed="9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</font>
    <font>
      <b/>
      <sz val="10"/>
      <color indexed="8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2" borderId="2" xfId="0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/>
    <xf numFmtId="3" fontId="0" fillId="0" borderId="1" xfId="0" applyNumberFormat="1" applyFill="1" applyBorder="1" applyAlignment="1"/>
    <xf numFmtId="0" fontId="7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3" fontId="0" fillId="3" borderId="0" xfId="0" applyNumberFormat="1" applyFill="1" applyBorder="1" applyAlignment="1"/>
    <xf numFmtId="3" fontId="0" fillId="3" borderId="1" xfId="0" applyNumberForma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4" borderId="8" xfId="0" applyFill="1" applyBorder="1" applyAlignment="1"/>
    <xf numFmtId="3" fontId="0" fillId="0" borderId="9" xfId="0" applyNumberFormat="1" applyFill="1" applyBorder="1" applyAlignment="1"/>
    <xf numFmtId="0" fontId="0" fillId="4" borderId="10" xfId="0" applyFill="1" applyBorder="1" applyAlignment="1"/>
    <xf numFmtId="3" fontId="0" fillId="0" borderId="11" xfId="0" applyNumberForma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3" fontId="0" fillId="0" borderId="0" xfId="0" applyNumberForma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11" xfId="0" applyNumberFormat="1" applyBorder="1"/>
    <xf numFmtId="0" fontId="11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right"/>
    </xf>
    <xf numFmtId="0" fontId="13" fillId="0" borderId="8" xfId="0" applyFont="1" applyFill="1" applyBorder="1" applyAlignment="1"/>
    <xf numFmtId="3" fontId="13" fillId="0" borderId="9" xfId="0" applyNumberFormat="1" applyFont="1" applyFill="1" applyBorder="1" applyAlignment="1"/>
    <xf numFmtId="0" fontId="13" fillId="0" borderId="10" xfId="0" applyFont="1" applyFill="1" applyBorder="1" applyAlignment="1"/>
    <xf numFmtId="3" fontId="13" fillId="0" borderId="11" xfId="0" applyNumberFormat="1" applyFont="1" applyFill="1" applyBorder="1" applyAlignment="1"/>
    <xf numFmtId="0" fontId="14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right"/>
    </xf>
    <xf numFmtId="0" fontId="16" fillId="0" borderId="8" xfId="0" applyFont="1" applyFill="1" applyBorder="1" applyAlignment="1"/>
    <xf numFmtId="3" fontId="16" fillId="0" borderId="9" xfId="0" applyNumberFormat="1" applyFont="1" applyFill="1" applyBorder="1" applyAlignment="1"/>
    <xf numFmtId="0" fontId="16" fillId="0" borderId="10" xfId="0" applyFont="1" applyFill="1" applyBorder="1" applyAlignment="1"/>
    <xf numFmtId="3" fontId="16" fillId="0" borderId="11" xfId="0" applyNumberFormat="1" applyFont="1" applyFill="1" applyBorder="1" applyAlignment="1"/>
    <xf numFmtId="0" fontId="17" fillId="2" borderId="13" xfId="0" applyFont="1" applyFill="1" applyBorder="1" applyAlignment="1">
      <alignment horizontal="center"/>
    </xf>
    <xf numFmtId="0" fontId="10" fillId="0" borderId="0" xfId="0" applyFont="1"/>
    <xf numFmtId="1" fontId="0" fillId="0" borderId="0" xfId="0" applyNumberFormat="1"/>
    <xf numFmtId="0" fontId="6" fillId="2" borderId="14" xfId="0" applyFont="1" applyFill="1" applyBorder="1" applyAlignment="1">
      <alignment horizontal="right"/>
    </xf>
    <xf numFmtId="0" fontId="19" fillId="5" borderId="8" xfId="0" applyFont="1" applyFill="1" applyBorder="1" applyAlignment="1">
      <alignment horizontal="left"/>
    </xf>
    <xf numFmtId="3" fontId="0" fillId="3" borderId="9" xfId="0" applyNumberFormat="1" applyFill="1" applyBorder="1" applyAlignment="1"/>
    <xf numFmtId="0" fontId="19" fillId="5" borderId="1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20" fillId="4" borderId="8" xfId="0" applyFont="1" applyFill="1" applyBorder="1"/>
    <xf numFmtId="1" fontId="8" fillId="2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3" fontId="0" fillId="3" borderId="11" xfId="0" applyNumberForma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927193346163694"/>
          <c:y val="3.7783421785734052E-2"/>
          <c:w val="0.59297826988318703"/>
          <c:h val="0.84886754278615839"/>
        </c:manualLayout>
      </c:layout>
      <c:barChart>
        <c:barDir val="bar"/>
        <c:grouping val="clustered"/>
        <c:ser>
          <c:idx val="0"/>
          <c:order val="0"/>
          <c:tx>
            <c:strRef>
              <c:f>RHC!$C$3</c:f>
              <c:strCache>
                <c:ptCount val="1"/>
                <c:pt idx="0">
                  <c:v>Constrained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RHC!$B$4:$B$17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RHC!$C$4:$C$17</c:f>
              <c:numCache>
                <c:formatCode>#,##0</c:formatCode>
                <c:ptCount val="14"/>
                <c:pt idx="0">
                  <c:v>16163.827663105518</c:v>
                </c:pt>
                <c:pt idx="1">
                  <c:v>9852.6999379522113</c:v>
                </c:pt>
                <c:pt idx="2">
                  <c:v>1991.4324534693869</c:v>
                </c:pt>
                <c:pt idx="3">
                  <c:v>1476.9505168293467</c:v>
                </c:pt>
                <c:pt idx="4">
                  <c:v>1305.2875616711399</c:v>
                </c:pt>
                <c:pt idx="5">
                  <c:v>1158.5747357918688</c:v>
                </c:pt>
                <c:pt idx="6">
                  <c:v>19.664153941660402</c:v>
                </c:pt>
                <c:pt idx="7">
                  <c:v>1066.1447144545627</c:v>
                </c:pt>
                <c:pt idx="8">
                  <c:v>81.848990489764105</c:v>
                </c:pt>
                <c:pt idx="9">
                  <c:v>90.928883911450427</c:v>
                </c:pt>
                <c:pt idx="10">
                  <c:v>0.17630488764044944</c:v>
                </c:pt>
                <c:pt idx="11">
                  <c:v>0.25439162434719959</c:v>
                </c:pt>
                <c:pt idx="12">
                  <c:v>2.4139526772670337</c:v>
                </c:pt>
                <c:pt idx="13">
                  <c:v>207.17550892364287</c:v>
                </c:pt>
              </c:numCache>
            </c:numRef>
          </c:val>
        </c:ser>
        <c:ser>
          <c:idx val="1"/>
          <c:order val="1"/>
          <c:tx>
            <c:strRef>
              <c:f>RHC!$D$3</c:f>
              <c:strCache>
                <c:ptCount val="1"/>
                <c:pt idx="0">
                  <c:v>Default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RHC!$B$4:$B$17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RHC!$D$4:$D$17</c:f>
              <c:numCache>
                <c:formatCode>#,##0</c:formatCode>
                <c:ptCount val="14"/>
                <c:pt idx="0">
                  <c:v>18858.714996862611</c:v>
                </c:pt>
                <c:pt idx="1">
                  <c:v>13776.38678721653</c:v>
                </c:pt>
                <c:pt idx="2">
                  <c:v>2946.765625151083</c:v>
                </c:pt>
                <c:pt idx="3">
                  <c:v>3635.6723220962476</c:v>
                </c:pt>
                <c:pt idx="4">
                  <c:v>1580.7269773235066</c:v>
                </c:pt>
                <c:pt idx="5">
                  <c:v>3674.3732708653724</c:v>
                </c:pt>
                <c:pt idx="6">
                  <c:v>428.28964698393065</c:v>
                </c:pt>
                <c:pt idx="7">
                  <c:v>1426.4899394701583</c:v>
                </c:pt>
                <c:pt idx="8">
                  <c:v>123.7138461968196</c:v>
                </c:pt>
                <c:pt idx="9">
                  <c:v>375.17951797145537</c:v>
                </c:pt>
                <c:pt idx="10">
                  <c:v>0.51416459229614853</c:v>
                </c:pt>
                <c:pt idx="11">
                  <c:v>0.50909103566529457</c:v>
                </c:pt>
                <c:pt idx="12">
                  <c:v>26.246225071808773</c:v>
                </c:pt>
                <c:pt idx="13">
                  <c:v>368.34774955452036</c:v>
                </c:pt>
              </c:numCache>
            </c:numRef>
          </c:val>
        </c:ser>
        <c:ser>
          <c:idx val="2"/>
          <c:order val="2"/>
          <c:tx>
            <c:strRef>
              <c:f>RHC!$E$3</c:f>
              <c:strCache>
                <c:ptCount val="1"/>
                <c:pt idx="0">
                  <c:v>Relaxed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RHC!$B$4:$B$17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RHC!$E$4:$E$17</c:f>
              <c:numCache>
                <c:formatCode>#,##0</c:formatCode>
                <c:ptCount val="14"/>
                <c:pt idx="0">
                  <c:v>20148.2</c:v>
                </c:pt>
                <c:pt idx="1">
                  <c:v>20101.641454730987</c:v>
                </c:pt>
                <c:pt idx="2">
                  <c:v>4086.5809006120398</c:v>
                </c:pt>
                <c:pt idx="3">
                  <c:v>4707.3219861040452</c:v>
                </c:pt>
                <c:pt idx="4">
                  <c:v>2179.0470226310904</c:v>
                </c:pt>
                <c:pt idx="5">
                  <c:v>7635.063399501767</c:v>
                </c:pt>
                <c:pt idx="6">
                  <c:v>2551.1083516564067</c:v>
                </c:pt>
                <c:pt idx="7">
                  <c:v>2852.37</c:v>
                </c:pt>
                <c:pt idx="8">
                  <c:v>191.82946092800435</c:v>
                </c:pt>
                <c:pt idx="9">
                  <c:v>1321.492498783861</c:v>
                </c:pt>
                <c:pt idx="10">
                  <c:v>683.20507972998462</c:v>
                </c:pt>
                <c:pt idx="11">
                  <c:v>1.5160779677419358</c:v>
                </c:pt>
                <c:pt idx="12">
                  <c:v>67.361532651184746</c:v>
                </c:pt>
                <c:pt idx="13">
                  <c:v>1984.9341445598434</c:v>
                </c:pt>
              </c:numCache>
            </c:numRef>
          </c:val>
        </c:ser>
        <c:axId val="34832384"/>
        <c:axId val="34833920"/>
      </c:barChart>
      <c:catAx>
        <c:axId val="348323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3920"/>
        <c:crosses val="autoZero"/>
        <c:auto val="1"/>
        <c:lblAlgn val="ctr"/>
        <c:lblOffset val="100"/>
        <c:tickLblSkip val="1"/>
        <c:tickMarkSkip val="1"/>
      </c:catAx>
      <c:valAx>
        <c:axId val="34833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86215864759431"/>
          <c:y val="0.38287153652392947"/>
          <c:w val="0.98959687906371918"/>
          <c:h val="0.544080604534005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136261307201275"/>
          <c:y val="3.7594076974851634E-2"/>
          <c:w val="0.62982044669603499"/>
          <c:h val="0.84962613963164668"/>
        </c:manualLayout>
      </c:layout>
      <c:barChart>
        <c:barDir val="bar"/>
        <c:grouping val="clustered"/>
        <c:ser>
          <c:idx val="0"/>
          <c:order val="0"/>
          <c:tx>
            <c:strRef>
              <c:f>relaxed!$B$3</c:f>
              <c:strCache>
                <c:ptCount val="1"/>
                <c:pt idx="0">
                  <c:v>RHC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ENT_2_SOCO</c:v>
                </c:pt>
                <c:pt idx="4">
                  <c:v>NE_2_MISO_W</c:v>
                </c:pt>
                <c:pt idx="5">
                  <c:v>SPP_S_2_ENT</c:v>
                </c:pt>
                <c:pt idx="6">
                  <c:v>NYISO_A-F_2_NYISO_G-I</c:v>
                </c:pt>
                <c:pt idx="7">
                  <c:v>MISO_W_2_MISO_MO-IL</c:v>
                </c:pt>
                <c:pt idx="8">
                  <c:v>MISO_IN_2_MISO_MI</c:v>
                </c:pt>
                <c:pt idx="9">
                  <c:v>SPP_N_2_SPP_S</c:v>
                </c:pt>
              </c:strCache>
            </c:strRef>
          </c:cat>
          <c:val>
            <c:numRef>
              <c:f>relaxed!$B$4:$B$13</c:f>
              <c:numCache>
                <c:formatCode>#,##0</c:formatCode>
                <c:ptCount val="10"/>
                <c:pt idx="0">
                  <c:v>20101.641454730987</c:v>
                </c:pt>
                <c:pt idx="1">
                  <c:v>20148.2</c:v>
                </c:pt>
                <c:pt idx="2">
                  <c:v>7635.063399501767</c:v>
                </c:pt>
                <c:pt idx="3">
                  <c:v>2551.1083516564067</c:v>
                </c:pt>
                <c:pt idx="4">
                  <c:v>4086.5809006120398</c:v>
                </c:pt>
                <c:pt idx="5">
                  <c:v>4707.3219861040452</c:v>
                </c:pt>
                <c:pt idx="6">
                  <c:v>2179.0470226310904</c:v>
                </c:pt>
                <c:pt idx="7">
                  <c:v>1984.9341445598434</c:v>
                </c:pt>
                <c:pt idx="8">
                  <c:v>1321.492498783861</c:v>
                </c:pt>
                <c:pt idx="9">
                  <c:v>262.97533990207768</c:v>
                </c:pt>
              </c:numCache>
            </c:numRef>
          </c:val>
        </c:ser>
        <c:ser>
          <c:idx val="1"/>
          <c:order val="1"/>
          <c:tx>
            <c:strRef>
              <c:f>relaxed!$C$3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ENT_2_SOCO</c:v>
                </c:pt>
                <c:pt idx="4">
                  <c:v>NE_2_MISO_W</c:v>
                </c:pt>
                <c:pt idx="5">
                  <c:v>SPP_S_2_ENT</c:v>
                </c:pt>
                <c:pt idx="6">
                  <c:v>NYISO_A-F_2_NYISO_G-I</c:v>
                </c:pt>
                <c:pt idx="7">
                  <c:v>MISO_W_2_MISO_MO-IL</c:v>
                </c:pt>
                <c:pt idx="8">
                  <c:v>MISO_IN_2_MISO_MI</c:v>
                </c:pt>
                <c:pt idx="9">
                  <c:v>SPP_N_2_SPP_S</c:v>
                </c:pt>
              </c:strCache>
            </c:strRef>
          </c:cat>
          <c:val>
            <c:numRef>
              <c:f>relaxed!$C$4:$C$13</c:f>
              <c:numCache>
                <c:formatCode>#,##0</c:formatCode>
                <c:ptCount val="10"/>
                <c:pt idx="0">
                  <c:v>11444.700151502457</c:v>
                </c:pt>
                <c:pt idx="1">
                  <c:v>10221.434869937653</c:v>
                </c:pt>
                <c:pt idx="2">
                  <c:v>1671.6346415160688</c:v>
                </c:pt>
                <c:pt idx="3">
                  <c:v>1966.7776694792769</c:v>
                </c:pt>
                <c:pt idx="4">
                  <c:v>2370.3293658069897</c:v>
                </c:pt>
                <c:pt idx="5">
                  <c:v>1459.8958228582719</c:v>
                </c:pt>
                <c:pt idx="6">
                  <c:v>2504.4536174481909</c:v>
                </c:pt>
                <c:pt idx="7">
                  <c:v>1243.2384348990163</c:v>
                </c:pt>
                <c:pt idx="8">
                  <c:v>2167.7733047945194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relaxed!$D$3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ENT_2_SOCO</c:v>
                </c:pt>
                <c:pt idx="4">
                  <c:v>NE_2_MISO_W</c:v>
                </c:pt>
                <c:pt idx="5">
                  <c:v>SPP_S_2_ENT</c:v>
                </c:pt>
                <c:pt idx="6">
                  <c:v>NYISO_A-F_2_NYISO_G-I</c:v>
                </c:pt>
                <c:pt idx="7">
                  <c:v>MISO_W_2_MISO_MO-IL</c:v>
                </c:pt>
                <c:pt idx="8">
                  <c:v>MISO_IN_2_MISO_MI</c:v>
                </c:pt>
                <c:pt idx="9">
                  <c:v>SPP_N_2_SPP_S</c:v>
                </c:pt>
              </c:strCache>
            </c:strRef>
          </c:cat>
          <c:val>
            <c:numRef>
              <c:f>relaxed!$D$4:$D$13</c:f>
              <c:numCache>
                <c:formatCode>#,##0</c:formatCode>
                <c:ptCount val="10"/>
                <c:pt idx="0">
                  <c:v>17280.650000000001</c:v>
                </c:pt>
                <c:pt idx="1">
                  <c:v>15619.9</c:v>
                </c:pt>
                <c:pt idx="2">
                  <c:v>3405.62</c:v>
                </c:pt>
                <c:pt idx="3">
                  <c:v>6301.73</c:v>
                </c:pt>
                <c:pt idx="4">
                  <c:v>3756.32</c:v>
                </c:pt>
                <c:pt idx="5">
                  <c:v>3012.11</c:v>
                </c:pt>
                <c:pt idx="6">
                  <c:v>1852.09</c:v>
                </c:pt>
                <c:pt idx="7">
                  <c:v>2531.7600000000002</c:v>
                </c:pt>
                <c:pt idx="8">
                  <c:v>1708.52</c:v>
                </c:pt>
                <c:pt idx="9">
                  <c:v>4523.91</c:v>
                </c:pt>
              </c:numCache>
            </c:numRef>
          </c:val>
        </c:ser>
        <c:ser>
          <c:idx val="3"/>
          <c:order val="3"/>
          <c:tx>
            <c:strRef>
              <c:f>relaxed!$E$3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ENT_2_SOCO</c:v>
                </c:pt>
                <c:pt idx="4">
                  <c:v>NE_2_MISO_W</c:v>
                </c:pt>
                <c:pt idx="5">
                  <c:v>SPP_S_2_ENT</c:v>
                </c:pt>
                <c:pt idx="6">
                  <c:v>NYISO_A-F_2_NYISO_G-I</c:v>
                </c:pt>
                <c:pt idx="7">
                  <c:v>MISO_W_2_MISO_MO-IL</c:v>
                </c:pt>
                <c:pt idx="8">
                  <c:v>MISO_IN_2_MISO_MI</c:v>
                </c:pt>
                <c:pt idx="9">
                  <c:v>SPP_N_2_SPP_S</c:v>
                </c:pt>
              </c:strCache>
            </c:strRef>
          </c:cat>
          <c:val>
            <c:numRef>
              <c:f>relaxed!$E$4:$E$13</c:f>
              <c:numCache>
                <c:formatCode>#,##0</c:formatCode>
                <c:ptCount val="10"/>
                <c:pt idx="0">
                  <c:v>17280.650000000001</c:v>
                </c:pt>
                <c:pt idx="1">
                  <c:v>15619.9</c:v>
                </c:pt>
                <c:pt idx="2">
                  <c:v>3405.62</c:v>
                </c:pt>
                <c:pt idx="3">
                  <c:v>2551.1083516564067</c:v>
                </c:pt>
                <c:pt idx="4">
                  <c:v>3756.32</c:v>
                </c:pt>
                <c:pt idx="5">
                  <c:v>3012.11</c:v>
                </c:pt>
                <c:pt idx="6">
                  <c:v>2179.0470226310904</c:v>
                </c:pt>
                <c:pt idx="7">
                  <c:v>1984.9341445598434</c:v>
                </c:pt>
                <c:pt idx="8">
                  <c:v>1708.52</c:v>
                </c:pt>
                <c:pt idx="9">
                  <c:v>262.97533990207768</c:v>
                </c:pt>
              </c:numCache>
            </c:numRef>
          </c:val>
        </c:ser>
        <c:ser>
          <c:idx val="4"/>
          <c:order val="4"/>
          <c:tx>
            <c:strRef>
              <c:f>relaxed!$F$3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ENT_2_SOCO</c:v>
                </c:pt>
                <c:pt idx="4">
                  <c:v>NE_2_MISO_W</c:v>
                </c:pt>
                <c:pt idx="5">
                  <c:v>SPP_S_2_ENT</c:v>
                </c:pt>
                <c:pt idx="6">
                  <c:v>NYISO_A-F_2_NYISO_G-I</c:v>
                </c:pt>
                <c:pt idx="7">
                  <c:v>MISO_W_2_MISO_MO-IL</c:v>
                </c:pt>
                <c:pt idx="8">
                  <c:v>MISO_IN_2_MISO_MI</c:v>
                </c:pt>
                <c:pt idx="9">
                  <c:v>SPP_N_2_SPP_S</c:v>
                </c:pt>
              </c:strCache>
            </c:strRef>
          </c:cat>
          <c:val>
            <c:numRef>
              <c:f>relaxed!$F$4:$F$13</c:f>
              <c:numCache>
                <c:formatCode>#,##0</c:formatCode>
                <c:ptCount val="10"/>
                <c:pt idx="0">
                  <c:v>16275.663868744485</c:v>
                </c:pt>
                <c:pt idx="1">
                  <c:v>15329.844956645888</c:v>
                </c:pt>
                <c:pt idx="2">
                  <c:v>4237.4393470059449</c:v>
                </c:pt>
                <c:pt idx="3">
                  <c:v>3606.5386737118947</c:v>
                </c:pt>
                <c:pt idx="4">
                  <c:v>3404.4100888063426</c:v>
                </c:pt>
                <c:pt idx="5">
                  <c:v>3059.7759363207729</c:v>
                </c:pt>
                <c:pt idx="6">
                  <c:v>2178.5302133597602</c:v>
                </c:pt>
                <c:pt idx="7">
                  <c:v>1919.9775264862867</c:v>
                </c:pt>
                <c:pt idx="8">
                  <c:v>1732.5952678594601</c:v>
                </c:pt>
                <c:pt idx="9">
                  <c:v>1595.6284466340257</c:v>
                </c:pt>
              </c:numCache>
            </c:numRef>
          </c:val>
        </c:ser>
        <c:axId val="45748224"/>
        <c:axId val="45749760"/>
      </c:barChart>
      <c:catAx>
        <c:axId val="457482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49760"/>
        <c:crosses val="autoZero"/>
        <c:auto val="1"/>
        <c:lblAlgn val="ctr"/>
        <c:lblOffset val="100"/>
        <c:tickLblSkip val="1"/>
        <c:tickMarkSkip val="1"/>
      </c:catAx>
      <c:valAx>
        <c:axId val="45749760"/>
        <c:scaling>
          <c:orientation val="minMax"/>
          <c:max val="1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48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31416445694923"/>
          <c:y val="0.33082785704418527"/>
          <c:w val="0.98971776342867157"/>
          <c:h val="0.5964925436951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803363518758092"/>
          <c:y val="3.7688442211055287E-2"/>
          <c:w val="0.6222509702457959"/>
          <c:h val="0.84924623115577913"/>
        </c:manualLayout>
      </c:layout>
      <c:barChart>
        <c:barDir val="bar"/>
        <c:grouping val="clustered"/>
        <c:ser>
          <c:idx val="0"/>
          <c:order val="0"/>
          <c:tx>
            <c:strRef>
              <c:f>relaxed!$B$27</c:f>
              <c:strCache>
                <c:ptCount val="1"/>
                <c:pt idx="0">
                  <c:v>RHC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MISO_MI_2_MISO_IN</c:v>
                </c:pt>
                <c:pt idx="4">
                  <c:v>MISO_W_2_MISO_MO-IL</c:v>
                </c:pt>
                <c:pt idx="5">
                  <c:v>SPP_N_2_MISO_MO-IL</c:v>
                </c:pt>
                <c:pt idx="6">
                  <c:v>MISO_W_2_MISO_WUMS</c:v>
                </c:pt>
                <c:pt idx="7">
                  <c:v>MISO_MO-IL_2_MISO_IN</c:v>
                </c:pt>
                <c:pt idx="8">
                  <c:v>NE_2_MISO_W</c:v>
                </c:pt>
                <c:pt idx="9">
                  <c:v>SPP_S_2_ENT</c:v>
                </c:pt>
              </c:strCache>
            </c:strRef>
          </c:cat>
          <c:val>
            <c:numRef>
              <c:f>relaxed!$B$28:$B$37</c:f>
              <c:numCache>
                <c:formatCode>#,##0</c:formatCode>
                <c:ptCount val="10"/>
                <c:pt idx="0">
                  <c:v>44518.563317657143</c:v>
                </c:pt>
                <c:pt idx="1">
                  <c:v>18880.806185419053</c:v>
                </c:pt>
                <c:pt idx="2">
                  <c:v>21973.3</c:v>
                </c:pt>
                <c:pt idx="3">
                  <c:v>9377.2966262886639</c:v>
                </c:pt>
                <c:pt idx="4">
                  <c:v>12147.401925865996</c:v>
                </c:pt>
                <c:pt idx="5">
                  <c:v>13607.838439878589</c:v>
                </c:pt>
                <c:pt idx="6">
                  <c:v>9772.0294402288746</c:v>
                </c:pt>
                <c:pt idx="7">
                  <c:v>6113.3221377231175</c:v>
                </c:pt>
                <c:pt idx="8">
                  <c:v>8661.7272619813975</c:v>
                </c:pt>
                <c:pt idx="9">
                  <c:v>9324.302859786676</c:v>
                </c:pt>
              </c:numCache>
            </c:numRef>
          </c:val>
        </c:ser>
        <c:ser>
          <c:idx val="1"/>
          <c:order val="1"/>
          <c:tx>
            <c:strRef>
              <c:f>relaxed!$C$27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MISO_MI_2_MISO_IN</c:v>
                </c:pt>
                <c:pt idx="4">
                  <c:v>MISO_W_2_MISO_MO-IL</c:v>
                </c:pt>
                <c:pt idx="5">
                  <c:v>SPP_N_2_MISO_MO-IL</c:v>
                </c:pt>
                <c:pt idx="6">
                  <c:v>MISO_W_2_MISO_WUMS</c:v>
                </c:pt>
                <c:pt idx="7">
                  <c:v>MISO_MO-IL_2_MISO_IN</c:v>
                </c:pt>
                <c:pt idx="8">
                  <c:v>NE_2_MISO_W</c:v>
                </c:pt>
                <c:pt idx="9">
                  <c:v>SPP_S_2_ENT</c:v>
                </c:pt>
              </c:strCache>
            </c:strRef>
          </c:cat>
          <c:val>
            <c:numRef>
              <c:f>relaxed!$C$28:$C$37</c:f>
              <c:numCache>
                <c:formatCode>#,##0</c:formatCode>
                <c:ptCount val="10"/>
                <c:pt idx="0">
                  <c:v>27207.877161134529</c:v>
                </c:pt>
                <c:pt idx="1">
                  <c:v>18504.699109589037</c:v>
                </c:pt>
                <c:pt idx="2">
                  <c:v>13820.710583728485</c:v>
                </c:pt>
                <c:pt idx="3">
                  <c:v>9309.8957903055834</c:v>
                </c:pt>
                <c:pt idx="4">
                  <c:v>5694.5579387675625</c:v>
                </c:pt>
                <c:pt idx="5">
                  <c:v>4664.36549972383</c:v>
                </c:pt>
                <c:pt idx="6">
                  <c:v>4602.1712779157888</c:v>
                </c:pt>
                <c:pt idx="7">
                  <c:v>4912.0482060063241</c:v>
                </c:pt>
                <c:pt idx="8">
                  <c:v>5386.0043834299277</c:v>
                </c:pt>
                <c:pt idx="9">
                  <c:v>3237.5473368444864</c:v>
                </c:pt>
              </c:numCache>
            </c:numRef>
          </c:val>
        </c:ser>
        <c:ser>
          <c:idx val="2"/>
          <c:order val="2"/>
          <c:tx>
            <c:strRef>
              <c:f>relaxed!$D$27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MISO_MI_2_MISO_IN</c:v>
                </c:pt>
                <c:pt idx="4">
                  <c:v>MISO_W_2_MISO_MO-IL</c:v>
                </c:pt>
                <c:pt idx="5">
                  <c:v>SPP_N_2_MISO_MO-IL</c:v>
                </c:pt>
                <c:pt idx="6">
                  <c:v>MISO_W_2_MISO_WUMS</c:v>
                </c:pt>
                <c:pt idx="7">
                  <c:v>MISO_MO-IL_2_MISO_IN</c:v>
                </c:pt>
                <c:pt idx="8">
                  <c:v>NE_2_MISO_W</c:v>
                </c:pt>
                <c:pt idx="9">
                  <c:v>SPP_S_2_ENT</c:v>
                </c:pt>
              </c:strCache>
            </c:strRef>
          </c:cat>
          <c:val>
            <c:numRef>
              <c:f>relaxed!$D$28:$D$37</c:f>
              <c:numCache>
                <c:formatCode>#,##0</c:formatCode>
                <c:ptCount val="10"/>
                <c:pt idx="0">
                  <c:v>32762.17</c:v>
                </c:pt>
                <c:pt idx="1">
                  <c:v>19419.849999999999</c:v>
                </c:pt>
                <c:pt idx="2">
                  <c:v>18234.990000000002</c:v>
                </c:pt>
                <c:pt idx="3">
                  <c:v>11286.37</c:v>
                </c:pt>
                <c:pt idx="4">
                  <c:v>10471.23</c:v>
                </c:pt>
                <c:pt idx="5">
                  <c:v>9513.7800000000007</c:v>
                </c:pt>
                <c:pt idx="6">
                  <c:v>11961.09</c:v>
                </c:pt>
                <c:pt idx="7">
                  <c:v>14023.96</c:v>
                </c:pt>
                <c:pt idx="8">
                  <c:v>7269.07</c:v>
                </c:pt>
                <c:pt idx="9">
                  <c:v>5302.78</c:v>
                </c:pt>
              </c:numCache>
            </c:numRef>
          </c:val>
        </c:ser>
        <c:ser>
          <c:idx val="3"/>
          <c:order val="3"/>
          <c:tx>
            <c:strRef>
              <c:f>relaxed!$E$27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MISO_MI_2_MISO_IN</c:v>
                </c:pt>
                <c:pt idx="4">
                  <c:v>MISO_W_2_MISO_MO-IL</c:v>
                </c:pt>
                <c:pt idx="5">
                  <c:v>SPP_N_2_MISO_MO-IL</c:v>
                </c:pt>
                <c:pt idx="6">
                  <c:v>MISO_W_2_MISO_WUMS</c:v>
                </c:pt>
                <c:pt idx="7">
                  <c:v>MISO_MO-IL_2_MISO_IN</c:v>
                </c:pt>
                <c:pt idx="8">
                  <c:v>NE_2_MISO_W</c:v>
                </c:pt>
                <c:pt idx="9">
                  <c:v>SPP_S_2_ENT</c:v>
                </c:pt>
              </c:strCache>
            </c:strRef>
          </c:cat>
          <c:val>
            <c:numRef>
              <c:f>relaxed!$E$28:$E$37</c:f>
              <c:numCache>
                <c:formatCode>#,##0</c:formatCode>
                <c:ptCount val="10"/>
                <c:pt idx="0">
                  <c:v>32762.17</c:v>
                </c:pt>
                <c:pt idx="1">
                  <c:v>18880.806185419053</c:v>
                </c:pt>
                <c:pt idx="2">
                  <c:v>18234.990000000002</c:v>
                </c:pt>
                <c:pt idx="3">
                  <c:v>9377.2966262886639</c:v>
                </c:pt>
                <c:pt idx="4">
                  <c:v>10471.23</c:v>
                </c:pt>
                <c:pt idx="5">
                  <c:v>9513.7800000000007</c:v>
                </c:pt>
                <c:pt idx="6">
                  <c:v>9772.0294402288746</c:v>
                </c:pt>
                <c:pt idx="7">
                  <c:v>6113.3221377231175</c:v>
                </c:pt>
                <c:pt idx="8">
                  <c:v>7269.07</c:v>
                </c:pt>
                <c:pt idx="9">
                  <c:v>5302.78</c:v>
                </c:pt>
              </c:numCache>
            </c:numRef>
          </c:val>
        </c:ser>
        <c:ser>
          <c:idx val="4"/>
          <c:order val="4"/>
          <c:tx>
            <c:strRef>
              <c:f>relaxed!$F$27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relaxed!$A$28:$A$37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MISO_MI_2_MISO_IN</c:v>
                </c:pt>
                <c:pt idx="4">
                  <c:v>MISO_W_2_MISO_MO-IL</c:v>
                </c:pt>
                <c:pt idx="5">
                  <c:v>SPP_N_2_MISO_MO-IL</c:v>
                </c:pt>
                <c:pt idx="6">
                  <c:v>MISO_W_2_MISO_WUMS</c:v>
                </c:pt>
                <c:pt idx="7">
                  <c:v>MISO_MO-IL_2_MISO_IN</c:v>
                </c:pt>
                <c:pt idx="8">
                  <c:v>NE_2_MISO_W</c:v>
                </c:pt>
                <c:pt idx="9">
                  <c:v>SPP_S_2_ENT</c:v>
                </c:pt>
              </c:strCache>
            </c:strRef>
          </c:cat>
          <c:val>
            <c:numRef>
              <c:f>relaxed!$F$28:$F$37</c:f>
              <c:numCache>
                <c:formatCode>#,##0</c:formatCode>
                <c:ptCount val="10"/>
                <c:pt idx="0">
                  <c:v>34829.536826263888</c:v>
                </c:pt>
                <c:pt idx="1">
                  <c:v>18935.118431669365</c:v>
                </c:pt>
                <c:pt idx="2">
                  <c:v>18009.666861242829</c:v>
                </c:pt>
                <c:pt idx="3">
                  <c:v>9991.1874721980839</c:v>
                </c:pt>
                <c:pt idx="4">
                  <c:v>9437.7299548778519</c:v>
                </c:pt>
                <c:pt idx="5">
                  <c:v>9261.99464653414</c:v>
                </c:pt>
                <c:pt idx="6">
                  <c:v>8778.4302393815542</c:v>
                </c:pt>
                <c:pt idx="7">
                  <c:v>8349.7767812431466</c:v>
                </c:pt>
                <c:pt idx="8">
                  <c:v>7105.600548470441</c:v>
                </c:pt>
                <c:pt idx="9">
                  <c:v>5954.8767322103877</c:v>
                </c:pt>
              </c:numCache>
            </c:numRef>
          </c:val>
        </c:ser>
        <c:axId val="45801472"/>
        <c:axId val="45803008"/>
      </c:barChart>
      <c:catAx>
        <c:axId val="45801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03008"/>
        <c:crosses val="autoZero"/>
        <c:auto val="1"/>
        <c:lblAlgn val="ctr"/>
        <c:lblOffset val="100"/>
        <c:tickLblSkip val="1"/>
        <c:tickMarkSkip val="1"/>
      </c:catAx>
      <c:valAx>
        <c:axId val="45803008"/>
        <c:scaling>
          <c:orientation val="minMax"/>
          <c:max val="2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0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68175937904271"/>
          <c:y val="0.32914572864321606"/>
          <c:w val="0.98965071151358341"/>
          <c:h val="0.595477386934673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115592068982652"/>
          <c:y val="3.7783421785734052E-2"/>
          <c:w val="0.60678429181079463"/>
          <c:h val="0.84886754278615839"/>
        </c:manualLayout>
      </c:layout>
      <c:barChart>
        <c:barDir val="bar"/>
        <c:grouping val="clustered"/>
        <c:ser>
          <c:idx val="0"/>
          <c:order val="0"/>
          <c:tx>
            <c:strRef>
              <c:f>Johnson!$C$3</c:f>
              <c:strCache>
                <c:ptCount val="1"/>
                <c:pt idx="0">
                  <c:v>Constrained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Johnson!$B$4:$B$17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Johnson!$C$4:$C$17</c:f>
              <c:numCache>
                <c:formatCode>#,##0</c:formatCode>
                <c:ptCount val="14"/>
                <c:pt idx="0">
                  <c:v>7392.8619593640888</c:v>
                </c:pt>
                <c:pt idx="1">
                  <c:v>8569.9471746783493</c:v>
                </c:pt>
                <c:pt idx="2">
                  <c:v>1436.1342209112277</c:v>
                </c:pt>
                <c:pt idx="3">
                  <c:v>916.39092336220801</c:v>
                </c:pt>
                <c:pt idx="4">
                  <c:v>915.17041334273472</c:v>
                </c:pt>
                <c:pt idx="5">
                  <c:v>807.72060821817058</c:v>
                </c:pt>
                <c:pt idx="6">
                  <c:v>1033.4182178370943</c:v>
                </c:pt>
                <c:pt idx="7">
                  <c:v>511.87862801974234</c:v>
                </c:pt>
                <c:pt idx="8">
                  <c:v>695.65114291498776</c:v>
                </c:pt>
                <c:pt idx="9">
                  <c:v>0</c:v>
                </c:pt>
                <c:pt idx="10">
                  <c:v>593.51722032869998</c:v>
                </c:pt>
                <c:pt idx="11">
                  <c:v>571.969864141485</c:v>
                </c:pt>
                <c:pt idx="12">
                  <c:v>466.70574195104757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Johnson!$D$3</c:f>
              <c:strCache>
                <c:ptCount val="1"/>
                <c:pt idx="0">
                  <c:v>Default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Johnson!$B$4:$B$17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Johnson!$D$4:$D$17</c:f>
              <c:numCache>
                <c:formatCode>#,##0</c:formatCode>
                <c:ptCount val="14"/>
                <c:pt idx="0">
                  <c:v>8618.5768872792996</c:v>
                </c:pt>
                <c:pt idx="1">
                  <c:v>9815.6734646354616</c:v>
                </c:pt>
                <c:pt idx="2">
                  <c:v>1840.9521170327243</c:v>
                </c:pt>
                <c:pt idx="3">
                  <c:v>1151.9097131438357</c:v>
                </c:pt>
                <c:pt idx="4">
                  <c:v>1603.8598017884324</c:v>
                </c:pt>
                <c:pt idx="5">
                  <c:v>1182.0833559805928</c:v>
                </c:pt>
                <c:pt idx="6">
                  <c:v>1437.8739802153736</c:v>
                </c:pt>
                <c:pt idx="7">
                  <c:v>825.46244508904101</c:v>
                </c:pt>
                <c:pt idx="8">
                  <c:v>888.40462863698599</c:v>
                </c:pt>
                <c:pt idx="9">
                  <c:v>1212.0701974885842</c:v>
                </c:pt>
                <c:pt idx="10">
                  <c:v>685.85284970585997</c:v>
                </c:pt>
                <c:pt idx="11">
                  <c:v>780.49917936034967</c:v>
                </c:pt>
                <c:pt idx="12">
                  <c:v>586.26650754452055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Johnson!$E$3</c:f>
              <c:strCache>
                <c:ptCount val="1"/>
                <c:pt idx="0">
                  <c:v>Relaxed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Johnson!$B$4:$B$17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Johnson!$E$4:$E$17</c:f>
              <c:numCache>
                <c:formatCode>#,##0</c:formatCode>
                <c:ptCount val="14"/>
                <c:pt idx="0">
                  <c:v>10221.434869937653</c:v>
                </c:pt>
                <c:pt idx="1">
                  <c:v>11444.700151502457</c:v>
                </c:pt>
                <c:pt idx="2">
                  <c:v>2370.3293658069897</c:v>
                </c:pt>
                <c:pt idx="3">
                  <c:v>1459.8958228582719</c:v>
                </c:pt>
                <c:pt idx="4">
                  <c:v>2504.4536174481909</c:v>
                </c:pt>
                <c:pt idx="5">
                  <c:v>1671.6346415160688</c:v>
                </c:pt>
                <c:pt idx="6">
                  <c:v>1966.7776694792769</c:v>
                </c:pt>
                <c:pt idx="7">
                  <c:v>1235.533590487355</c:v>
                </c:pt>
                <c:pt idx="8">
                  <c:v>1140.4668791965223</c:v>
                </c:pt>
                <c:pt idx="9">
                  <c:v>2167.7733047945194</c:v>
                </c:pt>
                <c:pt idx="10">
                  <c:v>806.59944196829986</c:v>
                </c:pt>
                <c:pt idx="11">
                  <c:v>1053.1913608004036</c:v>
                </c:pt>
                <c:pt idx="12">
                  <c:v>742.6152010129083</c:v>
                </c:pt>
                <c:pt idx="13">
                  <c:v>1243.2384348990163</c:v>
                </c:pt>
              </c:numCache>
            </c:numRef>
          </c:val>
        </c:ser>
        <c:axId val="45658880"/>
        <c:axId val="45660416"/>
      </c:barChart>
      <c:catAx>
        <c:axId val="456588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0416"/>
        <c:crosses val="autoZero"/>
        <c:auto val="1"/>
        <c:lblAlgn val="ctr"/>
        <c:lblOffset val="100"/>
        <c:tickLblSkip val="1"/>
        <c:tickMarkSkip val="1"/>
      </c:catAx>
      <c:valAx>
        <c:axId val="45660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5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814070351758799"/>
          <c:y val="0.38287153652392947"/>
          <c:w val="0.98994974874371866"/>
          <c:h val="0.544080604534005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589773124215149"/>
          <c:y val="3.7783421785734052E-2"/>
          <c:w val="0.59871869831567803"/>
          <c:h val="0.84886754278615839"/>
        </c:manualLayout>
      </c:layout>
      <c:barChart>
        <c:barDir val="bar"/>
        <c:grouping val="clustered"/>
        <c:ser>
          <c:idx val="0"/>
          <c:order val="0"/>
          <c:tx>
            <c:strRef>
              <c:f>NGO!$C$3</c:f>
              <c:strCache>
                <c:ptCount val="1"/>
                <c:pt idx="0">
                  <c:v>Constrained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NGO!$B$4:$B$17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NGO!$C$4:$C$17</c:f>
              <c:numCache>
                <c:formatCode>#,##0</c:formatCode>
                <c:ptCount val="14"/>
                <c:pt idx="0">
                  <c:v>10122.68</c:v>
                </c:pt>
                <c:pt idx="1">
                  <c:v>11472.69</c:v>
                </c:pt>
                <c:pt idx="2">
                  <c:v>2404.0100000000002</c:v>
                </c:pt>
                <c:pt idx="3">
                  <c:v>0.37000000000000455</c:v>
                </c:pt>
                <c:pt idx="4">
                  <c:v>0.93999999999959982</c:v>
                </c:pt>
                <c:pt idx="5">
                  <c:v>0.23000000000001819</c:v>
                </c:pt>
                <c:pt idx="6">
                  <c:v>797.04</c:v>
                </c:pt>
                <c:pt idx="7">
                  <c:v>2.003999999988082E-2</c:v>
                </c:pt>
                <c:pt idx="8">
                  <c:v>7.0000000000050022E-2</c:v>
                </c:pt>
                <c:pt idx="9">
                  <c:v>658.21</c:v>
                </c:pt>
                <c:pt idx="10">
                  <c:v>0.46999999999999886</c:v>
                </c:pt>
                <c:pt idx="11">
                  <c:v>6.0020000000008622E-2</c:v>
                </c:pt>
                <c:pt idx="12">
                  <c:v>5.0000000000011369E-2</c:v>
                </c:pt>
                <c:pt idx="13">
                  <c:v>1.0040000000117288E-2</c:v>
                </c:pt>
              </c:numCache>
            </c:numRef>
          </c:val>
        </c:ser>
        <c:ser>
          <c:idx val="1"/>
          <c:order val="1"/>
          <c:tx>
            <c:strRef>
              <c:f>NGO!$D$3</c:f>
              <c:strCache>
                <c:ptCount val="1"/>
                <c:pt idx="0">
                  <c:v>Default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NGO!$B$4:$B$17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NGO!$D$4:$D$17</c:f>
              <c:numCache>
                <c:formatCode>#,##0</c:formatCode>
                <c:ptCount val="14"/>
                <c:pt idx="0">
                  <c:v>14051.53</c:v>
                </c:pt>
                <c:pt idx="1">
                  <c:v>13667.36</c:v>
                </c:pt>
                <c:pt idx="2">
                  <c:v>2678.08</c:v>
                </c:pt>
                <c:pt idx="3">
                  <c:v>1188.3800000000001</c:v>
                </c:pt>
                <c:pt idx="4">
                  <c:v>1121.7</c:v>
                </c:pt>
                <c:pt idx="5">
                  <c:v>1199.96</c:v>
                </c:pt>
                <c:pt idx="6">
                  <c:v>3989.25</c:v>
                </c:pt>
                <c:pt idx="7">
                  <c:v>3.0029999999896972E-2</c:v>
                </c:pt>
                <c:pt idx="8">
                  <c:v>0.18000000000006366</c:v>
                </c:pt>
                <c:pt idx="9">
                  <c:v>1075.1199999999999</c:v>
                </c:pt>
                <c:pt idx="10">
                  <c:v>1378.73</c:v>
                </c:pt>
                <c:pt idx="11">
                  <c:v>1.4600000000000364</c:v>
                </c:pt>
                <c:pt idx="12">
                  <c:v>333.24</c:v>
                </c:pt>
                <c:pt idx="13">
                  <c:v>0.1999999999998181</c:v>
                </c:pt>
              </c:numCache>
            </c:numRef>
          </c:val>
        </c:ser>
        <c:ser>
          <c:idx val="2"/>
          <c:order val="2"/>
          <c:tx>
            <c:strRef>
              <c:f>NGO!$E$3</c:f>
              <c:strCache>
                <c:ptCount val="1"/>
                <c:pt idx="0">
                  <c:v>Relaxed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NGO!$B$4:$B$17</c:f>
              <c:strCache>
                <c:ptCount val="14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  <c:pt idx="10">
                  <c:v>MISO_WUMS_2_MISO_MI</c:v>
                </c:pt>
                <c:pt idx="11">
                  <c:v>MISO_IN_2_PJM_ROR</c:v>
                </c:pt>
                <c:pt idx="12">
                  <c:v>NEISO_2_NYISO_J-K</c:v>
                </c:pt>
                <c:pt idx="13">
                  <c:v>MISO_W_2_MISO_MO-IL</c:v>
                </c:pt>
              </c:strCache>
            </c:strRef>
          </c:cat>
          <c:val>
            <c:numRef>
              <c:f>NGO!$E$4:$E$17</c:f>
              <c:numCache>
                <c:formatCode>#,##0</c:formatCode>
                <c:ptCount val="14"/>
                <c:pt idx="0">
                  <c:v>15619.9</c:v>
                </c:pt>
                <c:pt idx="1">
                  <c:v>17280.650000000001</c:v>
                </c:pt>
                <c:pt idx="2">
                  <c:v>3756.32</c:v>
                </c:pt>
                <c:pt idx="3">
                  <c:v>3012.11</c:v>
                </c:pt>
                <c:pt idx="4">
                  <c:v>1852.09</c:v>
                </c:pt>
                <c:pt idx="5">
                  <c:v>3405.62</c:v>
                </c:pt>
                <c:pt idx="6">
                  <c:v>6301.73</c:v>
                </c:pt>
                <c:pt idx="7">
                  <c:v>131.97</c:v>
                </c:pt>
                <c:pt idx="8">
                  <c:v>582.99</c:v>
                </c:pt>
                <c:pt idx="9">
                  <c:v>1708.52</c:v>
                </c:pt>
                <c:pt idx="10">
                  <c:v>1995.06</c:v>
                </c:pt>
                <c:pt idx="11">
                  <c:v>3122.99</c:v>
                </c:pt>
                <c:pt idx="12">
                  <c:v>2090.44</c:v>
                </c:pt>
                <c:pt idx="13">
                  <c:v>2531.7600000000002</c:v>
                </c:pt>
              </c:numCache>
            </c:numRef>
          </c:val>
        </c:ser>
        <c:axId val="45686144"/>
        <c:axId val="45696128"/>
      </c:barChart>
      <c:catAx>
        <c:axId val="456861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6128"/>
        <c:crosses val="autoZero"/>
        <c:auto val="1"/>
        <c:lblAlgn val="ctr"/>
        <c:lblOffset val="100"/>
        <c:tickLblSkip val="1"/>
        <c:tickMarkSkip val="1"/>
      </c:catAx>
      <c:valAx>
        <c:axId val="45696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8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64102564102564"/>
          <c:y val="0.38287153652392947"/>
          <c:w val="0.98974358974358978"/>
          <c:h val="0.544080604534005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650400447361303"/>
          <c:y val="3.7594076974851634E-2"/>
          <c:w val="0.62467905529443501"/>
          <c:h val="0.84962613963164668"/>
        </c:manualLayout>
      </c:layout>
      <c:barChart>
        <c:barDir val="bar"/>
        <c:grouping val="clustered"/>
        <c:ser>
          <c:idx val="0"/>
          <c:order val="0"/>
          <c:tx>
            <c:strRef>
              <c:f>default!$B$3</c:f>
              <c:strCache>
                <c:ptCount val="1"/>
                <c:pt idx="0">
                  <c:v>RHC New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SPP_N_2_MISO_MO-IL</c:v>
                </c:pt>
                <c:pt idx="4">
                  <c:v>SPP_S_2_ENT</c:v>
                </c:pt>
                <c:pt idx="5">
                  <c:v>ENT_2_SOCO</c:v>
                </c:pt>
                <c:pt idx="6">
                  <c:v>NYISO_A-F_2_NYISO_G-I</c:v>
                </c:pt>
                <c:pt idx="7">
                  <c:v>MISO_IN_2_MISO_MI</c:v>
                </c:pt>
                <c:pt idx="8">
                  <c:v>IESO_2_MISO_MI</c:v>
                </c:pt>
                <c:pt idx="9">
                  <c:v>MISO_WUMS_2_MISO_MI</c:v>
                </c:pt>
              </c:strCache>
            </c:strRef>
          </c:cat>
          <c:val>
            <c:numRef>
              <c:f>default!$B$4:$B$13</c:f>
              <c:numCache>
                <c:formatCode>#,##0</c:formatCode>
                <c:ptCount val="10"/>
                <c:pt idx="0">
                  <c:v>18858.714996862611</c:v>
                </c:pt>
                <c:pt idx="1">
                  <c:v>13776.38678721653</c:v>
                </c:pt>
                <c:pt idx="2">
                  <c:v>2946.765625151083</c:v>
                </c:pt>
                <c:pt idx="3">
                  <c:v>3674.3732708653724</c:v>
                </c:pt>
                <c:pt idx="4">
                  <c:v>3635.6723220962476</c:v>
                </c:pt>
                <c:pt idx="5">
                  <c:v>428.28964698393065</c:v>
                </c:pt>
                <c:pt idx="6">
                  <c:v>1580.7269773235066</c:v>
                </c:pt>
                <c:pt idx="7">
                  <c:v>375.17951797145537</c:v>
                </c:pt>
                <c:pt idx="8">
                  <c:v>1426.4899394701583</c:v>
                </c:pt>
                <c:pt idx="9">
                  <c:v>0.51416459229614853</c:v>
                </c:pt>
              </c:numCache>
            </c:numRef>
          </c:val>
        </c:ser>
        <c:ser>
          <c:idx val="1"/>
          <c:order val="1"/>
          <c:tx>
            <c:strRef>
              <c:f>default!$C$3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SPP_N_2_MISO_MO-IL</c:v>
                </c:pt>
                <c:pt idx="4">
                  <c:v>SPP_S_2_ENT</c:v>
                </c:pt>
                <c:pt idx="5">
                  <c:v>ENT_2_SOCO</c:v>
                </c:pt>
                <c:pt idx="6">
                  <c:v>NYISO_A-F_2_NYISO_G-I</c:v>
                </c:pt>
                <c:pt idx="7">
                  <c:v>MISO_IN_2_MISO_MI</c:v>
                </c:pt>
                <c:pt idx="8">
                  <c:v>IESO_2_MISO_MI</c:v>
                </c:pt>
                <c:pt idx="9">
                  <c:v>MISO_WUMS_2_MISO_MI</c:v>
                </c:pt>
              </c:strCache>
            </c:strRef>
          </c:cat>
          <c:val>
            <c:numRef>
              <c:f>default!$C$4:$C$13</c:f>
              <c:numCache>
                <c:formatCode>#,##0</c:formatCode>
                <c:ptCount val="10"/>
                <c:pt idx="0">
                  <c:v>8618.5768872792996</c:v>
                </c:pt>
                <c:pt idx="1">
                  <c:v>9815.6734646354616</c:v>
                </c:pt>
                <c:pt idx="2">
                  <c:v>1840.9521170327243</c:v>
                </c:pt>
                <c:pt idx="3">
                  <c:v>1182.0833559805928</c:v>
                </c:pt>
                <c:pt idx="4">
                  <c:v>1151.9097131438357</c:v>
                </c:pt>
                <c:pt idx="5">
                  <c:v>1437.8739802153736</c:v>
                </c:pt>
                <c:pt idx="6">
                  <c:v>1603.8598017884324</c:v>
                </c:pt>
                <c:pt idx="7">
                  <c:v>1212.0701974885842</c:v>
                </c:pt>
                <c:pt idx="8">
                  <c:v>825.46244508904101</c:v>
                </c:pt>
                <c:pt idx="9">
                  <c:v>685.85284970585997</c:v>
                </c:pt>
              </c:numCache>
            </c:numRef>
          </c:val>
        </c:ser>
        <c:ser>
          <c:idx val="2"/>
          <c:order val="2"/>
          <c:tx>
            <c:strRef>
              <c:f>default!$D$3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SPP_N_2_MISO_MO-IL</c:v>
                </c:pt>
                <c:pt idx="4">
                  <c:v>SPP_S_2_ENT</c:v>
                </c:pt>
                <c:pt idx="5">
                  <c:v>ENT_2_SOCO</c:v>
                </c:pt>
                <c:pt idx="6">
                  <c:v>NYISO_A-F_2_NYISO_G-I</c:v>
                </c:pt>
                <c:pt idx="7">
                  <c:v>MISO_IN_2_MISO_MI</c:v>
                </c:pt>
                <c:pt idx="8">
                  <c:v>IESO_2_MISO_MI</c:v>
                </c:pt>
                <c:pt idx="9">
                  <c:v>MISO_WUMS_2_MISO_MI</c:v>
                </c:pt>
              </c:strCache>
            </c:strRef>
          </c:cat>
          <c:val>
            <c:numRef>
              <c:f>default!$D$4:$D$13</c:f>
              <c:numCache>
                <c:formatCode>#,##0</c:formatCode>
                <c:ptCount val="10"/>
                <c:pt idx="0">
                  <c:v>14051.53</c:v>
                </c:pt>
                <c:pt idx="1">
                  <c:v>13667.36</c:v>
                </c:pt>
                <c:pt idx="2">
                  <c:v>2678.08</c:v>
                </c:pt>
                <c:pt idx="3">
                  <c:v>1199.96</c:v>
                </c:pt>
                <c:pt idx="4">
                  <c:v>1188.3800000000001</c:v>
                </c:pt>
                <c:pt idx="5">
                  <c:v>3989.25</c:v>
                </c:pt>
                <c:pt idx="6">
                  <c:v>1121.7</c:v>
                </c:pt>
                <c:pt idx="7">
                  <c:v>1075.1199999999999</c:v>
                </c:pt>
                <c:pt idx="8">
                  <c:v>3.0029999999896972E-2</c:v>
                </c:pt>
                <c:pt idx="9">
                  <c:v>1378.73</c:v>
                </c:pt>
              </c:numCache>
            </c:numRef>
          </c:val>
        </c:ser>
        <c:ser>
          <c:idx val="3"/>
          <c:order val="3"/>
          <c:tx>
            <c:strRef>
              <c:f>default!$E$3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SPP_N_2_MISO_MO-IL</c:v>
                </c:pt>
                <c:pt idx="4">
                  <c:v>SPP_S_2_ENT</c:v>
                </c:pt>
                <c:pt idx="5">
                  <c:v>ENT_2_SOCO</c:v>
                </c:pt>
                <c:pt idx="6">
                  <c:v>NYISO_A-F_2_NYISO_G-I</c:v>
                </c:pt>
                <c:pt idx="7">
                  <c:v>MISO_IN_2_MISO_MI</c:v>
                </c:pt>
                <c:pt idx="8">
                  <c:v>IESO_2_MISO_MI</c:v>
                </c:pt>
                <c:pt idx="9">
                  <c:v>MISO_WUMS_2_MISO_MI</c:v>
                </c:pt>
              </c:strCache>
            </c:strRef>
          </c:cat>
          <c:val>
            <c:numRef>
              <c:f>default!$E$4:$E$13</c:f>
              <c:numCache>
                <c:formatCode>#,##0</c:formatCode>
                <c:ptCount val="10"/>
                <c:pt idx="0">
                  <c:v>14051.53</c:v>
                </c:pt>
                <c:pt idx="1">
                  <c:v>13667.36</c:v>
                </c:pt>
                <c:pt idx="2">
                  <c:v>2678.08</c:v>
                </c:pt>
                <c:pt idx="3">
                  <c:v>1199.96</c:v>
                </c:pt>
                <c:pt idx="4">
                  <c:v>1188.3800000000001</c:v>
                </c:pt>
                <c:pt idx="5">
                  <c:v>1437.8739802153736</c:v>
                </c:pt>
                <c:pt idx="6">
                  <c:v>1580.7269773235066</c:v>
                </c:pt>
                <c:pt idx="7">
                  <c:v>1075.1199999999999</c:v>
                </c:pt>
                <c:pt idx="8">
                  <c:v>825.46244508904101</c:v>
                </c:pt>
                <c:pt idx="9">
                  <c:v>685.85284970585997</c:v>
                </c:pt>
              </c:numCache>
            </c:numRef>
          </c:val>
        </c:ser>
        <c:ser>
          <c:idx val="4"/>
          <c:order val="4"/>
          <c:tx>
            <c:strRef>
              <c:f>default!$F$3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SPP_N_2_MISO_MO-IL</c:v>
                </c:pt>
                <c:pt idx="4">
                  <c:v>SPP_S_2_ENT</c:v>
                </c:pt>
                <c:pt idx="5">
                  <c:v>ENT_2_SOCO</c:v>
                </c:pt>
                <c:pt idx="6">
                  <c:v>NYISO_A-F_2_NYISO_G-I</c:v>
                </c:pt>
                <c:pt idx="7">
                  <c:v>MISO_IN_2_MISO_MI</c:v>
                </c:pt>
                <c:pt idx="8">
                  <c:v>IESO_2_MISO_MI</c:v>
                </c:pt>
                <c:pt idx="9">
                  <c:v>MISO_WUMS_2_MISO_MI</c:v>
                </c:pt>
              </c:strCache>
            </c:strRef>
          </c:cat>
          <c:val>
            <c:numRef>
              <c:f>default!$F$4:$F$13</c:f>
              <c:numCache>
                <c:formatCode>#,##0</c:formatCode>
                <c:ptCount val="10"/>
                <c:pt idx="0">
                  <c:v>13842.940628047303</c:v>
                </c:pt>
                <c:pt idx="1">
                  <c:v>12419.80675061733</c:v>
                </c:pt>
                <c:pt idx="2">
                  <c:v>2488.5992473946026</c:v>
                </c:pt>
                <c:pt idx="3">
                  <c:v>2018.8055422819882</c:v>
                </c:pt>
                <c:pt idx="4">
                  <c:v>1991.9873450800278</c:v>
                </c:pt>
                <c:pt idx="5">
                  <c:v>1951.8045423997683</c:v>
                </c:pt>
                <c:pt idx="6">
                  <c:v>1435.4289263706462</c:v>
                </c:pt>
                <c:pt idx="7">
                  <c:v>887.45657182001321</c:v>
                </c:pt>
                <c:pt idx="8">
                  <c:v>750.66080485306645</c:v>
                </c:pt>
                <c:pt idx="9">
                  <c:v>688.36567143271861</c:v>
                </c:pt>
              </c:numCache>
            </c:numRef>
          </c:val>
        </c:ser>
        <c:axId val="45413888"/>
        <c:axId val="45415424"/>
      </c:barChart>
      <c:catAx>
        <c:axId val="454138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5424"/>
        <c:crosses val="autoZero"/>
        <c:auto val="1"/>
        <c:lblAlgn val="ctr"/>
        <c:lblOffset val="100"/>
        <c:tickLblSkip val="1"/>
        <c:tickMarkSkip val="1"/>
      </c:catAx>
      <c:valAx>
        <c:axId val="45415424"/>
        <c:scaling>
          <c:orientation val="minMax"/>
          <c:max val="1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31416445694923"/>
          <c:y val="0.33082785704418527"/>
          <c:w val="0.98971776342867157"/>
          <c:h val="0.5964925436951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803363518758092"/>
          <c:y val="3.7688442211055287E-2"/>
          <c:w val="0.6222509702457959"/>
          <c:h val="0.84924623115577913"/>
        </c:manualLayout>
      </c:layout>
      <c:barChart>
        <c:barDir val="bar"/>
        <c:grouping val="clustered"/>
        <c:ser>
          <c:idx val="0"/>
          <c:order val="0"/>
          <c:tx>
            <c:strRef>
              <c:f>default!$B$27</c:f>
              <c:strCache>
                <c:ptCount val="1"/>
                <c:pt idx="0">
                  <c:v>RHC New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SPP_N_2_MISO_MO-IL</c:v>
                </c:pt>
                <c:pt idx="5">
                  <c:v>MISO_W_2_MISO_WUMS</c:v>
                </c:pt>
                <c:pt idx="6">
                  <c:v>NE_2_MISO_W</c:v>
                </c:pt>
                <c:pt idx="7">
                  <c:v>SPP_S_2_ENT</c:v>
                </c:pt>
                <c:pt idx="8">
                  <c:v>MISO_W_2_MISO_MO-IL</c:v>
                </c:pt>
                <c:pt idx="9">
                  <c:v>ENT_2_SOCO</c:v>
                </c:pt>
              </c:strCache>
            </c:strRef>
          </c:cat>
          <c:val>
            <c:numRef>
              <c:f>default!$B$28:$B$37</c:f>
              <c:numCache>
                <c:formatCode>#,##0</c:formatCode>
                <c:ptCount val="10"/>
                <c:pt idx="0">
                  <c:v>39914.842447579183</c:v>
                </c:pt>
                <c:pt idx="1">
                  <c:v>21973.3</c:v>
                </c:pt>
                <c:pt idx="2">
                  <c:v>12542.413756641869</c:v>
                </c:pt>
                <c:pt idx="3">
                  <c:v>7687.32</c:v>
                </c:pt>
                <c:pt idx="4">
                  <c:v>11353.361076346438</c:v>
                </c:pt>
                <c:pt idx="5">
                  <c:v>8932.2005085320652</c:v>
                </c:pt>
                <c:pt idx="6">
                  <c:v>5685.0673493004706</c:v>
                </c:pt>
                <c:pt idx="7">
                  <c:v>8115.305759820114</c:v>
                </c:pt>
                <c:pt idx="8">
                  <c:v>4813.0369448345546</c:v>
                </c:pt>
                <c:pt idx="9">
                  <c:v>3454.910505861712</c:v>
                </c:pt>
              </c:numCache>
            </c:numRef>
          </c:val>
        </c:ser>
        <c:ser>
          <c:idx val="1"/>
          <c:order val="1"/>
          <c:tx>
            <c:strRef>
              <c:f>default!$C$27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SPP_N_2_MISO_MO-IL</c:v>
                </c:pt>
                <c:pt idx="5">
                  <c:v>MISO_W_2_MISO_WUMS</c:v>
                </c:pt>
                <c:pt idx="6">
                  <c:v>NE_2_MISO_W</c:v>
                </c:pt>
                <c:pt idx="7">
                  <c:v>SPP_S_2_ENT</c:v>
                </c:pt>
                <c:pt idx="8">
                  <c:v>MISO_W_2_MISO_MO-IL</c:v>
                </c:pt>
                <c:pt idx="9">
                  <c:v>ENT_2_SOCO</c:v>
                </c:pt>
              </c:strCache>
            </c:strRef>
          </c:cat>
          <c:val>
            <c:numRef>
              <c:f>default!$C$28:$C$37</c:f>
              <c:numCache>
                <c:formatCode>#,##0</c:formatCode>
                <c:ptCount val="10"/>
                <c:pt idx="0">
                  <c:v>23477.093539649926</c:v>
                </c:pt>
                <c:pt idx="1">
                  <c:v>11737.949172564688</c:v>
                </c:pt>
                <c:pt idx="2">
                  <c:v>16024.205894977165</c:v>
                </c:pt>
                <c:pt idx="3">
                  <c:v>7795.9096849315047</c:v>
                </c:pt>
                <c:pt idx="4">
                  <c:v>3775.7834330939868</c:v>
                </c:pt>
                <c:pt idx="5">
                  <c:v>3771.3484408603508</c:v>
                </c:pt>
                <c:pt idx="6">
                  <c:v>4454.5371323059371</c:v>
                </c:pt>
                <c:pt idx="7">
                  <c:v>2692.5410252652218</c:v>
                </c:pt>
                <c:pt idx="8">
                  <c:v>4428.616880265221</c:v>
                </c:pt>
                <c:pt idx="9">
                  <c:v>3421.3386328641564</c:v>
                </c:pt>
              </c:numCache>
            </c:numRef>
          </c:val>
        </c:ser>
        <c:ser>
          <c:idx val="2"/>
          <c:order val="2"/>
          <c:tx>
            <c:strRef>
              <c:f>default!$D$27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SPP_N_2_MISO_MO-IL</c:v>
                </c:pt>
                <c:pt idx="5">
                  <c:v>MISO_W_2_MISO_WUMS</c:v>
                </c:pt>
                <c:pt idx="6">
                  <c:v>NE_2_MISO_W</c:v>
                </c:pt>
                <c:pt idx="7">
                  <c:v>SPP_S_2_ENT</c:v>
                </c:pt>
                <c:pt idx="8">
                  <c:v>MISO_W_2_MISO_MO-IL</c:v>
                </c:pt>
                <c:pt idx="9">
                  <c:v>ENT_2_SOCO</c:v>
                </c:pt>
              </c:strCache>
            </c:strRef>
          </c:cat>
          <c:val>
            <c:numRef>
              <c:f>default!$D$28:$D$37</c:f>
              <c:numCache>
                <c:formatCode>#,##0</c:formatCode>
                <c:ptCount val="10"/>
                <c:pt idx="0">
                  <c:v>30870.55</c:v>
                </c:pt>
                <c:pt idx="1">
                  <c:v>15105.53</c:v>
                </c:pt>
                <c:pt idx="2">
                  <c:v>17654.21</c:v>
                </c:pt>
                <c:pt idx="3">
                  <c:v>9670.57</c:v>
                </c:pt>
                <c:pt idx="4">
                  <c:v>6123.8</c:v>
                </c:pt>
                <c:pt idx="5">
                  <c:v>4392.1000000000004</c:v>
                </c:pt>
                <c:pt idx="6">
                  <c:v>6695.65</c:v>
                </c:pt>
                <c:pt idx="7">
                  <c:v>4588.71</c:v>
                </c:pt>
                <c:pt idx="8">
                  <c:v>5651.29</c:v>
                </c:pt>
                <c:pt idx="9">
                  <c:v>6639.87</c:v>
                </c:pt>
              </c:numCache>
            </c:numRef>
          </c:val>
        </c:ser>
        <c:ser>
          <c:idx val="3"/>
          <c:order val="3"/>
          <c:tx>
            <c:strRef>
              <c:f>default!$E$27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SPP_N_2_MISO_MO-IL</c:v>
                </c:pt>
                <c:pt idx="5">
                  <c:v>MISO_W_2_MISO_WUMS</c:v>
                </c:pt>
                <c:pt idx="6">
                  <c:v>NE_2_MISO_W</c:v>
                </c:pt>
                <c:pt idx="7">
                  <c:v>SPP_S_2_ENT</c:v>
                </c:pt>
                <c:pt idx="8">
                  <c:v>MISO_W_2_MISO_MO-IL</c:v>
                </c:pt>
                <c:pt idx="9">
                  <c:v>ENT_2_SOCO</c:v>
                </c:pt>
              </c:strCache>
            </c:strRef>
          </c:cat>
          <c:val>
            <c:numRef>
              <c:f>default!$E$28:$E$37</c:f>
              <c:numCache>
                <c:formatCode>#,##0</c:formatCode>
                <c:ptCount val="10"/>
                <c:pt idx="0">
                  <c:v>30870.55</c:v>
                </c:pt>
                <c:pt idx="1">
                  <c:v>15105.53</c:v>
                </c:pt>
                <c:pt idx="2">
                  <c:v>16024.205894977165</c:v>
                </c:pt>
                <c:pt idx="3">
                  <c:v>7795.9096849315047</c:v>
                </c:pt>
                <c:pt idx="4">
                  <c:v>6123.8</c:v>
                </c:pt>
                <c:pt idx="5">
                  <c:v>4392.1000000000004</c:v>
                </c:pt>
                <c:pt idx="6">
                  <c:v>5685.0673493004706</c:v>
                </c:pt>
                <c:pt idx="7">
                  <c:v>4588.71</c:v>
                </c:pt>
                <c:pt idx="8">
                  <c:v>4813.0369448345546</c:v>
                </c:pt>
                <c:pt idx="9">
                  <c:v>3454.910505861712</c:v>
                </c:pt>
              </c:numCache>
            </c:numRef>
          </c:val>
        </c:ser>
        <c:ser>
          <c:idx val="4"/>
          <c:order val="4"/>
          <c:tx>
            <c:strRef>
              <c:f>default!$F$27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default!$A$28:$A$37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SPP_N_2_MISO_MO-IL</c:v>
                </c:pt>
                <c:pt idx="5">
                  <c:v>MISO_W_2_MISO_WUMS</c:v>
                </c:pt>
                <c:pt idx="6">
                  <c:v>NE_2_MISO_W</c:v>
                </c:pt>
                <c:pt idx="7">
                  <c:v>SPP_S_2_ENT</c:v>
                </c:pt>
                <c:pt idx="8">
                  <c:v>MISO_W_2_MISO_MO-IL</c:v>
                </c:pt>
                <c:pt idx="9">
                  <c:v>ENT_2_SOCO</c:v>
                </c:pt>
              </c:strCache>
            </c:strRef>
          </c:cat>
          <c:val>
            <c:numRef>
              <c:f>default!$F$28:$F$37</c:f>
              <c:numCache>
                <c:formatCode>#,##0</c:formatCode>
                <c:ptCount val="10"/>
                <c:pt idx="0">
                  <c:v>31420.828662409705</c:v>
                </c:pt>
                <c:pt idx="1">
                  <c:v>16272.25972418823</c:v>
                </c:pt>
                <c:pt idx="2">
                  <c:v>15406.943217206344</c:v>
                </c:pt>
                <c:pt idx="3">
                  <c:v>8384.5998949771674</c:v>
                </c:pt>
                <c:pt idx="4">
                  <c:v>7084.3148364801418</c:v>
                </c:pt>
                <c:pt idx="5">
                  <c:v>5698.5496497974718</c:v>
                </c:pt>
                <c:pt idx="6">
                  <c:v>5611.7514938688028</c:v>
                </c:pt>
                <c:pt idx="7">
                  <c:v>5132.1855950284453</c:v>
                </c:pt>
                <c:pt idx="8">
                  <c:v>4964.3146083665924</c:v>
                </c:pt>
                <c:pt idx="9">
                  <c:v>4505.3730462419553</c:v>
                </c:pt>
              </c:numCache>
            </c:numRef>
          </c:val>
        </c:ser>
        <c:axId val="45467136"/>
        <c:axId val="45468672"/>
      </c:barChart>
      <c:catAx>
        <c:axId val="454671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68672"/>
        <c:crosses val="autoZero"/>
        <c:auto val="1"/>
        <c:lblAlgn val="ctr"/>
        <c:lblOffset val="100"/>
        <c:tickLblSkip val="1"/>
        <c:tickMarkSkip val="1"/>
      </c:catAx>
      <c:valAx>
        <c:axId val="45468672"/>
        <c:scaling>
          <c:orientation val="minMax"/>
          <c:max val="2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67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68175937904271"/>
          <c:y val="0.32914572864321606"/>
          <c:w val="0.98965071151358341"/>
          <c:h val="0.595477386934673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650400447361303"/>
          <c:y val="3.7594076974851634E-2"/>
          <c:w val="0.62467905529443501"/>
          <c:h val="0.84962613963164668"/>
        </c:manualLayout>
      </c:layout>
      <c:barChart>
        <c:barDir val="bar"/>
        <c:grouping val="clustered"/>
        <c:ser>
          <c:idx val="0"/>
          <c:order val="0"/>
          <c:tx>
            <c:strRef>
              <c:f>'default old RHC'!$B$3</c:f>
              <c:strCache>
                <c:ptCount val="1"/>
                <c:pt idx="0">
                  <c:v>RHC 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SPP_N_2_MISO_W</c:v>
                </c:pt>
                <c:pt idx="4">
                  <c:v>ENT_2_SOCO</c:v>
                </c:pt>
                <c:pt idx="5">
                  <c:v>NE_2_MISO_W</c:v>
                </c:pt>
                <c:pt idx="6">
                  <c:v>SPP_S_2_ENT</c:v>
                </c:pt>
                <c:pt idx="7">
                  <c:v>NYISO_A-F_2_NYISO_G-I</c:v>
                </c:pt>
                <c:pt idx="8">
                  <c:v>NEISO_2_NYISO_J-K</c:v>
                </c:pt>
                <c:pt idx="9">
                  <c:v>MISO_W_2_MISO_MO-IL</c:v>
                </c:pt>
              </c:strCache>
            </c:strRef>
          </c:cat>
          <c:val>
            <c:numRef>
              <c:f>'default old RHC'!$B$4:$B$13</c:f>
              <c:numCache>
                <c:formatCode>#,##0</c:formatCode>
                <c:ptCount val="10"/>
                <c:pt idx="0">
                  <c:v>28150.9</c:v>
                </c:pt>
                <c:pt idx="1">
                  <c:v>20148.2</c:v>
                </c:pt>
                <c:pt idx="2">
                  <c:v>9325.3649999999998</c:v>
                </c:pt>
                <c:pt idx="3">
                  <c:v>10642.09</c:v>
                </c:pt>
                <c:pt idx="4">
                  <c:v>4602.7451706112652</c:v>
                </c:pt>
                <c:pt idx="5">
                  <c:v>5403.2450000000008</c:v>
                </c:pt>
                <c:pt idx="6">
                  <c:v>5375.8050000000003</c:v>
                </c:pt>
                <c:pt idx="7">
                  <c:v>3161.19</c:v>
                </c:pt>
                <c:pt idx="8">
                  <c:v>4900.4399999999996</c:v>
                </c:pt>
                <c:pt idx="9">
                  <c:v>4192.3900000000003</c:v>
                </c:pt>
              </c:numCache>
            </c:numRef>
          </c:val>
        </c:ser>
        <c:ser>
          <c:idx val="1"/>
          <c:order val="1"/>
          <c:tx>
            <c:strRef>
              <c:f>'default old RHC'!$C$3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SPP_N_2_MISO_W</c:v>
                </c:pt>
                <c:pt idx="4">
                  <c:v>ENT_2_SOCO</c:v>
                </c:pt>
                <c:pt idx="5">
                  <c:v>NE_2_MISO_W</c:v>
                </c:pt>
                <c:pt idx="6">
                  <c:v>SPP_S_2_ENT</c:v>
                </c:pt>
                <c:pt idx="7">
                  <c:v>NYISO_A-F_2_NYISO_G-I</c:v>
                </c:pt>
                <c:pt idx="8">
                  <c:v>NEISO_2_NYISO_J-K</c:v>
                </c:pt>
                <c:pt idx="9">
                  <c:v>MISO_W_2_MISO_MO-IL</c:v>
                </c:pt>
              </c:strCache>
            </c:strRef>
          </c:cat>
          <c:val>
            <c:numRef>
              <c:f>'default old RHC'!$C$4:$C$13</c:f>
              <c:numCache>
                <c:formatCode>#,##0</c:formatCode>
                <c:ptCount val="10"/>
                <c:pt idx="0">
                  <c:v>9815.6734646354616</c:v>
                </c:pt>
                <c:pt idx="1">
                  <c:v>8618.5768872792996</c:v>
                </c:pt>
                <c:pt idx="2">
                  <c:v>1182.0833559805928</c:v>
                </c:pt>
                <c:pt idx="3">
                  <c:v>888.40462863698599</c:v>
                </c:pt>
                <c:pt idx="4">
                  <c:v>1437.8739802153736</c:v>
                </c:pt>
                <c:pt idx="5">
                  <c:v>1840.9521170327243</c:v>
                </c:pt>
                <c:pt idx="6">
                  <c:v>1151.9097131438357</c:v>
                </c:pt>
                <c:pt idx="7">
                  <c:v>1603.8598017884324</c:v>
                </c:pt>
                <c:pt idx="8">
                  <c:v>586.26650754452055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'default old RHC'!$D$3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SPP_N_2_MISO_W</c:v>
                </c:pt>
                <c:pt idx="4">
                  <c:v>ENT_2_SOCO</c:v>
                </c:pt>
                <c:pt idx="5">
                  <c:v>NE_2_MISO_W</c:v>
                </c:pt>
                <c:pt idx="6">
                  <c:v>SPP_S_2_ENT</c:v>
                </c:pt>
                <c:pt idx="7">
                  <c:v>NYISO_A-F_2_NYISO_G-I</c:v>
                </c:pt>
                <c:pt idx="8">
                  <c:v>NEISO_2_NYISO_J-K</c:v>
                </c:pt>
                <c:pt idx="9">
                  <c:v>MISO_W_2_MISO_MO-IL</c:v>
                </c:pt>
              </c:strCache>
            </c:strRef>
          </c:cat>
          <c:val>
            <c:numRef>
              <c:f>'default old RHC'!$D$4:$D$13</c:f>
              <c:numCache>
                <c:formatCode>#,##0</c:formatCode>
                <c:ptCount val="10"/>
                <c:pt idx="0">
                  <c:v>13667.36</c:v>
                </c:pt>
                <c:pt idx="1">
                  <c:v>14051.53</c:v>
                </c:pt>
                <c:pt idx="2">
                  <c:v>1199.96</c:v>
                </c:pt>
                <c:pt idx="3">
                  <c:v>0.18000000000006366</c:v>
                </c:pt>
                <c:pt idx="4">
                  <c:v>3989.25</c:v>
                </c:pt>
                <c:pt idx="5">
                  <c:v>2678.08</c:v>
                </c:pt>
                <c:pt idx="6">
                  <c:v>1188.3800000000001</c:v>
                </c:pt>
                <c:pt idx="7">
                  <c:v>1121.7</c:v>
                </c:pt>
                <c:pt idx="8">
                  <c:v>333.24</c:v>
                </c:pt>
                <c:pt idx="9">
                  <c:v>0.1999999999998181</c:v>
                </c:pt>
              </c:numCache>
            </c:numRef>
          </c:val>
        </c:ser>
        <c:ser>
          <c:idx val="3"/>
          <c:order val="3"/>
          <c:tx>
            <c:strRef>
              <c:f>'default old RHC'!$E$3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SPP_N_2_MISO_W</c:v>
                </c:pt>
                <c:pt idx="4">
                  <c:v>ENT_2_SOCO</c:v>
                </c:pt>
                <c:pt idx="5">
                  <c:v>NE_2_MISO_W</c:v>
                </c:pt>
                <c:pt idx="6">
                  <c:v>SPP_S_2_ENT</c:v>
                </c:pt>
                <c:pt idx="7">
                  <c:v>NYISO_A-F_2_NYISO_G-I</c:v>
                </c:pt>
                <c:pt idx="8">
                  <c:v>NEISO_2_NYISO_J-K</c:v>
                </c:pt>
                <c:pt idx="9">
                  <c:v>MISO_W_2_MISO_MO-IL</c:v>
                </c:pt>
              </c:strCache>
            </c:strRef>
          </c:cat>
          <c:val>
            <c:numRef>
              <c:f>'default old RHC'!$E$4:$E$13</c:f>
              <c:numCache>
                <c:formatCode>#,##0</c:formatCode>
                <c:ptCount val="10"/>
                <c:pt idx="0">
                  <c:v>13667.36</c:v>
                </c:pt>
                <c:pt idx="1">
                  <c:v>14051.53</c:v>
                </c:pt>
                <c:pt idx="2">
                  <c:v>1199.96</c:v>
                </c:pt>
                <c:pt idx="3">
                  <c:v>888.40462863698599</c:v>
                </c:pt>
                <c:pt idx="4">
                  <c:v>3989.25</c:v>
                </c:pt>
                <c:pt idx="5">
                  <c:v>2678.08</c:v>
                </c:pt>
                <c:pt idx="6">
                  <c:v>1188.3800000000001</c:v>
                </c:pt>
                <c:pt idx="7">
                  <c:v>1603.8598017884324</c:v>
                </c:pt>
                <c:pt idx="8">
                  <c:v>586.26650754452055</c:v>
                </c:pt>
                <c:pt idx="9">
                  <c:v>0.1999999999998181</c:v>
                </c:pt>
              </c:numCache>
            </c:numRef>
          </c:val>
        </c:ser>
        <c:ser>
          <c:idx val="4"/>
          <c:order val="4"/>
          <c:tx>
            <c:strRef>
              <c:f>'default old RHC'!$F$3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RHC'!$A$4:$A$13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SPP_N_2_MISO_MO-IL</c:v>
                </c:pt>
                <c:pt idx="3">
                  <c:v>SPP_N_2_MISO_W</c:v>
                </c:pt>
                <c:pt idx="4">
                  <c:v>ENT_2_SOCO</c:v>
                </c:pt>
                <c:pt idx="5">
                  <c:v>NE_2_MISO_W</c:v>
                </c:pt>
                <c:pt idx="6">
                  <c:v>SPP_S_2_ENT</c:v>
                </c:pt>
                <c:pt idx="7">
                  <c:v>NYISO_A-F_2_NYISO_G-I</c:v>
                </c:pt>
                <c:pt idx="8">
                  <c:v>NEISO_2_NYISO_J-K</c:v>
                </c:pt>
                <c:pt idx="9">
                  <c:v>MISO_W_2_MISO_MO-IL</c:v>
                </c:pt>
              </c:strCache>
            </c:strRef>
          </c:cat>
          <c:val>
            <c:numRef>
              <c:f>'default old RHC'!$F$4:$F$13</c:f>
              <c:numCache>
                <c:formatCode>#,##0</c:formatCode>
                <c:ptCount val="10"/>
                <c:pt idx="0">
                  <c:v>17211.311154878487</c:v>
                </c:pt>
                <c:pt idx="1">
                  <c:v>14272.768962426433</c:v>
                </c:pt>
                <c:pt idx="2">
                  <c:v>3902.469451993531</c:v>
                </c:pt>
                <c:pt idx="3">
                  <c:v>3843.5582095456625</c:v>
                </c:pt>
                <c:pt idx="4">
                  <c:v>3343.2897169422135</c:v>
                </c:pt>
                <c:pt idx="5">
                  <c:v>3307.425705677575</c:v>
                </c:pt>
                <c:pt idx="6">
                  <c:v>2572.0315710479454</c:v>
                </c:pt>
                <c:pt idx="7">
                  <c:v>1962.2499339294773</c:v>
                </c:pt>
                <c:pt idx="8">
                  <c:v>1939.9821691815068</c:v>
                </c:pt>
                <c:pt idx="9">
                  <c:v>1397.53</c:v>
                </c:pt>
              </c:numCache>
            </c:numRef>
          </c:val>
        </c:ser>
        <c:axId val="45578112"/>
        <c:axId val="45579648"/>
      </c:barChart>
      <c:catAx>
        <c:axId val="455781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9648"/>
        <c:crosses val="autoZero"/>
        <c:auto val="1"/>
        <c:lblAlgn val="ctr"/>
        <c:lblOffset val="100"/>
        <c:tickLblSkip val="1"/>
        <c:tickMarkSkip val="1"/>
      </c:catAx>
      <c:valAx>
        <c:axId val="45579648"/>
        <c:scaling>
          <c:orientation val="minMax"/>
          <c:max val="1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8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31416445694923"/>
          <c:y val="0.33082785704418527"/>
          <c:w val="0.98971776342867157"/>
          <c:h val="0.5964925436951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803363518758092"/>
          <c:y val="3.7688442211055287E-2"/>
          <c:w val="0.6222509702457959"/>
          <c:h val="0.84924623115577913"/>
        </c:manualLayout>
      </c:layout>
      <c:barChart>
        <c:barDir val="bar"/>
        <c:grouping val="clustered"/>
        <c:ser>
          <c:idx val="0"/>
          <c:order val="0"/>
          <c:tx>
            <c:strRef>
              <c:f>'default old RHC'!$B$27</c:f>
              <c:strCache>
                <c:ptCount val="1"/>
                <c:pt idx="0">
                  <c:v>RHC 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MISO_W_2_MISO_MO-IL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MISO_MI_2_MISO_IN</c:v>
                </c:pt>
                <c:pt idx="8">
                  <c:v>SPP_S_2_ENT</c:v>
                </c:pt>
                <c:pt idx="9">
                  <c:v>ENT_2_SOCO</c:v>
                </c:pt>
              </c:strCache>
            </c:strRef>
          </c:cat>
          <c:val>
            <c:numRef>
              <c:f>'default old RHC'!$B$28:$B$37</c:f>
              <c:numCache>
                <c:formatCode>#,##0</c:formatCode>
                <c:ptCount val="10"/>
                <c:pt idx="0">
                  <c:v>53786.97</c:v>
                </c:pt>
                <c:pt idx="1">
                  <c:v>22255.304628535785</c:v>
                </c:pt>
                <c:pt idx="2">
                  <c:v>21973.3</c:v>
                </c:pt>
                <c:pt idx="3">
                  <c:v>21371.274999999998</c:v>
                </c:pt>
                <c:pt idx="4">
                  <c:v>16169.695000000002</c:v>
                </c:pt>
                <c:pt idx="5">
                  <c:v>18229.419999999998</c:v>
                </c:pt>
                <c:pt idx="6">
                  <c:v>15758.26</c:v>
                </c:pt>
                <c:pt idx="7">
                  <c:v>7687.32</c:v>
                </c:pt>
                <c:pt idx="8">
                  <c:v>10645.295</c:v>
                </c:pt>
                <c:pt idx="9">
                  <c:v>7024.98</c:v>
                </c:pt>
              </c:numCache>
            </c:numRef>
          </c:val>
        </c:ser>
        <c:ser>
          <c:idx val="1"/>
          <c:order val="1"/>
          <c:tx>
            <c:strRef>
              <c:f>'default old RHC'!$C$27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MISO_W_2_MISO_MO-IL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MISO_MI_2_MISO_IN</c:v>
                </c:pt>
                <c:pt idx="8">
                  <c:v>SPP_S_2_ENT</c:v>
                </c:pt>
                <c:pt idx="9">
                  <c:v>ENT_2_SOCO</c:v>
                </c:pt>
              </c:strCache>
            </c:strRef>
          </c:cat>
          <c:val>
            <c:numRef>
              <c:f>'default old RHC'!$C$28:$C$37</c:f>
              <c:numCache>
                <c:formatCode>#,##0</c:formatCode>
                <c:ptCount val="10"/>
                <c:pt idx="0">
                  <c:v>23477.093539649926</c:v>
                </c:pt>
                <c:pt idx="1">
                  <c:v>16024.205894977165</c:v>
                </c:pt>
                <c:pt idx="2">
                  <c:v>11737.949172564688</c:v>
                </c:pt>
                <c:pt idx="3">
                  <c:v>4428.616880265221</c:v>
                </c:pt>
                <c:pt idx="4">
                  <c:v>4454.5371323059371</c:v>
                </c:pt>
                <c:pt idx="5">
                  <c:v>3771.3484408603508</c:v>
                </c:pt>
                <c:pt idx="6">
                  <c:v>3775.7834330939868</c:v>
                </c:pt>
                <c:pt idx="7">
                  <c:v>7795.9096849315047</c:v>
                </c:pt>
                <c:pt idx="8">
                  <c:v>2692.5410252652218</c:v>
                </c:pt>
                <c:pt idx="9">
                  <c:v>3421.3386328641564</c:v>
                </c:pt>
              </c:numCache>
            </c:numRef>
          </c:val>
        </c:ser>
        <c:ser>
          <c:idx val="2"/>
          <c:order val="2"/>
          <c:tx>
            <c:strRef>
              <c:f>'default old RHC'!$D$27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MISO_W_2_MISO_MO-IL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MISO_MI_2_MISO_IN</c:v>
                </c:pt>
                <c:pt idx="8">
                  <c:v>SPP_S_2_ENT</c:v>
                </c:pt>
                <c:pt idx="9">
                  <c:v>ENT_2_SOCO</c:v>
                </c:pt>
              </c:strCache>
            </c:strRef>
          </c:cat>
          <c:val>
            <c:numRef>
              <c:f>'default old RHC'!$D$28:$D$37</c:f>
              <c:numCache>
                <c:formatCode>#,##0</c:formatCode>
                <c:ptCount val="10"/>
                <c:pt idx="0">
                  <c:v>30870.55</c:v>
                </c:pt>
                <c:pt idx="1">
                  <c:v>17654.21</c:v>
                </c:pt>
                <c:pt idx="2">
                  <c:v>15105.53</c:v>
                </c:pt>
                <c:pt idx="3">
                  <c:v>5651.29</c:v>
                </c:pt>
                <c:pt idx="4">
                  <c:v>6695.65</c:v>
                </c:pt>
                <c:pt idx="5">
                  <c:v>4392.1000000000004</c:v>
                </c:pt>
                <c:pt idx="6">
                  <c:v>6123.8</c:v>
                </c:pt>
                <c:pt idx="7">
                  <c:v>9670.57</c:v>
                </c:pt>
                <c:pt idx="8">
                  <c:v>4588.71</c:v>
                </c:pt>
                <c:pt idx="9">
                  <c:v>6639.87</c:v>
                </c:pt>
              </c:numCache>
            </c:numRef>
          </c:val>
        </c:ser>
        <c:ser>
          <c:idx val="3"/>
          <c:order val="3"/>
          <c:tx>
            <c:strRef>
              <c:f>'default old RHC'!$E$27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MISO_W_2_MISO_MO-IL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MISO_MI_2_MISO_IN</c:v>
                </c:pt>
                <c:pt idx="8">
                  <c:v>SPP_S_2_ENT</c:v>
                </c:pt>
                <c:pt idx="9">
                  <c:v>ENT_2_SOCO</c:v>
                </c:pt>
              </c:strCache>
            </c:strRef>
          </c:cat>
          <c:val>
            <c:numRef>
              <c:f>'default old RHC'!$E$28:$E$37</c:f>
              <c:numCache>
                <c:formatCode>#,##0</c:formatCode>
                <c:ptCount val="10"/>
                <c:pt idx="0">
                  <c:v>30870.55</c:v>
                </c:pt>
                <c:pt idx="1">
                  <c:v>17654.21</c:v>
                </c:pt>
                <c:pt idx="2">
                  <c:v>15105.53</c:v>
                </c:pt>
                <c:pt idx="3">
                  <c:v>5651.29</c:v>
                </c:pt>
                <c:pt idx="4">
                  <c:v>6695.65</c:v>
                </c:pt>
                <c:pt idx="5">
                  <c:v>4392.1000000000004</c:v>
                </c:pt>
                <c:pt idx="6">
                  <c:v>6123.8</c:v>
                </c:pt>
                <c:pt idx="7">
                  <c:v>7795.9096849315047</c:v>
                </c:pt>
                <c:pt idx="8">
                  <c:v>4588.71</c:v>
                </c:pt>
                <c:pt idx="9">
                  <c:v>6639.87</c:v>
                </c:pt>
              </c:numCache>
            </c:numRef>
          </c:val>
        </c:ser>
        <c:ser>
          <c:idx val="4"/>
          <c:order val="4"/>
          <c:tx>
            <c:strRef>
              <c:f>'default old RHC'!$F$27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'default old RHC'!$A$28:$A$37</c:f>
              <c:strCache>
                <c:ptCount val="10"/>
                <c:pt idx="0">
                  <c:v>MISO_W_2_PJM_ROR</c:v>
                </c:pt>
                <c:pt idx="1">
                  <c:v>MISO_WUMS_2_MISO_MI</c:v>
                </c:pt>
                <c:pt idx="2">
                  <c:v>SPP_N_2_ENT</c:v>
                </c:pt>
                <c:pt idx="3">
                  <c:v>MISO_W_2_MISO_MO-IL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MISO_MI_2_MISO_IN</c:v>
                </c:pt>
                <c:pt idx="8">
                  <c:v>SPP_S_2_ENT</c:v>
                </c:pt>
                <c:pt idx="9">
                  <c:v>ENT_2_SOCO</c:v>
                </c:pt>
              </c:strCache>
            </c:strRef>
          </c:cat>
          <c:val>
            <c:numRef>
              <c:f>'default old RHC'!$F$28:$F$37</c:f>
              <c:numCache>
                <c:formatCode>#,##0</c:formatCode>
                <c:ptCount val="10"/>
                <c:pt idx="0">
                  <c:v>36044.87117988331</c:v>
                </c:pt>
                <c:pt idx="1">
                  <c:v>18644.573507837649</c:v>
                </c:pt>
                <c:pt idx="2">
                  <c:v>16272.25972418823</c:v>
                </c:pt>
                <c:pt idx="3">
                  <c:v>10483.72729342174</c:v>
                </c:pt>
                <c:pt idx="4">
                  <c:v>9106.6273774353122</c:v>
                </c:pt>
                <c:pt idx="5">
                  <c:v>8797.6228136201153</c:v>
                </c:pt>
                <c:pt idx="6">
                  <c:v>8552.6144776979963</c:v>
                </c:pt>
                <c:pt idx="7">
                  <c:v>8384.5998949771674</c:v>
                </c:pt>
                <c:pt idx="8">
                  <c:v>5975.5153417550746</c:v>
                </c:pt>
                <c:pt idx="9">
                  <c:v>5695.3962109547183</c:v>
                </c:pt>
              </c:numCache>
            </c:numRef>
          </c:val>
        </c:ser>
        <c:axId val="45639552"/>
        <c:axId val="45641088"/>
      </c:barChart>
      <c:catAx>
        <c:axId val="456395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41088"/>
        <c:crosses val="autoZero"/>
        <c:auto val="1"/>
        <c:lblAlgn val="ctr"/>
        <c:lblOffset val="100"/>
        <c:tickLblSkip val="1"/>
        <c:tickMarkSkip val="1"/>
      </c:catAx>
      <c:valAx>
        <c:axId val="45641088"/>
        <c:scaling>
          <c:orientation val="minMax"/>
          <c:max val="2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3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68175937904271"/>
          <c:y val="0.32914572864321606"/>
          <c:w val="0.98965071151358341"/>
          <c:h val="0.595477386934673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136261307201275"/>
          <c:y val="3.7594076974851634E-2"/>
          <c:w val="0.62982044669603499"/>
          <c:h val="0.84962613963164668"/>
        </c:manualLayout>
      </c:layout>
      <c:barChart>
        <c:barDir val="bar"/>
        <c:grouping val="clustered"/>
        <c:ser>
          <c:idx val="0"/>
          <c:order val="0"/>
          <c:tx>
            <c:strRef>
              <c:f>constrained!$B$3</c:f>
              <c:strCache>
                <c:ptCount val="1"/>
                <c:pt idx="0">
                  <c:v>RHC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</c:strCache>
            </c:strRef>
          </c:cat>
          <c:val>
            <c:numRef>
              <c:f>constrained!$B$4:$B$13</c:f>
              <c:numCache>
                <c:formatCode>#,##0</c:formatCode>
                <c:ptCount val="10"/>
                <c:pt idx="0">
                  <c:v>16163.827663105518</c:v>
                </c:pt>
                <c:pt idx="1">
                  <c:v>9852.6999379522113</c:v>
                </c:pt>
                <c:pt idx="2">
                  <c:v>1991.4324534693869</c:v>
                </c:pt>
                <c:pt idx="3">
                  <c:v>1476.9505168293467</c:v>
                </c:pt>
                <c:pt idx="4">
                  <c:v>1305.2875616711399</c:v>
                </c:pt>
                <c:pt idx="5">
                  <c:v>1158.5747357918688</c:v>
                </c:pt>
                <c:pt idx="6">
                  <c:v>19.664153941660402</c:v>
                </c:pt>
                <c:pt idx="7">
                  <c:v>1066.1447144545627</c:v>
                </c:pt>
                <c:pt idx="8">
                  <c:v>81.848990489764105</c:v>
                </c:pt>
                <c:pt idx="9">
                  <c:v>90.928883911450427</c:v>
                </c:pt>
              </c:numCache>
            </c:numRef>
          </c:val>
        </c:ser>
        <c:ser>
          <c:idx val="1"/>
          <c:order val="1"/>
          <c:tx>
            <c:strRef>
              <c:f>constrained!$C$3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</c:strCache>
            </c:strRef>
          </c:cat>
          <c:val>
            <c:numRef>
              <c:f>constrained!$C$4:$C$13</c:f>
              <c:numCache>
                <c:formatCode>#,##0</c:formatCode>
                <c:ptCount val="10"/>
                <c:pt idx="0">
                  <c:v>7392.8619593640888</c:v>
                </c:pt>
                <c:pt idx="1">
                  <c:v>8569.9471746783493</c:v>
                </c:pt>
                <c:pt idx="2">
                  <c:v>1436.1342209112277</c:v>
                </c:pt>
                <c:pt idx="3">
                  <c:v>916.39092336220801</c:v>
                </c:pt>
                <c:pt idx="4">
                  <c:v>915.17041334273472</c:v>
                </c:pt>
                <c:pt idx="5">
                  <c:v>807.72060821817058</c:v>
                </c:pt>
                <c:pt idx="6">
                  <c:v>1033.4182178370943</c:v>
                </c:pt>
                <c:pt idx="7">
                  <c:v>511.87862801974234</c:v>
                </c:pt>
                <c:pt idx="8">
                  <c:v>695.65114291498776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constrained!$D$3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</c:strCache>
            </c:strRef>
          </c:cat>
          <c:val>
            <c:numRef>
              <c:f>constrained!$D$4:$D$13</c:f>
              <c:numCache>
                <c:formatCode>#,##0</c:formatCode>
                <c:ptCount val="10"/>
                <c:pt idx="0">
                  <c:v>10122.68</c:v>
                </c:pt>
                <c:pt idx="1">
                  <c:v>11472.69</c:v>
                </c:pt>
                <c:pt idx="2">
                  <c:v>2404.0100000000002</c:v>
                </c:pt>
                <c:pt idx="3">
                  <c:v>0.37000000000000455</c:v>
                </c:pt>
                <c:pt idx="4">
                  <c:v>0.93999999999959982</c:v>
                </c:pt>
                <c:pt idx="5">
                  <c:v>0.23000000000001819</c:v>
                </c:pt>
                <c:pt idx="6">
                  <c:v>797.04</c:v>
                </c:pt>
                <c:pt idx="7">
                  <c:v>2.003999999988082E-2</c:v>
                </c:pt>
                <c:pt idx="8">
                  <c:v>7.0000000000050022E-2</c:v>
                </c:pt>
                <c:pt idx="9">
                  <c:v>658.21</c:v>
                </c:pt>
              </c:numCache>
            </c:numRef>
          </c:val>
        </c:ser>
        <c:ser>
          <c:idx val="3"/>
          <c:order val="3"/>
          <c:tx>
            <c:strRef>
              <c:f>constrained!$E$3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</c:strCache>
            </c:strRef>
          </c:cat>
          <c:val>
            <c:numRef>
              <c:f>constrained!$E$4:$E$13</c:f>
              <c:numCache>
                <c:formatCode>#,##0</c:formatCode>
                <c:ptCount val="10"/>
                <c:pt idx="0">
                  <c:v>10122.68</c:v>
                </c:pt>
                <c:pt idx="1">
                  <c:v>9852.6999379522113</c:v>
                </c:pt>
                <c:pt idx="2">
                  <c:v>1991.4324534693869</c:v>
                </c:pt>
                <c:pt idx="3">
                  <c:v>916.39092336220801</c:v>
                </c:pt>
                <c:pt idx="4">
                  <c:v>915.17041334273472</c:v>
                </c:pt>
                <c:pt idx="5">
                  <c:v>807.72060821817058</c:v>
                </c:pt>
                <c:pt idx="6">
                  <c:v>797.04</c:v>
                </c:pt>
                <c:pt idx="7">
                  <c:v>511.87862801974234</c:v>
                </c:pt>
                <c:pt idx="8">
                  <c:v>81.848990489764105</c:v>
                </c:pt>
                <c:pt idx="9">
                  <c:v>90.928883911450427</c:v>
                </c:pt>
              </c:numCache>
            </c:numRef>
          </c:val>
        </c:ser>
        <c:ser>
          <c:idx val="4"/>
          <c:order val="4"/>
          <c:tx>
            <c:strRef>
              <c:f>constrained!$F$3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constrained!$A$4:$A$13</c:f>
              <c:strCache>
                <c:ptCount val="10"/>
                <c:pt idx="0">
                  <c:v>SPP_N_2_ENT</c:v>
                </c:pt>
                <c:pt idx="1">
                  <c:v>MISO_W_2_PJM_ROR</c:v>
                </c:pt>
                <c:pt idx="2">
                  <c:v>NE_2_MISO_W</c:v>
                </c:pt>
                <c:pt idx="3">
                  <c:v>SPP_S_2_ENT</c:v>
                </c:pt>
                <c:pt idx="4">
                  <c:v>NYISO_A-F_2_NYISO_G-I</c:v>
                </c:pt>
                <c:pt idx="5">
                  <c:v>SPP_N_2_MISO_MO-IL</c:v>
                </c:pt>
                <c:pt idx="6">
                  <c:v>ENT_2_SOCO</c:v>
                </c:pt>
                <c:pt idx="7">
                  <c:v>IESO_2_MISO_MI</c:v>
                </c:pt>
                <c:pt idx="8">
                  <c:v>SPP_N_2_MISO_W</c:v>
                </c:pt>
                <c:pt idx="9">
                  <c:v>MISO_IN_2_MISO_MI</c:v>
                </c:pt>
              </c:strCache>
            </c:strRef>
          </c:cat>
          <c:val>
            <c:numRef>
              <c:f>constrained!$F$4:$F$13</c:f>
              <c:numCache>
                <c:formatCode>#,##0</c:formatCode>
                <c:ptCount val="10"/>
                <c:pt idx="0">
                  <c:v>11226.456540823203</c:v>
                </c:pt>
                <c:pt idx="1">
                  <c:v>9965.1123708768537</c:v>
                </c:pt>
                <c:pt idx="2">
                  <c:v>1943.8588914602049</c:v>
                </c:pt>
                <c:pt idx="3">
                  <c:v>797.90381339718488</c:v>
                </c:pt>
                <c:pt idx="4">
                  <c:v>740.46599167129136</c:v>
                </c:pt>
                <c:pt idx="5">
                  <c:v>655.50844800334642</c:v>
                </c:pt>
                <c:pt idx="6">
                  <c:v>616.70745725958488</c:v>
                </c:pt>
                <c:pt idx="7">
                  <c:v>526.01446082476832</c:v>
                </c:pt>
                <c:pt idx="8">
                  <c:v>259.19004446825062</c:v>
                </c:pt>
                <c:pt idx="9">
                  <c:v>249.7129613038168</c:v>
                </c:pt>
              </c:numCache>
            </c:numRef>
          </c:val>
        </c:ser>
        <c:axId val="45319296"/>
        <c:axId val="45320832"/>
      </c:barChart>
      <c:catAx>
        <c:axId val="45319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0832"/>
        <c:crosses val="autoZero"/>
        <c:auto val="1"/>
        <c:lblAlgn val="ctr"/>
        <c:lblOffset val="100"/>
        <c:tickLblSkip val="1"/>
        <c:tickMarkSkip val="1"/>
      </c:catAx>
      <c:valAx>
        <c:axId val="45320832"/>
        <c:scaling>
          <c:orientation val="minMax"/>
          <c:max val="1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31416445694923"/>
          <c:y val="0.33082785704418527"/>
          <c:w val="0.98971776342867157"/>
          <c:h val="0.5964925436951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3803363518758092"/>
          <c:y val="3.7688442211055287E-2"/>
          <c:w val="0.6222509702457959"/>
          <c:h val="0.84924623115577913"/>
        </c:manualLayout>
      </c:layout>
      <c:barChart>
        <c:barDir val="bar"/>
        <c:grouping val="clustered"/>
        <c:ser>
          <c:idx val="0"/>
          <c:order val="0"/>
          <c:tx>
            <c:strRef>
              <c:f>constrained!$B$27</c:f>
              <c:strCache>
                <c:ptCount val="1"/>
                <c:pt idx="0">
                  <c:v>RHC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SPP_S_2_ENT</c:v>
                </c:pt>
                <c:pt idx="8">
                  <c:v>ENT_2_SOCO</c:v>
                </c:pt>
                <c:pt idx="9">
                  <c:v>NE_2_SPP_N</c:v>
                </c:pt>
              </c:strCache>
            </c:strRef>
          </c:cat>
          <c:val>
            <c:numRef>
              <c:f>constrained!$B$28:$B$37</c:f>
              <c:numCache>
                <c:formatCode>#,##0</c:formatCode>
                <c:ptCount val="10"/>
                <c:pt idx="0">
                  <c:v>32525.425424459958</c:v>
                </c:pt>
                <c:pt idx="1">
                  <c:v>19887.167896230007</c:v>
                </c:pt>
                <c:pt idx="2">
                  <c:v>12146.032330623306</c:v>
                </c:pt>
                <c:pt idx="3">
                  <c:v>6410.4859567506055</c:v>
                </c:pt>
                <c:pt idx="4">
                  <c:v>3565.3788154732119</c:v>
                </c:pt>
                <c:pt idx="5">
                  <c:v>3909.8653830883277</c:v>
                </c:pt>
                <c:pt idx="6">
                  <c:v>5620.9020288602642</c:v>
                </c:pt>
                <c:pt idx="7">
                  <c:v>5383.7398482157696</c:v>
                </c:pt>
                <c:pt idx="8">
                  <c:v>836.84486292474708</c:v>
                </c:pt>
                <c:pt idx="9">
                  <c:v>1915.4991094278332</c:v>
                </c:pt>
              </c:numCache>
            </c:numRef>
          </c:val>
        </c:ser>
        <c:ser>
          <c:idx val="1"/>
          <c:order val="1"/>
          <c:tx>
            <c:strRef>
              <c:f>constrained!$C$27</c:f>
              <c:strCache>
                <c:ptCount val="1"/>
                <c:pt idx="0">
                  <c:v>Johnson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SPP_S_2_ENT</c:v>
                </c:pt>
                <c:pt idx="8">
                  <c:v>ENT_2_SOCO</c:v>
                </c:pt>
                <c:pt idx="9">
                  <c:v>NE_2_SPP_N</c:v>
                </c:pt>
              </c:strCache>
            </c:strRef>
          </c:cat>
          <c:val>
            <c:numRef>
              <c:f>constrained!$C$28:$C$37</c:f>
              <c:numCache>
                <c:formatCode>#,##0</c:formatCode>
                <c:ptCount val="10"/>
                <c:pt idx="0">
                  <c:v>20624.14135851464</c:v>
                </c:pt>
                <c:pt idx="1">
                  <c:v>10145.249269910018</c:v>
                </c:pt>
                <c:pt idx="2">
                  <c:v>14127.35814262691</c:v>
                </c:pt>
                <c:pt idx="3">
                  <c:v>6638.1556043513283</c:v>
                </c:pt>
                <c:pt idx="4">
                  <c:v>3742.2386461522974</c:v>
                </c:pt>
                <c:pt idx="5">
                  <c:v>3136.0133301708975</c:v>
                </c:pt>
                <c:pt idx="6">
                  <c:v>3096.2794997888113</c:v>
                </c:pt>
                <c:pt idx="7">
                  <c:v>2275.7714928810783</c:v>
                </c:pt>
                <c:pt idx="8">
                  <c:v>2783.5340878213146</c:v>
                </c:pt>
                <c:pt idx="9">
                  <c:v>2394.9540940437819</c:v>
                </c:pt>
              </c:numCache>
            </c:numRef>
          </c:val>
        </c:ser>
        <c:ser>
          <c:idx val="2"/>
          <c:order val="2"/>
          <c:tx>
            <c:strRef>
              <c:f>constrained!$D$27</c:f>
              <c:strCache>
                <c:ptCount val="1"/>
                <c:pt idx="0">
                  <c:v>NGO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SPP_S_2_ENT</c:v>
                </c:pt>
                <c:pt idx="8">
                  <c:v>ENT_2_SOCO</c:v>
                </c:pt>
                <c:pt idx="9">
                  <c:v>NE_2_SPP_N</c:v>
                </c:pt>
              </c:strCache>
            </c:strRef>
          </c:cat>
          <c:val>
            <c:numRef>
              <c:f>constrained!$D$28:$D$37</c:f>
              <c:numCache>
                <c:formatCode>#,##0</c:formatCode>
                <c:ptCount val="10"/>
                <c:pt idx="0">
                  <c:v>27546.76</c:v>
                </c:pt>
                <c:pt idx="1">
                  <c:v>13676.35</c:v>
                </c:pt>
                <c:pt idx="2">
                  <c:v>16109.01</c:v>
                </c:pt>
                <c:pt idx="3">
                  <c:v>8036.39</c:v>
                </c:pt>
                <c:pt idx="4">
                  <c:v>5483.6</c:v>
                </c:pt>
                <c:pt idx="5">
                  <c:v>3631.89</c:v>
                </c:pt>
                <c:pt idx="6">
                  <c:v>1788.85</c:v>
                </c:pt>
                <c:pt idx="7">
                  <c:v>2664.84</c:v>
                </c:pt>
                <c:pt idx="8">
                  <c:v>5251.94</c:v>
                </c:pt>
                <c:pt idx="9">
                  <c:v>3203.82</c:v>
                </c:pt>
              </c:numCache>
            </c:numRef>
          </c:val>
        </c:ser>
        <c:ser>
          <c:idx val="3"/>
          <c:order val="3"/>
          <c:tx>
            <c:strRef>
              <c:f>constrained!$E$27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SPP_S_2_ENT</c:v>
                </c:pt>
                <c:pt idx="8">
                  <c:v>ENT_2_SOCO</c:v>
                </c:pt>
                <c:pt idx="9">
                  <c:v>NE_2_SPP_N</c:v>
                </c:pt>
              </c:strCache>
            </c:strRef>
          </c:cat>
          <c:val>
            <c:numRef>
              <c:f>constrained!$E$28:$E$37</c:f>
              <c:numCache>
                <c:formatCode>#,##0</c:formatCode>
                <c:ptCount val="10"/>
                <c:pt idx="0">
                  <c:v>27546.76</c:v>
                </c:pt>
                <c:pt idx="1">
                  <c:v>13676.35</c:v>
                </c:pt>
                <c:pt idx="2">
                  <c:v>14127.35814262691</c:v>
                </c:pt>
                <c:pt idx="3">
                  <c:v>6638.1556043513283</c:v>
                </c:pt>
                <c:pt idx="4">
                  <c:v>3742.2386461522974</c:v>
                </c:pt>
                <c:pt idx="5">
                  <c:v>3631.89</c:v>
                </c:pt>
                <c:pt idx="6">
                  <c:v>3096.2794997888113</c:v>
                </c:pt>
                <c:pt idx="7">
                  <c:v>2664.84</c:v>
                </c:pt>
                <c:pt idx="8">
                  <c:v>2783.5340878213146</c:v>
                </c:pt>
                <c:pt idx="9">
                  <c:v>2394.9540940437819</c:v>
                </c:pt>
              </c:numCache>
            </c:numRef>
          </c:val>
        </c:ser>
        <c:ser>
          <c:idx val="4"/>
          <c:order val="4"/>
          <c:tx>
            <c:strRef>
              <c:f>constrained!$F$27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constrained!$A$28:$A$37</c:f>
              <c:strCache>
                <c:ptCount val="10"/>
                <c:pt idx="0">
                  <c:v>MISO_W_2_PJM_ROR</c:v>
                </c:pt>
                <c:pt idx="1">
                  <c:v>SPP_N_2_ENT</c:v>
                </c:pt>
                <c:pt idx="2">
                  <c:v>MISO_WUMS_2_MISO_MI</c:v>
                </c:pt>
                <c:pt idx="3">
                  <c:v>MISO_MI_2_MISO_IN</c:v>
                </c:pt>
                <c:pt idx="4">
                  <c:v>NE_2_MISO_W</c:v>
                </c:pt>
                <c:pt idx="5">
                  <c:v>MISO_W_2_MISO_WUMS</c:v>
                </c:pt>
                <c:pt idx="6">
                  <c:v>SPP_N_2_MISO_MO-IL</c:v>
                </c:pt>
                <c:pt idx="7">
                  <c:v>SPP_S_2_ENT</c:v>
                </c:pt>
                <c:pt idx="8">
                  <c:v>ENT_2_SOCO</c:v>
                </c:pt>
                <c:pt idx="9">
                  <c:v>NE_2_SPP_N</c:v>
                </c:pt>
              </c:strCache>
            </c:strRef>
          </c:cat>
          <c:val>
            <c:numRef>
              <c:f>constrained!$F$28:$F$37</c:f>
              <c:numCache>
                <c:formatCode>#,##0</c:formatCode>
                <c:ptCount val="10"/>
                <c:pt idx="0">
                  <c:v>26898.775594324867</c:v>
                </c:pt>
                <c:pt idx="1">
                  <c:v>14569.589055380007</c:v>
                </c:pt>
                <c:pt idx="2">
                  <c:v>14127.466824416739</c:v>
                </c:pt>
                <c:pt idx="3">
                  <c:v>7028.3438537006441</c:v>
                </c:pt>
                <c:pt idx="4">
                  <c:v>4263.7391538751699</c:v>
                </c:pt>
                <c:pt idx="5">
                  <c:v>3559.2562377530753</c:v>
                </c:pt>
                <c:pt idx="6">
                  <c:v>3502.0105095496924</c:v>
                </c:pt>
                <c:pt idx="7">
                  <c:v>3441.4504470322827</c:v>
                </c:pt>
                <c:pt idx="8">
                  <c:v>2957.4396502486875</c:v>
                </c:pt>
                <c:pt idx="9">
                  <c:v>2504.757734490538</c:v>
                </c:pt>
              </c:numCache>
            </c:numRef>
          </c:val>
        </c:ser>
        <c:axId val="45380736"/>
        <c:axId val="45382272"/>
      </c:barChart>
      <c:catAx>
        <c:axId val="453807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82272"/>
        <c:crosses val="autoZero"/>
        <c:auto val="1"/>
        <c:lblAlgn val="ctr"/>
        <c:lblOffset val="100"/>
        <c:tickLblSkip val="1"/>
        <c:tickMarkSkip val="1"/>
      </c:catAx>
      <c:valAx>
        <c:axId val="45382272"/>
        <c:scaling>
          <c:orientation val="minMax"/>
          <c:max val="20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8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68175937904271"/>
          <c:y val="0.32914572864321606"/>
          <c:w val="0.98965071151358341"/>
          <c:h val="0.595477386934673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57150</xdr:rowOff>
    </xdr:from>
    <xdr:to>
      <xdr:col>17</xdr:col>
      <xdr:colOff>114300</xdr:colOff>
      <xdr:row>25</xdr:row>
      <xdr:rowOff>104775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114300</xdr:rowOff>
    </xdr:from>
    <xdr:to>
      <xdr:col>17</xdr:col>
      <xdr:colOff>495300</xdr:colOff>
      <xdr:row>24</xdr:row>
      <xdr:rowOff>152400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3</xdr:row>
      <xdr:rowOff>9525</xdr:rowOff>
    </xdr:from>
    <xdr:to>
      <xdr:col>17</xdr:col>
      <xdr:colOff>581025</xdr:colOff>
      <xdr:row>26</xdr:row>
      <xdr:rowOff>57150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76200</xdr:rowOff>
    </xdr:from>
    <xdr:to>
      <xdr:col>19</xdr:col>
      <xdr:colOff>142875</xdr:colOff>
      <xdr:row>24</xdr:row>
      <xdr:rowOff>133350</xdr:rowOff>
    </xdr:to>
    <xdr:graphicFrame macro="">
      <xdr:nvGraphicFramePr>
        <xdr:cNvPr id="81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26</xdr:row>
      <xdr:rowOff>123825</xdr:rowOff>
    </xdr:from>
    <xdr:to>
      <xdr:col>18</xdr:col>
      <xdr:colOff>371475</xdr:colOff>
      <xdr:row>50</xdr:row>
      <xdr:rowOff>19050</xdr:rowOff>
    </xdr:to>
    <xdr:graphicFrame macro="">
      <xdr:nvGraphicFramePr>
        <xdr:cNvPr id="81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76200</xdr:rowOff>
    </xdr:from>
    <xdr:to>
      <xdr:col>19</xdr:col>
      <xdr:colOff>142875</xdr:colOff>
      <xdr:row>24</xdr:row>
      <xdr:rowOff>133350</xdr:rowOff>
    </xdr:to>
    <xdr:graphicFrame macro="">
      <xdr:nvGraphicFramePr>
        <xdr:cNvPr id="184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26</xdr:row>
      <xdr:rowOff>123825</xdr:rowOff>
    </xdr:from>
    <xdr:to>
      <xdr:col>18</xdr:col>
      <xdr:colOff>371475</xdr:colOff>
      <xdr:row>50</xdr:row>
      <xdr:rowOff>19050</xdr:rowOff>
    </xdr:to>
    <xdr:graphicFrame macro="">
      <xdr:nvGraphicFramePr>
        <xdr:cNvPr id="184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76200</xdr:rowOff>
    </xdr:from>
    <xdr:to>
      <xdr:col>19</xdr:col>
      <xdr:colOff>142875</xdr:colOff>
      <xdr:row>24</xdr:row>
      <xdr:rowOff>133350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26</xdr:row>
      <xdr:rowOff>123825</xdr:rowOff>
    </xdr:from>
    <xdr:to>
      <xdr:col>18</xdr:col>
      <xdr:colOff>371475</xdr:colOff>
      <xdr:row>50</xdr:row>
      <xdr:rowOff>19050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76200</xdr:rowOff>
    </xdr:from>
    <xdr:to>
      <xdr:col>19</xdr:col>
      <xdr:colOff>142875</xdr:colOff>
      <xdr:row>24</xdr:row>
      <xdr:rowOff>133350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26</xdr:row>
      <xdr:rowOff>123825</xdr:rowOff>
    </xdr:from>
    <xdr:to>
      <xdr:col>18</xdr:col>
      <xdr:colOff>371475</xdr:colOff>
      <xdr:row>50</xdr:row>
      <xdr:rowOff>19050</xdr:rowOff>
    </xdr:to>
    <xdr:graphicFrame macro="">
      <xdr:nvGraphicFramePr>
        <xdr:cNvPr id="14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3</xdr:row>
      <xdr:rowOff>104775</xdr:rowOff>
    </xdr:from>
    <xdr:to>
      <xdr:col>27</xdr:col>
      <xdr:colOff>161925</xdr:colOff>
      <xdr:row>31</xdr:row>
      <xdr:rowOff>9525</xdr:rowOff>
    </xdr:to>
    <xdr:pic>
      <xdr:nvPicPr>
        <xdr:cNvPr id="17409" name="Content Placeholder 3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590550"/>
          <a:ext cx="8248650" cy="453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476250</xdr:colOff>
      <xdr:row>32</xdr:row>
      <xdr:rowOff>133350</xdr:rowOff>
    </xdr:from>
    <xdr:to>
      <xdr:col>27</xdr:col>
      <xdr:colOff>190500</xdr:colOff>
      <xdr:row>60</xdr:row>
      <xdr:rowOff>38100</xdr:rowOff>
    </xdr:to>
    <xdr:pic>
      <xdr:nvPicPr>
        <xdr:cNvPr id="17410" name="Content Placeholder 3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63150" y="5410200"/>
          <a:ext cx="8248650" cy="453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U37"/>
  <sheetViews>
    <sheetView topLeftCell="B1" workbookViewId="0">
      <selection activeCell="R21" sqref="R21"/>
    </sheetView>
  </sheetViews>
  <sheetFormatPr defaultRowHeight="12.75"/>
  <cols>
    <col min="2" max="2" width="23.85546875" customWidth="1"/>
    <col min="3" max="3" width="7.5703125" customWidth="1"/>
    <col min="4" max="4" width="8.28515625" customWidth="1"/>
    <col min="5" max="5" width="6.5703125" customWidth="1"/>
    <col min="6" max="6" width="6.7109375" customWidth="1"/>
    <col min="7" max="7" width="7.28515625" customWidth="1"/>
    <col min="8" max="8" width="6.5703125" customWidth="1"/>
    <col min="9" max="9" width="7.85546875" customWidth="1"/>
    <col min="10" max="10" width="6.5703125" customWidth="1"/>
    <col min="11" max="11" width="6.7109375" customWidth="1"/>
    <col min="12" max="12" width="7.28515625" customWidth="1"/>
    <col min="13" max="13" width="6.5703125" customWidth="1"/>
    <col min="14" max="14" width="7.85546875" customWidth="1"/>
    <col min="15" max="15" width="6.5703125" customWidth="1"/>
    <col min="16" max="16" width="6.7109375" customWidth="1"/>
    <col min="17" max="17" width="7.28515625" customWidth="1"/>
  </cols>
  <sheetData>
    <row r="1" spans="2:21" ht="13.5" thickBot="1"/>
    <row r="2" spans="2:21" ht="13.5" thickBot="1">
      <c r="B2" s="14" t="s">
        <v>46</v>
      </c>
      <c r="C2" s="67" t="s">
        <v>43</v>
      </c>
      <c r="D2" s="67"/>
      <c r="E2" s="67"/>
      <c r="F2" s="67"/>
      <c r="G2" s="67"/>
      <c r="H2" s="67" t="s">
        <v>44</v>
      </c>
      <c r="I2" s="67"/>
      <c r="J2" s="67"/>
      <c r="K2" s="67"/>
      <c r="L2" s="67"/>
      <c r="M2" s="67" t="s">
        <v>45</v>
      </c>
      <c r="N2" s="67"/>
      <c r="O2" s="67"/>
      <c r="P2" s="67"/>
      <c r="Q2" s="68"/>
      <c r="S2" s="5" t="s">
        <v>52</v>
      </c>
      <c r="U2" s="5"/>
    </row>
    <row r="3" spans="2:21">
      <c r="B3" s="15"/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0</v>
      </c>
      <c r="I3" s="13" t="s">
        <v>1</v>
      </c>
      <c r="J3" s="13" t="s">
        <v>2</v>
      </c>
      <c r="K3" s="13" t="s">
        <v>3</v>
      </c>
      <c r="L3" s="13" t="s">
        <v>4</v>
      </c>
      <c r="M3" s="13" t="s">
        <v>0</v>
      </c>
      <c r="N3" s="13" t="s">
        <v>1</v>
      </c>
      <c r="O3" s="13" t="s">
        <v>2</v>
      </c>
      <c r="P3" s="13" t="s">
        <v>3</v>
      </c>
      <c r="Q3" s="16" t="s">
        <v>4</v>
      </c>
      <c r="S3" s="14" t="s">
        <v>46</v>
      </c>
      <c r="T3" s="12" t="s">
        <v>50</v>
      </c>
      <c r="U3" s="22" t="s">
        <v>51</v>
      </c>
    </row>
    <row r="4" spans="2:21">
      <c r="B4" s="17" t="s">
        <v>6</v>
      </c>
      <c r="C4" s="5">
        <v>16163.827663105518</v>
      </c>
      <c r="D4" s="5">
        <v>7392.8619593640888</v>
      </c>
      <c r="E4" s="5">
        <v>10122.68</v>
      </c>
      <c r="F4" s="5">
        <v>10122.68</v>
      </c>
      <c r="G4" s="5">
        <v>11226.456540823203</v>
      </c>
      <c r="H4" s="10">
        <f ca="1">default!B4</f>
        <v>18858.714996862611</v>
      </c>
      <c r="I4" s="10">
        <f ca="1">default!C4</f>
        <v>8618.5768872792996</v>
      </c>
      <c r="J4" s="10">
        <f ca="1">default!D4</f>
        <v>14051.53</v>
      </c>
      <c r="K4" s="10">
        <f ca="1">default!E4</f>
        <v>14051.53</v>
      </c>
      <c r="L4" s="10">
        <f ca="1">default!F4</f>
        <v>13842.940628047303</v>
      </c>
      <c r="M4" s="5">
        <f ca="1">relaxed!B5</f>
        <v>20148.2</v>
      </c>
      <c r="N4" s="5">
        <f ca="1">relaxed!C5</f>
        <v>10221.434869937653</v>
      </c>
      <c r="O4" s="5">
        <f ca="1">relaxed!D5</f>
        <v>15619.9</v>
      </c>
      <c r="P4" s="5">
        <f ca="1">relaxed!E5</f>
        <v>15619.9</v>
      </c>
      <c r="Q4" s="18">
        <f ca="1">relaxed!F5</f>
        <v>15329.844956645888</v>
      </c>
      <c r="S4" s="17" t="s">
        <v>6</v>
      </c>
      <c r="T4" s="23">
        <f t="shared" ref="T4:T17" si="0">MEDIAN(C4:E4,H4:J4,M4:O4)</f>
        <v>14051.53</v>
      </c>
      <c r="U4" s="24">
        <f t="shared" ref="U4:U17" si="1">AVERAGE(C4:E4,H4:J4,M4:O4)</f>
        <v>13466.414041838796</v>
      </c>
    </row>
    <row r="5" spans="2:21">
      <c r="B5" s="17" t="s">
        <v>5</v>
      </c>
      <c r="C5" s="5">
        <v>9852.6999379522113</v>
      </c>
      <c r="D5" s="5">
        <v>8569.9471746783493</v>
      </c>
      <c r="E5" s="5">
        <v>11472.69</v>
      </c>
      <c r="F5" s="5">
        <v>9852.6999379522113</v>
      </c>
      <c r="G5" s="5">
        <v>9965.1123708768537</v>
      </c>
      <c r="H5" s="10">
        <f ca="1">default!B5</f>
        <v>13776.38678721653</v>
      </c>
      <c r="I5" s="10">
        <f ca="1">default!C5</f>
        <v>9815.6734646354616</v>
      </c>
      <c r="J5" s="10">
        <f ca="1">default!D5</f>
        <v>13667.36</v>
      </c>
      <c r="K5" s="10">
        <f ca="1">default!E5</f>
        <v>13667.36</v>
      </c>
      <c r="L5" s="10">
        <f ca="1">default!F5</f>
        <v>12419.80675061733</v>
      </c>
      <c r="M5" s="5">
        <f ca="1">relaxed!B4</f>
        <v>20101.641454730987</v>
      </c>
      <c r="N5" s="5">
        <f ca="1">relaxed!C4</f>
        <v>11444.700151502457</v>
      </c>
      <c r="O5" s="5">
        <f ca="1">relaxed!D4</f>
        <v>17280.650000000001</v>
      </c>
      <c r="P5" s="5">
        <f ca="1">relaxed!E4</f>
        <v>17280.650000000001</v>
      </c>
      <c r="Q5" s="18">
        <f ca="1">relaxed!F4</f>
        <v>16275.663868744485</v>
      </c>
      <c r="S5" s="17" t="s">
        <v>5</v>
      </c>
      <c r="T5" s="23">
        <f t="shared" si="0"/>
        <v>11472.69</v>
      </c>
      <c r="U5" s="24">
        <f t="shared" si="1"/>
        <v>12886.860996746222</v>
      </c>
    </row>
    <row r="6" spans="2:21">
      <c r="B6" s="17" t="s">
        <v>10</v>
      </c>
      <c r="C6" s="5">
        <v>1991.4324534693869</v>
      </c>
      <c r="D6" s="5">
        <v>1436.1342209112277</v>
      </c>
      <c r="E6" s="5">
        <v>2404.0100000000002</v>
      </c>
      <c r="F6" s="5">
        <v>1991.4324534693869</v>
      </c>
      <c r="G6" s="5">
        <v>1943.8588914602049</v>
      </c>
      <c r="H6" s="10">
        <f ca="1">default!B6</f>
        <v>2946.765625151083</v>
      </c>
      <c r="I6" s="10">
        <f ca="1">default!C6</f>
        <v>1840.9521170327243</v>
      </c>
      <c r="J6" s="10">
        <f ca="1">default!D6</f>
        <v>2678.08</v>
      </c>
      <c r="K6" s="10">
        <f ca="1">default!E6</f>
        <v>2678.08</v>
      </c>
      <c r="L6" s="10">
        <f ca="1">default!F6</f>
        <v>2488.5992473946026</v>
      </c>
      <c r="M6" s="5">
        <f ca="1">relaxed!B8</f>
        <v>4086.5809006120398</v>
      </c>
      <c r="N6" s="5">
        <f ca="1">relaxed!C8</f>
        <v>2370.3293658069897</v>
      </c>
      <c r="O6" s="5">
        <f ca="1">relaxed!D8</f>
        <v>3756.32</v>
      </c>
      <c r="P6" s="5">
        <f ca="1">relaxed!E8</f>
        <v>3756.32</v>
      </c>
      <c r="Q6" s="18">
        <f ca="1">relaxed!F8</f>
        <v>3404.4100888063426</v>
      </c>
      <c r="S6" s="17" t="s">
        <v>10</v>
      </c>
      <c r="T6" s="23">
        <f t="shared" si="0"/>
        <v>2404.0100000000002</v>
      </c>
      <c r="U6" s="24">
        <f t="shared" si="1"/>
        <v>2612.2894092203837</v>
      </c>
    </row>
    <row r="7" spans="2:21">
      <c r="B7" s="17" t="s">
        <v>11</v>
      </c>
      <c r="C7" s="5">
        <v>1476.9505168293467</v>
      </c>
      <c r="D7" s="5">
        <v>916.39092336220801</v>
      </c>
      <c r="E7" s="5">
        <v>0.37000000000000455</v>
      </c>
      <c r="F7" s="5">
        <v>916.39092336220801</v>
      </c>
      <c r="G7" s="5">
        <v>797.90381339718488</v>
      </c>
      <c r="H7" s="10">
        <f ca="1">default!B8</f>
        <v>3635.6723220962476</v>
      </c>
      <c r="I7" s="10">
        <f ca="1">default!C8</f>
        <v>1151.9097131438357</v>
      </c>
      <c r="J7" s="10">
        <f ca="1">default!D8</f>
        <v>1188.3800000000001</v>
      </c>
      <c r="K7" s="10">
        <f ca="1">default!E8</f>
        <v>1188.3800000000001</v>
      </c>
      <c r="L7" s="10">
        <f ca="1">default!F8</f>
        <v>1991.9873450800278</v>
      </c>
      <c r="M7" s="5">
        <f ca="1">relaxed!B9</f>
        <v>4707.3219861040452</v>
      </c>
      <c r="N7" s="5">
        <f ca="1">relaxed!C9</f>
        <v>1459.8958228582719</v>
      </c>
      <c r="O7" s="5">
        <f ca="1">relaxed!D9</f>
        <v>3012.11</v>
      </c>
      <c r="P7" s="5">
        <f ca="1">relaxed!E9</f>
        <v>3012.11</v>
      </c>
      <c r="Q7" s="18">
        <f ca="1">relaxed!F9</f>
        <v>3059.7759363207729</v>
      </c>
      <c r="S7" s="17" t="s">
        <v>11</v>
      </c>
      <c r="T7" s="23">
        <f t="shared" si="0"/>
        <v>1459.8958228582719</v>
      </c>
      <c r="U7" s="24">
        <f t="shared" si="1"/>
        <v>1949.8890315993283</v>
      </c>
    </row>
    <row r="8" spans="2:21">
      <c r="B8" s="17" t="s">
        <v>12</v>
      </c>
      <c r="C8" s="5">
        <v>1305.2875616711399</v>
      </c>
      <c r="D8" s="5">
        <v>915.17041334273472</v>
      </c>
      <c r="E8" s="5">
        <v>0.93999999999959982</v>
      </c>
      <c r="F8" s="5">
        <v>915.17041334273472</v>
      </c>
      <c r="G8" s="5">
        <v>740.46599167129136</v>
      </c>
      <c r="H8" s="10">
        <f ca="1">default!B10</f>
        <v>1580.7269773235066</v>
      </c>
      <c r="I8" s="10">
        <f ca="1">default!C10</f>
        <v>1603.8598017884324</v>
      </c>
      <c r="J8" s="10">
        <f ca="1">default!D10</f>
        <v>1121.7</v>
      </c>
      <c r="K8" s="10">
        <f ca="1">default!E10</f>
        <v>1580.7269773235066</v>
      </c>
      <c r="L8" s="10">
        <f ca="1">default!F10</f>
        <v>1435.4289263706462</v>
      </c>
      <c r="M8" s="5">
        <f ca="1">relaxed!B10</f>
        <v>2179.0470226310904</v>
      </c>
      <c r="N8" s="5">
        <f ca="1">relaxed!C10</f>
        <v>2504.4536174481909</v>
      </c>
      <c r="O8" s="5">
        <f ca="1">relaxed!D10</f>
        <v>1852.09</v>
      </c>
      <c r="P8" s="5">
        <f ca="1">relaxed!E10</f>
        <v>2179.0470226310904</v>
      </c>
      <c r="Q8" s="18">
        <f ca="1">relaxed!F10</f>
        <v>2178.5302133597602</v>
      </c>
      <c r="S8" s="17" t="s">
        <v>12</v>
      </c>
      <c r="T8" s="23">
        <f t="shared" si="0"/>
        <v>1580.7269773235066</v>
      </c>
      <c r="U8" s="24">
        <f t="shared" si="1"/>
        <v>1451.475043800566</v>
      </c>
    </row>
    <row r="9" spans="2:21">
      <c r="B9" s="17" t="s">
        <v>7</v>
      </c>
      <c r="C9" s="5">
        <v>1158.5747357918688</v>
      </c>
      <c r="D9" s="5">
        <v>807.72060821817058</v>
      </c>
      <c r="E9" s="5">
        <v>0.23000000000001819</v>
      </c>
      <c r="F9" s="5">
        <v>807.72060821817058</v>
      </c>
      <c r="G9" s="5">
        <v>655.50844800334642</v>
      </c>
      <c r="H9" s="10">
        <f ca="1">default!B7</f>
        <v>3674.3732708653724</v>
      </c>
      <c r="I9" s="10">
        <f ca="1">default!C7</f>
        <v>1182.0833559805928</v>
      </c>
      <c r="J9" s="10">
        <f ca="1">default!D7</f>
        <v>1199.96</v>
      </c>
      <c r="K9" s="10">
        <f ca="1">default!E7</f>
        <v>1199.96</v>
      </c>
      <c r="L9" s="10">
        <f ca="1">default!F7</f>
        <v>2018.8055422819882</v>
      </c>
      <c r="M9" s="5">
        <f ca="1">relaxed!B6</f>
        <v>7635.063399501767</v>
      </c>
      <c r="N9" s="5">
        <f ca="1">relaxed!C6</f>
        <v>1671.6346415160688</v>
      </c>
      <c r="O9" s="5">
        <f ca="1">relaxed!D6</f>
        <v>3405.62</v>
      </c>
      <c r="P9" s="5">
        <f ca="1">relaxed!E6</f>
        <v>3405.62</v>
      </c>
      <c r="Q9" s="18">
        <f ca="1">relaxed!F6</f>
        <v>4237.4393470059449</v>
      </c>
      <c r="S9" s="17" t="s">
        <v>7</v>
      </c>
      <c r="T9" s="23">
        <f t="shared" si="0"/>
        <v>1199.96</v>
      </c>
      <c r="U9" s="24">
        <f t="shared" si="1"/>
        <v>2303.9177790970934</v>
      </c>
    </row>
    <row r="10" spans="2:21">
      <c r="B10" s="17" t="s">
        <v>9</v>
      </c>
      <c r="C10" s="5">
        <v>19.664153941660402</v>
      </c>
      <c r="D10" s="5">
        <v>1033.4182178370943</v>
      </c>
      <c r="E10" s="5">
        <v>797.04</v>
      </c>
      <c r="F10" s="5">
        <v>797.04</v>
      </c>
      <c r="G10" s="5">
        <v>616.70745725958488</v>
      </c>
      <c r="H10" s="10">
        <f ca="1">default!B9</f>
        <v>428.28964698393065</v>
      </c>
      <c r="I10" s="10">
        <f ca="1">default!C9</f>
        <v>1437.8739802153736</v>
      </c>
      <c r="J10" s="10">
        <f ca="1">default!D9</f>
        <v>3989.25</v>
      </c>
      <c r="K10" s="10">
        <f ca="1">default!E9</f>
        <v>1437.8739802153736</v>
      </c>
      <c r="L10" s="10">
        <f ca="1">default!F9</f>
        <v>1951.8045423997683</v>
      </c>
      <c r="M10" s="5">
        <f ca="1">relaxed!B7</f>
        <v>2551.1083516564067</v>
      </c>
      <c r="N10" s="5">
        <f ca="1">relaxed!C7</f>
        <v>1966.7776694792769</v>
      </c>
      <c r="O10" s="5">
        <f ca="1">relaxed!D7</f>
        <v>6301.73</v>
      </c>
      <c r="P10" s="5">
        <f ca="1">relaxed!E7</f>
        <v>2551.1083516564067</v>
      </c>
      <c r="Q10" s="18">
        <f ca="1">relaxed!F7</f>
        <v>3606.5386737118947</v>
      </c>
      <c r="S10" s="17" t="s">
        <v>9</v>
      </c>
      <c r="T10" s="23">
        <f t="shared" si="0"/>
        <v>1437.8739802153736</v>
      </c>
      <c r="U10" s="24">
        <f t="shared" si="1"/>
        <v>2058.3502244570827</v>
      </c>
    </row>
    <row r="11" spans="2:21">
      <c r="B11" s="17" t="s">
        <v>15</v>
      </c>
      <c r="C11" s="5">
        <v>1066.1447144545627</v>
      </c>
      <c r="D11" s="5">
        <v>511.87862801974234</v>
      </c>
      <c r="E11" s="5">
        <v>2.003999999988082E-2</v>
      </c>
      <c r="F11" s="5">
        <v>511.87862801974234</v>
      </c>
      <c r="G11" s="5">
        <v>526.01446082476832</v>
      </c>
      <c r="H11" s="10">
        <f ca="1">default!B12</f>
        <v>1426.4899394701583</v>
      </c>
      <c r="I11" s="10">
        <f ca="1">default!C12</f>
        <v>825.46244508904101</v>
      </c>
      <c r="J11" s="10">
        <f ca="1">default!D12</f>
        <v>3.0029999999896972E-2</v>
      </c>
      <c r="K11" s="10">
        <f ca="1">default!E12</f>
        <v>825.46244508904101</v>
      </c>
      <c r="L11" s="10">
        <f ca="1">default!F12</f>
        <v>750.66080485306645</v>
      </c>
      <c r="M11" s="5">
        <f ca="1">relaxed!B14</f>
        <v>2852.37</v>
      </c>
      <c r="N11" s="5">
        <f ca="1">relaxed!C14</f>
        <v>1235.533590487355</v>
      </c>
      <c r="O11" s="5">
        <f ca="1">relaxed!D14</f>
        <v>131.97</v>
      </c>
      <c r="P11" s="5">
        <f ca="1">relaxed!E14</f>
        <v>1235.533590487355</v>
      </c>
      <c r="Q11" s="18">
        <f ca="1">relaxed!F14</f>
        <v>1406.6245301624519</v>
      </c>
      <c r="S11" s="17" t="s">
        <v>15</v>
      </c>
      <c r="T11" s="23">
        <f t="shared" si="0"/>
        <v>825.46244508904101</v>
      </c>
      <c r="U11" s="24">
        <f t="shared" si="1"/>
        <v>894.43326528009538</v>
      </c>
    </row>
    <row r="12" spans="2:21">
      <c r="B12" s="17" t="s">
        <v>8</v>
      </c>
      <c r="C12" s="5">
        <v>81.848990489764105</v>
      </c>
      <c r="D12" s="5">
        <v>695.65114291498776</v>
      </c>
      <c r="E12" s="5">
        <v>7.0000000000050022E-2</v>
      </c>
      <c r="F12" s="5">
        <v>81.848990489764105</v>
      </c>
      <c r="G12" s="5">
        <v>259.19004446825062</v>
      </c>
      <c r="H12" s="10">
        <f ca="1">default!B14</f>
        <v>123.7138461968196</v>
      </c>
      <c r="I12" s="10">
        <f ca="1">default!C14</f>
        <v>888.40462863698599</v>
      </c>
      <c r="J12" s="10">
        <f ca="1">default!D14</f>
        <v>0.18000000000006366</v>
      </c>
      <c r="K12" s="10">
        <f ca="1">default!E14</f>
        <v>123.7138461968196</v>
      </c>
      <c r="L12" s="10">
        <f ca="1">default!F14</f>
        <v>337.43282494460192</v>
      </c>
      <c r="M12" s="5">
        <f ca="1">relaxed!B20</f>
        <v>191.82946092800435</v>
      </c>
      <c r="N12" s="5">
        <f ca="1">relaxed!C20</f>
        <v>1140.4668791965223</v>
      </c>
      <c r="O12" s="5">
        <f ca="1">relaxed!D20</f>
        <v>582.99</v>
      </c>
      <c r="P12" s="5">
        <f ca="1">relaxed!E20</f>
        <v>582.99</v>
      </c>
      <c r="Q12" s="18">
        <f ca="1">relaxed!F20</f>
        <v>638.42878004150896</v>
      </c>
      <c r="S12" s="17" t="s">
        <v>8</v>
      </c>
      <c r="T12" s="23">
        <f t="shared" si="0"/>
        <v>191.82946092800435</v>
      </c>
      <c r="U12" s="24">
        <f t="shared" si="1"/>
        <v>411.68388315145381</v>
      </c>
    </row>
    <row r="13" spans="2:21">
      <c r="B13" s="17" t="s">
        <v>16</v>
      </c>
      <c r="C13" s="5">
        <v>90.928883911450427</v>
      </c>
      <c r="D13" s="5">
        <v>0</v>
      </c>
      <c r="E13" s="5">
        <v>658.21</v>
      </c>
      <c r="F13" s="5">
        <v>90.928883911450427</v>
      </c>
      <c r="G13" s="5">
        <v>249.7129613038168</v>
      </c>
      <c r="H13" s="10">
        <f ca="1">default!B11</f>
        <v>375.17951797145537</v>
      </c>
      <c r="I13" s="10">
        <f ca="1">default!C11</f>
        <v>1212.0701974885842</v>
      </c>
      <c r="J13" s="10">
        <f ca="1">default!D11</f>
        <v>1075.1199999999999</v>
      </c>
      <c r="K13" s="10">
        <f ca="1">default!E11</f>
        <v>1075.1199999999999</v>
      </c>
      <c r="L13" s="10">
        <f ca="1">default!F11</f>
        <v>887.45657182001321</v>
      </c>
      <c r="M13" s="5">
        <f ca="1">relaxed!B12</f>
        <v>1321.492498783861</v>
      </c>
      <c r="N13" s="5">
        <f ca="1">relaxed!C12</f>
        <v>2167.7733047945194</v>
      </c>
      <c r="O13" s="5">
        <f ca="1">relaxed!D12</f>
        <v>1708.52</v>
      </c>
      <c r="P13" s="5">
        <f ca="1">relaxed!E12</f>
        <v>1708.52</v>
      </c>
      <c r="Q13" s="18">
        <f ca="1">relaxed!F12</f>
        <v>1732.5952678594601</v>
      </c>
      <c r="S13" s="17" t="s">
        <v>16</v>
      </c>
      <c r="T13" s="23">
        <f t="shared" si="0"/>
        <v>1075.1199999999999</v>
      </c>
      <c r="U13" s="24">
        <f t="shared" si="1"/>
        <v>956.58826699443</v>
      </c>
    </row>
    <row r="14" spans="2:21">
      <c r="B14" s="17" t="s">
        <v>19</v>
      </c>
      <c r="C14" s="5">
        <v>0.17630488764044944</v>
      </c>
      <c r="D14" s="5">
        <v>593.51722032869998</v>
      </c>
      <c r="E14" s="5">
        <v>0.46999999999999886</v>
      </c>
      <c r="F14" s="5">
        <v>0.46999999999999886</v>
      </c>
      <c r="G14" s="5">
        <v>198.0545084054468</v>
      </c>
      <c r="H14" s="10">
        <f ca="1">default!B13</f>
        <v>0.51416459229614853</v>
      </c>
      <c r="I14" s="10">
        <f ca="1">default!C13</f>
        <v>685.85284970585997</v>
      </c>
      <c r="J14" s="10">
        <f ca="1">default!D13</f>
        <v>1378.73</v>
      </c>
      <c r="K14" s="10">
        <f ca="1">default!E13</f>
        <v>685.85284970585997</v>
      </c>
      <c r="L14" s="10">
        <f ca="1">default!F13</f>
        <v>688.36567143271861</v>
      </c>
      <c r="M14" s="5">
        <f ca="1">relaxed!B16</f>
        <v>683.20507972998462</v>
      </c>
      <c r="N14" s="5">
        <f ca="1">relaxed!C16</f>
        <v>806.59944196829986</v>
      </c>
      <c r="O14" s="5">
        <f ca="1">relaxed!D16</f>
        <v>1995.06</v>
      </c>
      <c r="P14" s="5">
        <f ca="1">relaxed!E16</f>
        <v>806.59944196829986</v>
      </c>
      <c r="Q14" s="18">
        <f ca="1">relaxed!F16</f>
        <v>1161.6215072327616</v>
      </c>
      <c r="S14" s="17" t="s">
        <v>19</v>
      </c>
      <c r="T14" s="23">
        <f t="shared" si="0"/>
        <v>683.20507972998462</v>
      </c>
      <c r="U14" s="24">
        <f t="shared" si="1"/>
        <v>682.68056235697566</v>
      </c>
    </row>
    <row r="15" spans="2:21">
      <c r="B15" s="17" t="s">
        <v>20</v>
      </c>
      <c r="C15" s="5">
        <v>0.25439162434719959</v>
      </c>
      <c r="D15" s="5">
        <v>571.969864141485</v>
      </c>
      <c r="E15" s="5">
        <v>6.0020000000008622E-2</v>
      </c>
      <c r="F15" s="5">
        <v>0.25439162434719959</v>
      </c>
      <c r="G15" s="5">
        <v>190.76142525527743</v>
      </c>
      <c r="H15" s="10">
        <f ca="1">default!B16</f>
        <v>0.50909103566529457</v>
      </c>
      <c r="I15" s="10">
        <f ca="1">default!C16</f>
        <v>780.49917936034967</v>
      </c>
      <c r="J15" s="10">
        <f ca="1">default!D16</f>
        <v>1.4600000000000364</v>
      </c>
      <c r="K15" s="10">
        <f ca="1">default!E16</f>
        <v>1.4600000000000364</v>
      </c>
      <c r="L15" s="10">
        <f ca="1">default!F16</f>
        <v>260.82275679867166</v>
      </c>
      <c r="M15" s="5">
        <f ca="1">relaxed!B15</f>
        <v>1.5160779677419358</v>
      </c>
      <c r="N15" s="5">
        <f ca="1">relaxed!C15</f>
        <v>1053.1913608004036</v>
      </c>
      <c r="O15" s="5">
        <f ca="1">relaxed!D15</f>
        <v>3122.99</v>
      </c>
      <c r="P15" s="5">
        <f ca="1">relaxed!E15</f>
        <v>1053.1913608004036</v>
      </c>
      <c r="Q15" s="18">
        <f ca="1">relaxed!F15</f>
        <v>1392.5658129227152</v>
      </c>
      <c r="S15" s="17" t="s">
        <v>20</v>
      </c>
      <c r="T15" s="23">
        <f t="shared" si="0"/>
        <v>1.5160779677419358</v>
      </c>
      <c r="U15" s="24">
        <f t="shared" si="1"/>
        <v>614.71666499222147</v>
      </c>
    </row>
    <row r="16" spans="2:21">
      <c r="B16" s="17" t="s">
        <v>13</v>
      </c>
      <c r="C16" s="5">
        <v>2.4139526772670337</v>
      </c>
      <c r="D16" s="5">
        <v>466.70574195104757</v>
      </c>
      <c r="E16" s="5">
        <v>5.0000000000011369E-2</v>
      </c>
      <c r="F16" s="5">
        <v>2.4139526772670337</v>
      </c>
      <c r="G16" s="5">
        <v>156.3898982094382</v>
      </c>
      <c r="H16" s="10">
        <f ca="1">default!B15</f>
        <v>26.246225071808773</v>
      </c>
      <c r="I16" s="10">
        <f ca="1">default!C15</f>
        <v>586.26650754452055</v>
      </c>
      <c r="J16" s="10">
        <f ca="1">default!D15</f>
        <v>333.24</v>
      </c>
      <c r="K16" s="10">
        <f ca="1">default!E15</f>
        <v>333.24</v>
      </c>
      <c r="L16" s="10">
        <f ca="1">default!F15</f>
        <v>315.25091087210978</v>
      </c>
      <c r="M16" s="5">
        <f ca="1">relaxed!B17</f>
        <v>67.361532651184746</v>
      </c>
      <c r="N16" s="5">
        <f ca="1">relaxed!C17</f>
        <v>742.6152010129083</v>
      </c>
      <c r="O16" s="5">
        <f ca="1">relaxed!D17</f>
        <v>2090.44</v>
      </c>
      <c r="P16" s="5">
        <f ca="1">relaxed!E17</f>
        <v>742.6152010129083</v>
      </c>
      <c r="Q16" s="18">
        <f ca="1">relaxed!F17</f>
        <v>966.80557788803105</v>
      </c>
      <c r="S16" s="17" t="s">
        <v>13</v>
      </c>
      <c r="T16" s="23">
        <f t="shared" si="0"/>
        <v>333.24</v>
      </c>
      <c r="U16" s="24">
        <f t="shared" si="1"/>
        <v>479.48212898985975</v>
      </c>
    </row>
    <row r="17" spans="2:21" ht="13.5" thickBot="1">
      <c r="B17" s="19" t="s">
        <v>14</v>
      </c>
      <c r="C17" s="6">
        <v>207.17550892364287</v>
      </c>
      <c r="D17" s="6">
        <v>0</v>
      </c>
      <c r="E17" s="6">
        <v>1.0040000000117288E-2</v>
      </c>
      <c r="F17" s="6">
        <v>1.0040000000117288E-2</v>
      </c>
      <c r="G17" s="6">
        <v>69.061849641214323</v>
      </c>
      <c r="H17" s="11">
        <f ca="1">default!B19</f>
        <v>368.34774955452036</v>
      </c>
      <c r="I17" s="11">
        <f ca="1">default!C19</f>
        <v>0</v>
      </c>
      <c r="J17" s="11">
        <f ca="1">default!D19</f>
        <v>0.1999999999998181</v>
      </c>
      <c r="K17" s="11">
        <f ca="1">default!E19</f>
        <v>0.1999999999998181</v>
      </c>
      <c r="L17" s="11">
        <f ca="1">default!F19</f>
        <v>122.84924985150673</v>
      </c>
      <c r="M17" s="6">
        <f ca="1">relaxed!B11</f>
        <v>1984.9341445598434</v>
      </c>
      <c r="N17" s="6">
        <f ca="1">relaxed!C11</f>
        <v>1243.2384348990163</v>
      </c>
      <c r="O17" s="6">
        <f ca="1">relaxed!D11</f>
        <v>2531.7600000000002</v>
      </c>
      <c r="P17" s="6">
        <f ca="1">relaxed!E11</f>
        <v>1984.9341445598434</v>
      </c>
      <c r="Q17" s="20">
        <f ca="1">relaxed!F11</f>
        <v>1919.9775264862867</v>
      </c>
      <c r="S17" s="19" t="s">
        <v>14</v>
      </c>
      <c r="T17" s="25">
        <f t="shared" si="0"/>
        <v>207.17550892364287</v>
      </c>
      <c r="U17" s="26">
        <f t="shared" si="1"/>
        <v>703.96287532633585</v>
      </c>
    </row>
    <row r="18" spans="2:21">
      <c r="D18" s="5"/>
      <c r="E18" s="5"/>
      <c r="F18" s="5"/>
      <c r="G18" s="5"/>
    </row>
    <row r="19" spans="2:21">
      <c r="D19" s="5"/>
      <c r="E19" s="5"/>
      <c r="F19" s="5"/>
      <c r="G19" s="5"/>
    </row>
    <row r="20" spans="2:21">
      <c r="D20" s="5"/>
      <c r="E20" s="5"/>
      <c r="F20" s="5"/>
      <c r="G20" s="5"/>
    </row>
    <row r="21" spans="2:21" ht="13.5" thickBot="1">
      <c r="E21" s="5"/>
      <c r="F21" s="5"/>
      <c r="G21" s="5"/>
    </row>
    <row r="22" spans="2:21">
      <c r="B22" s="35" t="s">
        <v>53</v>
      </c>
      <c r="C22" s="67" t="s">
        <v>43</v>
      </c>
      <c r="D22" s="67"/>
      <c r="E22" s="67"/>
      <c r="F22" s="67"/>
      <c r="G22" s="67"/>
      <c r="H22" s="67" t="s">
        <v>44</v>
      </c>
      <c r="I22" s="67"/>
      <c r="J22" s="67"/>
      <c r="K22" s="67"/>
      <c r="L22" s="67"/>
      <c r="M22" s="67" t="s">
        <v>45</v>
      </c>
      <c r="N22" s="67"/>
      <c r="O22" s="67"/>
      <c r="P22" s="67"/>
      <c r="Q22" s="68"/>
    </row>
    <row r="23" spans="2:21">
      <c r="B23" s="15"/>
      <c r="C23" s="13" t="s">
        <v>0</v>
      </c>
      <c r="D23" s="13" t="s">
        <v>1</v>
      </c>
      <c r="E23" s="13" t="s">
        <v>2</v>
      </c>
      <c r="F23" s="13" t="s">
        <v>3</v>
      </c>
      <c r="G23" s="13" t="s">
        <v>4</v>
      </c>
      <c r="H23" s="13" t="s">
        <v>0</v>
      </c>
      <c r="I23" s="13" t="s">
        <v>1</v>
      </c>
      <c r="J23" s="13" t="s">
        <v>2</v>
      </c>
      <c r="K23" s="13" t="s">
        <v>3</v>
      </c>
      <c r="L23" s="13" t="s">
        <v>4</v>
      </c>
      <c r="M23" s="13" t="s">
        <v>0</v>
      </c>
      <c r="N23" s="13" t="s">
        <v>1</v>
      </c>
      <c r="O23" s="13" t="s">
        <v>2</v>
      </c>
      <c r="P23" s="13" t="s">
        <v>3</v>
      </c>
      <c r="Q23" s="16" t="s">
        <v>4</v>
      </c>
    </row>
    <row r="24" spans="2:21">
      <c r="B24" s="17" t="s">
        <v>5</v>
      </c>
      <c r="C24" s="5">
        <v>32525.425424459958</v>
      </c>
      <c r="D24" s="5">
        <v>20624.14135851464</v>
      </c>
      <c r="E24" s="5">
        <v>27546.76</v>
      </c>
      <c r="F24" s="5">
        <v>27546.76</v>
      </c>
      <c r="G24" s="5">
        <v>26898.775594324867</v>
      </c>
      <c r="H24" s="10">
        <f ca="1">default!B28</f>
        <v>39914.842447579183</v>
      </c>
      <c r="I24" s="10">
        <f ca="1">default!C28</f>
        <v>23477.093539649926</v>
      </c>
      <c r="J24" s="10">
        <f ca="1">default!D28</f>
        <v>30870.55</v>
      </c>
      <c r="K24" s="10">
        <f ca="1">default!E28</f>
        <v>30870.55</v>
      </c>
      <c r="L24" s="10">
        <f ca="1">default!F28</f>
        <v>31420.828662409705</v>
      </c>
      <c r="M24" s="5">
        <f ca="1">relaxed!B28</f>
        <v>44518.563317657143</v>
      </c>
      <c r="N24" s="5">
        <f ca="1">relaxed!C28</f>
        <v>27207.877161134529</v>
      </c>
      <c r="O24" s="5">
        <f ca="1">relaxed!D28</f>
        <v>32762.17</v>
      </c>
      <c r="P24" s="5">
        <f ca="1">relaxed!E28</f>
        <v>32762.17</v>
      </c>
      <c r="Q24" s="18">
        <f ca="1">relaxed!F28</f>
        <v>34829.536826263888</v>
      </c>
    </row>
    <row r="25" spans="2:21">
      <c r="B25" s="17" t="s">
        <v>6</v>
      </c>
      <c r="C25" s="5">
        <v>19887.167896230007</v>
      </c>
      <c r="D25" s="5">
        <v>10145.249269910018</v>
      </c>
      <c r="E25" s="5">
        <v>13676.35</v>
      </c>
      <c r="F25" s="5">
        <v>13676.35</v>
      </c>
      <c r="G25" s="5">
        <v>14569.589055380007</v>
      </c>
      <c r="H25" s="10">
        <f ca="1">default!B29</f>
        <v>21973.3</v>
      </c>
      <c r="I25" s="10">
        <f ca="1">default!C29</f>
        <v>11737.949172564688</v>
      </c>
      <c r="J25" s="10">
        <f ca="1">default!D29</f>
        <v>15105.53</v>
      </c>
      <c r="K25" s="10">
        <f ca="1">default!E29</f>
        <v>15105.53</v>
      </c>
      <c r="L25" s="10">
        <f ca="1">default!F29</f>
        <v>16272.25972418823</v>
      </c>
      <c r="M25" s="5">
        <f ca="1">relaxed!B30</f>
        <v>21973.3</v>
      </c>
      <c r="N25" s="5">
        <f ca="1">relaxed!C30</f>
        <v>13820.710583728485</v>
      </c>
      <c r="O25" s="5">
        <f ca="1">relaxed!D30</f>
        <v>18234.990000000002</v>
      </c>
      <c r="P25" s="5">
        <f ca="1">relaxed!E30</f>
        <v>18234.990000000002</v>
      </c>
      <c r="Q25" s="18">
        <f ca="1">relaxed!F30</f>
        <v>18009.666861242829</v>
      </c>
    </row>
    <row r="26" spans="2:21">
      <c r="B26" s="17" t="s">
        <v>19</v>
      </c>
      <c r="C26" s="5">
        <v>12146.032330623306</v>
      </c>
      <c r="D26" s="5">
        <v>14127.358142626899</v>
      </c>
      <c r="E26" s="5">
        <v>16109.01</v>
      </c>
      <c r="F26" s="5">
        <v>14127.35814262691</v>
      </c>
      <c r="G26" s="5">
        <v>14127.466824416739</v>
      </c>
      <c r="H26" s="10">
        <f ca="1">default!B30</f>
        <v>12542.413756641869</v>
      </c>
      <c r="I26" s="10">
        <f ca="1">default!C30</f>
        <v>16024.205894977165</v>
      </c>
      <c r="J26" s="10">
        <f ca="1">default!D30</f>
        <v>17654.21</v>
      </c>
      <c r="K26" s="10">
        <f ca="1">default!E30</f>
        <v>16024.205894977165</v>
      </c>
      <c r="L26" s="10">
        <f ca="1">default!F30</f>
        <v>15406.943217206344</v>
      </c>
      <c r="M26" s="5">
        <f ca="1">relaxed!B29</f>
        <v>18880.806185419053</v>
      </c>
      <c r="N26" s="5">
        <f ca="1">relaxed!C29</f>
        <v>18504.699109589037</v>
      </c>
      <c r="O26" s="5">
        <f ca="1">relaxed!D29</f>
        <v>19419.849999999999</v>
      </c>
      <c r="P26" s="5">
        <f ca="1">relaxed!E29</f>
        <v>18880.806185419053</v>
      </c>
      <c r="Q26" s="18">
        <f ca="1">relaxed!F29</f>
        <v>18935.118431669365</v>
      </c>
    </row>
    <row r="27" spans="2:21">
      <c r="B27" s="17" t="s">
        <v>22</v>
      </c>
      <c r="C27" s="5">
        <v>6410.4859567506055</v>
      </c>
      <c r="D27" s="5">
        <v>6638.1556043513283</v>
      </c>
      <c r="E27" s="5">
        <v>8036.39</v>
      </c>
      <c r="F27" s="5">
        <v>6638.1556043513283</v>
      </c>
      <c r="G27" s="5">
        <v>7028.3438537006441</v>
      </c>
      <c r="H27" s="10">
        <f ca="1">default!B31</f>
        <v>7687.32</v>
      </c>
      <c r="I27" s="10">
        <f ca="1">default!C31</f>
        <v>7795.9096849315047</v>
      </c>
      <c r="J27" s="10">
        <f ca="1">default!D31</f>
        <v>9670.57</v>
      </c>
      <c r="K27" s="10">
        <f ca="1">default!E31</f>
        <v>7795.9096849315047</v>
      </c>
      <c r="L27" s="10">
        <f ca="1">default!F31</f>
        <v>8384.5998949771674</v>
      </c>
      <c r="M27" s="5">
        <f ca="1">relaxed!B31</f>
        <v>9377.2966262886639</v>
      </c>
      <c r="N27" s="5">
        <f ca="1">relaxed!C31</f>
        <v>9309.8957903055834</v>
      </c>
      <c r="O27" s="5">
        <f ca="1">relaxed!D31</f>
        <v>11286.37</v>
      </c>
      <c r="P27" s="5">
        <f ca="1">relaxed!E31</f>
        <v>9377.2966262886639</v>
      </c>
      <c r="Q27" s="18">
        <f ca="1">relaxed!F31</f>
        <v>9991.1874721980839</v>
      </c>
    </row>
    <row r="28" spans="2:21">
      <c r="B28" s="17" t="s">
        <v>10</v>
      </c>
      <c r="C28" s="5">
        <v>3565.3788154732119</v>
      </c>
      <c r="D28" s="5">
        <v>3742.2386461522974</v>
      </c>
      <c r="E28" s="5">
        <v>5483.6</v>
      </c>
      <c r="F28" s="5">
        <v>3742.2386461522974</v>
      </c>
      <c r="G28" s="5">
        <v>4263.7391538751699</v>
      </c>
      <c r="H28" s="10">
        <f ca="1">default!B34</f>
        <v>5685.0673493004706</v>
      </c>
      <c r="I28" s="10">
        <f ca="1">default!C34</f>
        <v>4454.5371323059371</v>
      </c>
      <c r="J28" s="10">
        <f ca="1">default!D34</f>
        <v>6695.65</v>
      </c>
      <c r="K28" s="10">
        <f ca="1">default!E34</f>
        <v>5685.0673493004706</v>
      </c>
      <c r="L28" s="10">
        <f ca="1">default!F34</f>
        <v>5611.7514938688028</v>
      </c>
      <c r="M28" s="5">
        <f ca="1">relaxed!B36</f>
        <v>8661.7272619813975</v>
      </c>
      <c r="N28" s="5">
        <f ca="1">relaxed!C36</f>
        <v>5386.0043834299277</v>
      </c>
      <c r="O28" s="5">
        <f ca="1">relaxed!D36</f>
        <v>7269.07</v>
      </c>
      <c r="P28" s="5">
        <f ca="1">relaxed!E36</f>
        <v>7269.07</v>
      </c>
      <c r="Q28" s="18">
        <f ca="1">relaxed!F36</f>
        <v>7105.600548470441</v>
      </c>
    </row>
    <row r="29" spans="2:21">
      <c r="B29" s="17" t="s">
        <v>17</v>
      </c>
      <c r="C29" s="5">
        <v>3909.8653830883277</v>
      </c>
      <c r="D29" s="5">
        <v>3136.0133301708975</v>
      </c>
      <c r="E29" s="5">
        <v>3631.89</v>
      </c>
      <c r="F29" s="5">
        <v>3631.89</v>
      </c>
      <c r="G29" s="5">
        <v>3559.2562377530753</v>
      </c>
      <c r="H29" s="10">
        <f ca="1">default!B33</f>
        <v>8932.2005085320652</v>
      </c>
      <c r="I29" s="10">
        <f ca="1">default!C33</f>
        <v>3771.3484408603508</v>
      </c>
      <c r="J29" s="10">
        <f ca="1">default!D33</f>
        <v>4392.1000000000004</v>
      </c>
      <c r="K29" s="10">
        <f ca="1">default!E33</f>
        <v>4392.1000000000004</v>
      </c>
      <c r="L29" s="10">
        <f ca="1">default!F33</f>
        <v>5698.5496497974718</v>
      </c>
      <c r="M29" s="5">
        <f ca="1">relaxed!B34</f>
        <v>9772.0294402288746</v>
      </c>
      <c r="N29" s="5">
        <f ca="1">relaxed!C34</f>
        <v>4602.1712779157888</v>
      </c>
      <c r="O29" s="5">
        <f ca="1">relaxed!D34</f>
        <v>11961.09</v>
      </c>
      <c r="P29" s="5">
        <f ca="1">relaxed!E34</f>
        <v>9772.0294402288746</v>
      </c>
      <c r="Q29" s="18">
        <f ca="1">relaxed!F34</f>
        <v>8778.4302393815542</v>
      </c>
    </row>
    <row r="30" spans="2:21">
      <c r="B30" s="17" t="s">
        <v>7</v>
      </c>
      <c r="C30" s="5">
        <v>5620.9020288602642</v>
      </c>
      <c r="D30" s="5">
        <v>3096.2794997888113</v>
      </c>
      <c r="E30" s="5">
        <v>1788.85</v>
      </c>
      <c r="F30" s="5">
        <v>3096.2794997888113</v>
      </c>
      <c r="G30" s="5">
        <v>3502.0105095496924</v>
      </c>
      <c r="H30" s="10">
        <f ca="1">default!B32</f>
        <v>11353.361076346438</v>
      </c>
      <c r="I30" s="10">
        <f ca="1">default!C32</f>
        <v>3775.7834330939868</v>
      </c>
      <c r="J30" s="10">
        <f ca="1">default!D32</f>
        <v>6123.8</v>
      </c>
      <c r="K30" s="10">
        <f ca="1">default!E32</f>
        <v>6123.8</v>
      </c>
      <c r="L30" s="10">
        <f ca="1">default!F32</f>
        <v>7084.3148364801418</v>
      </c>
      <c r="M30" s="5">
        <f ca="1">relaxed!B33</f>
        <v>13607.838439878589</v>
      </c>
      <c r="N30" s="5">
        <f ca="1">relaxed!C33</f>
        <v>4664.36549972383</v>
      </c>
      <c r="O30" s="5">
        <f ca="1">relaxed!D33</f>
        <v>9513.7800000000007</v>
      </c>
      <c r="P30" s="5">
        <f ca="1">relaxed!E33</f>
        <v>9513.7800000000007</v>
      </c>
      <c r="Q30" s="18">
        <f ca="1">relaxed!F33</f>
        <v>9261.99464653414</v>
      </c>
    </row>
    <row r="31" spans="2:21">
      <c r="B31" s="17" t="s">
        <v>11</v>
      </c>
      <c r="C31" s="5">
        <v>5383.7398482157696</v>
      </c>
      <c r="D31" s="5">
        <v>2275.7714928810783</v>
      </c>
      <c r="E31" s="5">
        <v>2664.84</v>
      </c>
      <c r="F31" s="5">
        <v>2664.84</v>
      </c>
      <c r="G31" s="5">
        <v>3441.4504470322827</v>
      </c>
      <c r="H31" s="10">
        <f ca="1">default!B35</f>
        <v>8115.305759820114</v>
      </c>
      <c r="I31" s="10">
        <f ca="1">default!C35</f>
        <v>2692.5410252652218</v>
      </c>
      <c r="J31" s="10">
        <f ca="1">default!D35</f>
        <v>4588.71</v>
      </c>
      <c r="K31" s="10">
        <f ca="1">default!E35</f>
        <v>4588.71</v>
      </c>
      <c r="L31" s="10">
        <f ca="1">default!F35</f>
        <v>5132.1855950284453</v>
      </c>
      <c r="M31" s="5">
        <f ca="1">relaxed!B37</f>
        <v>9324.302859786676</v>
      </c>
      <c r="N31" s="5">
        <f ca="1">relaxed!C37</f>
        <v>3237.5473368444864</v>
      </c>
      <c r="O31" s="5">
        <f ca="1">relaxed!D37</f>
        <v>5302.78</v>
      </c>
      <c r="P31" s="5">
        <f ca="1">relaxed!E37</f>
        <v>5302.78</v>
      </c>
      <c r="Q31" s="18">
        <f ca="1">relaxed!F37</f>
        <v>5954.8767322103877</v>
      </c>
    </row>
    <row r="32" spans="2:21">
      <c r="B32" s="17" t="s">
        <v>9</v>
      </c>
      <c r="C32" s="5">
        <v>836.84486292474708</v>
      </c>
      <c r="D32" s="5">
        <v>2783.5340878213146</v>
      </c>
      <c r="E32" s="5">
        <v>5251.94</v>
      </c>
      <c r="F32" s="5">
        <v>2783.5340878213101</v>
      </c>
      <c r="G32" s="5">
        <v>2957.4396502486875</v>
      </c>
      <c r="H32" s="10">
        <f ca="1">default!B37</f>
        <v>3454.910505861712</v>
      </c>
      <c r="I32" s="10">
        <f ca="1">default!C37</f>
        <v>3421.3386328641564</v>
      </c>
      <c r="J32" s="10">
        <f ca="1">default!D37</f>
        <v>6639.87</v>
      </c>
      <c r="K32" s="10">
        <f ca="1">default!E37</f>
        <v>3454.910505861712</v>
      </c>
      <c r="L32" s="10">
        <f ca="1">default!F37</f>
        <v>4505.3730462419553</v>
      </c>
      <c r="M32" s="5">
        <f ca="1">relaxed!B38</f>
        <v>5628.1014958447849</v>
      </c>
      <c r="N32" s="5">
        <f ca="1">relaxed!C38</f>
        <v>4255.3907302278722</v>
      </c>
      <c r="O32" s="5">
        <f ca="1">relaxed!D38</f>
        <v>7093.67</v>
      </c>
      <c r="P32" s="5">
        <f ca="1">relaxed!E38</f>
        <v>5628.1014958447849</v>
      </c>
      <c r="Q32" s="18">
        <f ca="1">relaxed!F38</f>
        <v>5659.0540753575524</v>
      </c>
    </row>
    <row r="33" spans="2:17">
      <c r="B33" s="17" t="s">
        <v>24</v>
      </c>
      <c r="C33" s="5">
        <v>1915.4991094278332</v>
      </c>
      <c r="D33" s="5">
        <v>2394.9540940437819</v>
      </c>
      <c r="E33" s="5">
        <v>3203.82</v>
      </c>
      <c r="F33" s="5">
        <v>2394.9540940437819</v>
      </c>
      <c r="G33" s="5">
        <v>2504.757734490538</v>
      </c>
      <c r="H33" s="10">
        <f ca="1">default!B39</f>
        <v>3073.0480760020509</v>
      </c>
      <c r="I33" s="10">
        <f ca="1">default!C39</f>
        <v>2954.2813065829523</v>
      </c>
      <c r="J33" s="10">
        <f ca="1">default!D39</f>
        <v>4037.58</v>
      </c>
      <c r="K33" s="10">
        <f ca="1">default!E39</f>
        <v>3073.0480760020509</v>
      </c>
      <c r="L33" s="10">
        <f ca="1">default!F39</f>
        <v>3354.9697941950012</v>
      </c>
      <c r="M33" s="5">
        <f ca="1">relaxed!B39</f>
        <v>4737.6071876042406</v>
      </c>
      <c r="N33" s="5">
        <f ca="1">relaxed!C39</f>
        <v>3685.7091999034064</v>
      </c>
      <c r="O33" s="5">
        <f ca="1">relaxed!D39</f>
        <v>4675.72</v>
      </c>
      <c r="P33" s="5">
        <f ca="1">relaxed!E39</f>
        <v>4675.72</v>
      </c>
      <c r="Q33" s="18">
        <f ca="1">relaxed!F39</f>
        <v>4366.3454625025488</v>
      </c>
    </row>
    <row r="34" spans="2:17">
      <c r="B34" s="17" t="s">
        <v>23</v>
      </c>
      <c r="C34" s="5">
        <v>3.4944278451178454</v>
      </c>
      <c r="D34" s="5">
        <v>3262.1545104754241</v>
      </c>
      <c r="E34" s="5">
        <v>4078.59</v>
      </c>
      <c r="F34" s="5">
        <v>3262.1545104754241</v>
      </c>
      <c r="G34" s="5">
        <v>2448.0796461068476</v>
      </c>
      <c r="H34" s="10">
        <f ca="1">default!B38</f>
        <v>873.26015923482839</v>
      </c>
      <c r="I34" s="10">
        <f ca="1">default!C38</f>
        <v>3977.1084452054811</v>
      </c>
      <c r="J34" s="10">
        <f ca="1">default!D38</f>
        <v>7519.75</v>
      </c>
      <c r="K34" s="10">
        <f ca="1">default!E38</f>
        <v>3977.1084452054811</v>
      </c>
      <c r="L34" s="10">
        <f ca="1">default!F38</f>
        <v>4123.3728681467701</v>
      </c>
      <c r="M34" s="5">
        <f ca="1">relaxed!B35</f>
        <v>6113.3221377231175</v>
      </c>
      <c r="N34" s="5">
        <f ca="1">relaxed!C35</f>
        <v>4912.0482060063241</v>
      </c>
      <c r="O34" s="5">
        <f ca="1">relaxed!D35</f>
        <v>14023.96</v>
      </c>
      <c r="P34" s="5">
        <f ca="1">relaxed!E35</f>
        <v>6113.3221377231175</v>
      </c>
      <c r="Q34" s="18">
        <f ca="1">relaxed!F35</f>
        <v>8349.7767812431466</v>
      </c>
    </row>
    <row r="35" spans="2:17">
      <c r="B35" s="17" t="s">
        <v>14</v>
      </c>
      <c r="C35" s="5">
        <v>874.80514436586179</v>
      </c>
      <c r="D35" s="5">
        <v>3460.5443061163714</v>
      </c>
      <c r="E35" s="5">
        <v>721.24</v>
      </c>
      <c r="F35" s="5">
        <v>874.80514436586179</v>
      </c>
      <c r="G35" s="5">
        <v>1685.5298168274112</v>
      </c>
      <c r="H35" s="10">
        <f ca="1">default!B36</f>
        <v>4813.0369448345546</v>
      </c>
      <c r="I35" s="10">
        <f ca="1">default!C36</f>
        <v>4428.616880265221</v>
      </c>
      <c r="J35" s="10">
        <f ca="1">default!D36</f>
        <v>5651.29</v>
      </c>
      <c r="K35" s="10">
        <f ca="1">default!E36</f>
        <v>4813.0369448345546</v>
      </c>
      <c r="L35" s="10">
        <f ca="1">default!F36</f>
        <v>4964.3146083665924</v>
      </c>
      <c r="M35" s="5">
        <f ca="1">relaxed!B32</f>
        <v>12147.401925865996</v>
      </c>
      <c r="N35" s="5">
        <f ca="1">relaxed!C32</f>
        <v>5694.5579387675625</v>
      </c>
      <c r="O35" s="5">
        <f ca="1">relaxed!D32</f>
        <v>10471.23</v>
      </c>
      <c r="P35" s="5">
        <f ca="1">relaxed!E32</f>
        <v>10471.23</v>
      </c>
      <c r="Q35" s="18">
        <f ca="1">relaxed!F32</f>
        <v>9437.7299548778519</v>
      </c>
    </row>
    <row r="36" spans="2:17">
      <c r="B36" s="17" t="s">
        <v>15</v>
      </c>
      <c r="C36" s="5">
        <v>2506.997793909778</v>
      </c>
      <c r="D36" s="5">
        <v>1207.2568701967498</v>
      </c>
      <c r="E36" s="5">
        <v>535.38</v>
      </c>
      <c r="F36" s="5">
        <v>1207.2568701967498</v>
      </c>
      <c r="G36" s="5">
        <v>1416.5448880355095</v>
      </c>
      <c r="H36" s="10">
        <f ca="1">default!B40</f>
        <v>5176.5933372667041</v>
      </c>
      <c r="I36" s="10">
        <f ca="1">default!C40</f>
        <v>1613.5577862229834</v>
      </c>
      <c r="J36" s="10">
        <f ca="1">default!D40</f>
        <v>1921.41</v>
      </c>
      <c r="K36" s="10">
        <f ca="1">default!E40</f>
        <v>1921.41</v>
      </c>
      <c r="L36" s="10">
        <f ca="1">default!F40</f>
        <v>2903.8537078298959</v>
      </c>
      <c r="M36" s="5">
        <f ca="1">relaxed!B40</f>
        <v>5987.58</v>
      </c>
      <c r="N36" s="5">
        <f ca="1">relaxed!C40</f>
        <v>2144.8743687188266</v>
      </c>
      <c r="O36" s="5">
        <f ca="1">relaxed!D40</f>
        <v>4713.3599999999997</v>
      </c>
      <c r="P36" s="5">
        <f ca="1">relaxed!E40</f>
        <v>4713.3599999999997</v>
      </c>
      <c r="Q36" s="18">
        <f ca="1">relaxed!F40</f>
        <v>4281.9381229062756</v>
      </c>
    </row>
    <row r="37" spans="2:17" ht="13.5" thickBot="1">
      <c r="B37" s="19" t="s">
        <v>12</v>
      </c>
      <c r="C37" s="6">
        <v>1807.0620096891562</v>
      </c>
      <c r="D37" s="6">
        <v>1384.665496151626</v>
      </c>
      <c r="E37" s="6">
        <v>1003.39</v>
      </c>
      <c r="F37" s="6">
        <v>1384.665496151626</v>
      </c>
      <c r="G37" s="6">
        <v>1398.3725019469273</v>
      </c>
      <c r="H37" s="11">
        <f ca="1">default!B41</f>
        <v>2656.4027807900493</v>
      </c>
      <c r="I37" s="11">
        <f ca="1">default!C41</f>
        <v>2135.954228971842</v>
      </c>
      <c r="J37" s="11">
        <f ca="1">default!D41</f>
        <v>2019.37</v>
      </c>
      <c r="K37" s="11">
        <f ca="1">default!E41</f>
        <v>2135.954228971842</v>
      </c>
      <c r="L37" s="11">
        <f ca="1">default!F41</f>
        <v>2270.5756699206308</v>
      </c>
      <c r="M37" s="6">
        <f ca="1">relaxed!B42</f>
        <v>3559.1136664915798</v>
      </c>
      <c r="N37" s="6">
        <f ca="1">relaxed!C42</f>
        <v>3118.408725736741</v>
      </c>
      <c r="O37" s="6">
        <f ca="1">relaxed!D42</f>
        <v>2826.67</v>
      </c>
      <c r="P37" s="6">
        <f ca="1">relaxed!E42</f>
        <v>3118.408725736741</v>
      </c>
      <c r="Q37" s="20">
        <f ca="1">relaxed!F42</f>
        <v>3168.0641307427736</v>
      </c>
    </row>
  </sheetData>
  <mergeCells count="6">
    <mergeCell ref="C2:G2"/>
    <mergeCell ref="H2:L2"/>
    <mergeCell ref="M2:Q2"/>
    <mergeCell ref="C22:G22"/>
    <mergeCell ref="H22:L22"/>
    <mergeCell ref="M22:Q2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C4:K60"/>
  <sheetViews>
    <sheetView workbookViewId="0">
      <selection activeCell="L31" sqref="L31"/>
    </sheetView>
  </sheetViews>
  <sheetFormatPr defaultRowHeight="12.75"/>
  <cols>
    <col min="3" max="3" width="24.28515625" customWidth="1"/>
    <col min="4" max="4" width="9.85546875" customWidth="1"/>
    <col min="5" max="7" width="8.85546875" customWidth="1"/>
    <col min="8" max="8" width="8.42578125" customWidth="1"/>
    <col min="9" max="9" width="12.7109375" customWidth="1"/>
    <col min="10" max="10" width="9.85546875" customWidth="1"/>
    <col min="11" max="11" width="14" customWidth="1"/>
  </cols>
  <sheetData>
    <row r="4" spans="3:11" ht="13.5" thickBot="1"/>
    <row r="5" spans="3:11" ht="15">
      <c r="C5" s="63" t="s">
        <v>73</v>
      </c>
      <c r="D5" s="48" t="s">
        <v>62</v>
      </c>
      <c r="E5" s="8" t="s">
        <v>28</v>
      </c>
      <c r="F5" s="7" t="s">
        <v>1</v>
      </c>
      <c r="G5" s="7" t="s">
        <v>2</v>
      </c>
      <c r="H5" s="7" t="s">
        <v>3</v>
      </c>
      <c r="I5" s="9" t="s">
        <v>29</v>
      </c>
      <c r="J5" s="7" t="s">
        <v>4</v>
      </c>
      <c r="K5" s="44" t="s">
        <v>30</v>
      </c>
    </row>
    <row r="6" spans="3:11">
      <c r="C6" s="64" t="s">
        <v>5</v>
      </c>
      <c r="D6" s="53">
        <v>28150.9</v>
      </c>
      <c r="E6" s="10">
        <v>13776</v>
      </c>
      <c r="F6" s="5">
        <v>9815.6734646354616</v>
      </c>
      <c r="G6" s="5">
        <v>13667.36</v>
      </c>
      <c r="H6" s="5">
        <v>13667.36</v>
      </c>
      <c r="I6" s="10">
        <f>MEDIAN(E6,F6,G6)</f>
        <v>13667.36</v>
      </c>
      <c r="J6" s="5">
        <v>17211.311154878487</v>
      </c>
      <c r="K6" s="46">
        <f>AVERAGE(E6:G6)</f>
        <v>12419.677821545154</v>
      </c>
    </row>
    <row r="7" spans="3:11">
      <c r="C7" s="64" t="s">
        <v>6</v>
      </c>
      <c r="D7" s="53">
        <v>20148.2</v>
      </c>
      <c r="E7" s="10">
        <v>18859</v>
      </c>
      <c r="F7" s="5">
        <v>8618.5768872792996</v>
      </c>
      <c r="G7" s="5">
        <v>14051.53</v>
      </c>
      <c r="H7" s="5">
        <v>14051.53</v>
      </c>
      <c r="I7" s="10">
        <f t="shared" ref="I7:I15" si="0">MEDIAN(E7,F7,G7)</f>
        <v>14051.53</v>
      </c>
      <c r="J7" s="5">
        <v>14272.768962426433</v>
      </c>
      <c r="K7" s="46">
        <f t="shared" ref="K7:K15" si="1">AVERAGE(E7:G7)</f>
        <v>13843.035629093099</v>
      </c>
    </row>
    <row r="8" spans="3:11">
      <c r="C8" s="64" t="s">
        <v>7</v>
      </c>
      <c r="D8" s="53">
        <v>9325.3649999999998</v>
      </c>
      <c r="E8" s="10">
        <v>3674</v>
      </c>
      <c r="F8" s="5">
        <v>1182.0833559805928</v>
      </c>
      <c r="G8" s="5">
        <v>1199.96</v>
      </c>
      <c r="H8" s="5">
        <v>1199.96</v>
      </c>
      <c r="I8" s="10">
        <f t="shared" si="0"/>
        <v>1199.96</v>
      </c>
      <c r="J8" s="5">
        <v>3902.469451993531</v>
      </c>
      <c r="K8" s="46">
        <f t="shared" si="1"/>
        <v>2018.6811186601974</v>
      </c>
    </row>
    <row r="9" spans="3:11">
      <c r="C9" s="64" t="s">
        <v>8</v>
      </c>
      <c r="D9" s="53">
        <v>10642.09</v>
      </c>
      <c r="E9" s="10">
        <v>124</v>
      </c>
      <c r="F9" s="5">
        <v>888.40462863698599</v>
      </c>
      <c r="G9" s="5">
        <v>0.18000000000006366</v>
      </c>
      <c r="H9" s="5">
        <v>888.40462863698599</v>
      </c>
      <c r="I9" s="10">
        <f t="shared" si="0"/>
        <v>124</v>
      </c>
      <c r="J9" s="5">
        <v>3843.5582095456625</v>
      </c>
      <c r="K9" s="46">
        <f t="shared" si="1"/>
        <v>337.52820954566204</v>
      </c>
    </row>
    <row r="10" spans="3:11">
      <c r="C10" s="64" t="s">
        <v>9</v>
      </c>
      <c r="D10" s="53">
        <v>4602.7451706112652</v>
      </c>
      <c r="E10" s="10">
        <v>428</v>
      </c>
      <c r="F10" s="5">
        <v>1437.8739802153736</v>
      </c>
      <c r="G10" s="5">
        <v>3989.25</v>
      </c>
      <c r="H10" s="5">
        <v>3989.25</v>
      </c>
      <c r="I10" s="10">
        <f t="shared" si="0"/>
        <v>1437.8739802153736</v>
      </c>
      <c r="J10" s="5">
        <v>3343.2897169422135</v>
      </c>
      <c r="K10" s="46">
        <f t="shared" si="1"/>
        <v>1951.7079934051246</v>
      </c>
    </row>
    <row r="11" spans="3:11">
      <c r="C11" s="64" t="s">
        <v>10</v>
      </c>
      <c r="D11" s="53">
        <v>5403.2450000000008</v>
      </c>
      <c r="E11" s="10">
        <v>2947</v>
      </c>
      <c r="F11" s="5">
        <v>1840.9521170327243</v>
      </c>
      <c r="G11" s="5">
        <v>2678.08</v>
      </c>
      <c r="H11" s="5">
        <v>2678.08</v>
      </c>
      <c r="I11" s="10">
        <f t="shared" si="0"/>
        <v>2678.08</v>
      </c>
      <c r="J11" s="5">
        <v>3307.425705677575</v>
      </c>
      <c r="K11" s="46">
        <f t="shared" si="1"/>
        <v>2488.6773723442416</v>
      </c>
    </row>
    <row r="12" spans="3:11">
      <c r="C12" s="64" t="s">
        <v>11</v>
      </c>
      <c r="D12" s="53">
        <v>5375.8050000000003</v>
      </c>
      <c r="E12" s="10">
        <v>3636</v>
      </c>
      <c r="F12" s="5">
        <v>1151.9097131438357</v>
      </c>
      <c r="G12" s="5">
        <v>1188.3800000000001</v>
      </c>
      <c r="H12" s="5">
        <v>1188.3800000000001</v>
      </c>
      <c r="I12" s="10">
        <f t="shared" si="0"/>
        <v>1188.3800000000001</v>
      </c>
      <c r="J12" s="5">
        <v>2572.0315710479454</v>
      </c>
      <c r="K12" s="46">
        <f t="shared" si="1"/>
        <v>1992.0965710479452</v>
      </c>
    </row>
    <row r="13" spans="3:11">
      <c r="C13" s="64" t="s">
        <v>12</v>
      </c>
      <c r="D13" s="53">
        <v>3161.19</v>
      </c>
      <c r="E13" s="10">
        <v>1581</v>
      </c>
      <c r="F13" s="5">
        <v>1603.8598017884324</v>
      </c>
      <c r="G13" s="5">
        <v>1121.7</v>
      </c>
      <c r="H13" s="5">
        <v>1603.8598017884324</v>
      </c>
      <c r="I13" s="10">
        <f t="shared" si="0"/>
        <v>1581</v>
      </c>
      <c r="J13" s="5">
        <v>1962.2499339294773</v>
      </c>
      <c r="K13" s="46">
        <f t="shared" si="1"/>
        <v>1435.5199339294775</v>
      </c>
    </row>
    <row r="14" spans="3:11">
      <c r="C14" s="64" t="s">
        <v>13</v>
      </c>
      <c r="D14" s="53">
        <v>4900.4399999999996</v>
      </c>
      <c r="E14" s="10">
        <v>26</v>
      </c>
      <c r="F14" s="5">
        <v>586.26650754452055</v>
      </c>
      <c r="G14" s="5">
        <v>333.24</v>
      </c>
      <c r="H14" s="5">
        <v>586.26650754452055</v>
      </c>
      <c r="I14" s="10">
        <f t="shared" si="0"/>
        <v>333.24</v>
      </c>
      <c r="J14" s="5">
        <v>1939.9821691815068</v>
      </c>
      <c r="K14" s="46">
        <f t="shared" si="1"/>
        <v>315.1688358481735</v>
      </c>
    </row>
    <row r="15" spans="3:11" ht="13.5" thickBot="1">
      <c r="C15" s="65" t="s">
        <v>14</v>
      </c>
      <c r="D15" s="58">
        <v>4192.3900000000003</v>
      </c>
      <c r="E15" s="11">
        <v>368</v>
      </c>
      <c r="F15" s="6">
        <v>0</v>
      </c>
      <c r="G15" s="6">
        <v>0.1999999999998181</v>
      </c>
      <c r="H15" s="6">
        <v>0.1999999999998181</v>
      </c>
      <c r="I15" s="11">
        <f t="shared" si="0"/>
        <v>0.1999999999998181</v>
      </c>
      <c r="J15" s="6">
        <v>1397.53</v>
      </c>
      <c r="K15" s="66">
        <f t="shared" si="1"/>
        <v>122.73333333333328</v>
      </c>
    </row>
    <row r="18" spans="3:11" ht="13.5" thickBot="1"/>
    <row r="19" spans="3:11" ht="15">
      <c r="C19" s="63" t="s">
        <v>74</v>
      </c>
      <c r="D19" s="48" t="s">
        <v>62</v>
      </c>
      <c r="E19" s="8" t="s">
        <v>28</v>
      </c>
      <c r="F19" s="7" t="s">
        <v>1</v>
      </c>
      <c r="G19" s="7" t="s">
        <v>2</v>
      </c>
      <c r="H19" s="7" t="s">
        <v>3</v>
      </c>
      <c r="I19" s="9" t="s">
        <v>29</v>
      </c>
      <c r="J19" s="7" t="s">
        <v>4</v>
      </c>
      <c r="K19" s="44" t="s">
        <v>30</v>
      </c>
    </row>
    <row r="20" spans="3:11">
      <c r="C20" s="64" t="s">
        <v>5</v>
      </c>
      <c r="D20" s="53">
        <v>53786.97</v>
      </c>
      <c r="E20" s="10">
        <v>39914.842447579183</v>
      </c>
      <c r="F20" s="5">
        <v>23477.093539649926</v>
      </c>
      <c r="G20" s="5">
        <v>30870.550000000003</v>
      </c>
      <c r="H20" s="5">
        <v>30870.550000000003</v>
      </c>
      <c r="I20" s="10">
        <f>MEDIAN(E20,F20,G20)</f>
        <v>30870.550000000003</v>
      </c>
      <c r="J20" s="5">
        <v>31420.828662409705</v>
      </c>
      <c r="K20" s="46">
        <f>AVERAGE(E20:G20)</f>
        <v>31420.828662409705</v>
      </c>
    </row>
    <row r="21" spans="3:11">
      <c r="C21" s="64" t="s">
        <v>19</v>
      </c>
      <c r="D21" s="53">
        <v>22255.304628535785</v>
      </c>
      <c r="E21" s="10">
        <v>12542.413756641869</v>
      </c>
      <c r="F21" s="5">
        <v>16024.205894977165</v>
      </c>
      <c r="G21" s="5">
        <v>17654.21</v>
      </c>
      <c r="H21" s="5">
        <v>15105.530000000002</v>
      </c>
      <c r="I21" s="10">
        <f t="shared" ref="I21:I29" si="2">MEDIAN(E21,F21,G21)</f>
        <v>16024.205894977165</v>
      </c>
      <c r="J21" s="5">
        <v>16272.25972418823</v>
      </c>
      <c r="K21" s="46">
        <f t="shared" ref="K21:K29" si="3">AVERAGE(E21:G21)</f>
        <v>15406.943217206344</v>
      </c>
    </row>
    <row r="22" spans="3:11">
      <c r="C22" s="64" t="s">
        <v>6</v>
      </c>
      <c r="D22" s="53">
        <v>21973.3</v>
      </c>
      <c r="E22" s="10">
        <v>21973.3</v>
      </c>
      <c r="F22" s="5">
        <v>11737.949172564688</v>
      </c>
      <c r="G22" s="5">
        <v>15105.530000000002</v>
      </c>
      <c r="H22" s="5">
        <v>16024.205894977165</v>
      </c>
      <c r="I22" s="10">
        <f t="shared" si="2"/>
        <v>15105.530000000002</v>
      </c>
      <c r="J22" s="5">
        <v>15406.943217206344</v>
      </c>
      <c r="K22" s="46">
        <f t="shared" si="3"/>
        <v>16272.259724188227</v>
      </c>
    </row>
    <row r="23" spans="3:11">
      <c r="C23" s="64" t="s">
        <v>14</v>
      </c>
      <c r="D23" s="53">
        <v>21371.274999999998</v>
      </c>
      <c r="E23" s="10">
        <v>4813.0369448345546</v>
      </c>
      <c r="F23" s="5">
        <v>4428.616880265221</v>
      </c>
      <c r="G23" s="5">
        <v>5651.2900000000009</v>
      </c>
      <c r="H23" s="5">
        <v>7795.9096849315047</v>
      </c>
      <c r="I23" s="10">
        <f t="shared" si="2"/>
        <v>4813.0369448345546</v>
      </c>
      <c r="J23" s="5">
        <v>8384.5998949771674</v>
      </c>
      <c r="K23" s="46">
        <f t="shared" si="3"/>
        <v>4964.3146083665924</v>
      </c>
    </row>
    <row r="24" spans="3:11">
      <c r="C24" s="64" t="s">
        <v>10</v>
      </c>
      <c r="D24" s="53">
        <v>16169.695000000002</v>
      </c>
      <c r="E24" s="10">
        <v>5685.0673493004706</v>
      </c>
      <c r="F24" s="5">
        <v>4454.5371323059371</v>
      </c>
      <c r="G24" s="5">
        <v>6695.65</v>
      </c>
      <c r="H24" s="5">
        <v>6123.8</v>
      </c>
      <c r="I24" s="10">
        <f t="shared" si="2"/>
        <v>5685.0673493004706</v>
      </c>
      <c r="J24" s="5">
        <v>7084.3148364801418</v>
      </c>
      <c r="K24" s="46">
        <f t="shared" si="3"/>
        <v>5611.7514938688028</v>
      </c>
    </row>
    <row r="25" spans="3:11">
      <c r="C25" s="64" t="s">
        <v>17</v>
      </c>
      <c r="D25" s="53">
        <v>18229.419999999998</v>
      </c>
      <c r="E25" s="10">
        <v>8932.2005085320652</v>
      </c>
      <c r="F25" s="5">
        <v>3771.3484408603508</v>
      </c>
      <c r="G25" s="5">
        <v>4392.0999999999995</v>
      </c>
      <c r="H25" s="5">
        <v>4392.0999999999995</v>
      </c>
      <c r="I25" s="10">
        <f t="shared" si="2"/>
        <v>4392.0999999999995</v>
      </c>
      <c r="J25" s="5">
        <v>5698.5496497974718</v>
      </c>
      <c r="K25" s="46">
        <f t="shared" si="3"/>
        <v>5698.5496497974718</v>
      </c>
    </row>
    <row r="26" spans="3:11">
      <c r="C26" s="64" t="s">
        <v>7</v>
      </c>
      <c r="D26" s="53">
        <v>15758.260000000002</v>
      </c>
      <c r="E26" s="10">
        <v>11353.361076346438</v>
      </c>
      <c r="F26" s="5">
        <v>3775.7834330939868</v>
      </c>
      <c r="G26" s="5">
        <v>6123.8</v>
      </c>
      <c r="H26" s="5">
        <v>5685.0673493004706</v>
      </c>
      <c r="I26" s="10">
        <f t="shared" si="2"/>
        <v>6123.8</v>
      </c>
      <c r="J26" s="5">
        <v>5611.7514938688028</v>
      </c>
      <c r="K26" s="46">
        <f t="shared" si="3"/>
        <v>7084.3148364801418</v>
      </c>
    </row>
    <row r="27" spans="3:11">
      <c r="C27" s="64" t="s">
        <v>22</v>
      </c>
      <c r="D27" s="53">
        <v>7687.32</v>
      </c>
      <c r="E27" s="10">
        <v>7687.32</v>
      </c>
      <c r="F27" s="5">
        <v>7795.9096849315047</v>
      </c>
      <c r="G27" s="5">
        <v>9670.5700000000015</v>
      </c>
      <c r="H27" s="5">
        <v>4588.71</v>
      </c>
      <c r="I27" s="10">
        <f t="shared" si="2"/>
        <v>7795.9096849315047</v>
      </c>
      <c r="J27" s="5">
        <v>5132.1855950284453</v>
      </c>
      <c r="K27" s="46">
        <f t="shared" si="3"/>
        <v>8384.5998949771692</v>
      </c>
    </row>
    <row r="28" spans="3:11">
      <c r="C28" s="64" t="s">
        <v>11</v>
      </c>
      <c r="D28" s="53">
        <v>10645.295</v>
      </c>
      <c r="E28" s="10">
        <v>8115.305759820114</v>
      </c>
      <c r="F28" s="5">
        <v>2692.5410252652218</v>
      </c>
      <c r="G28" s="5">
        <v>4588.71</v>
      </c>
      <c r="H28" s="5">
        <v>4813.0369448345546</v>
      </c>
      <c r="I28" s="10">
        <f t="shared" si="2"/>
        <v>4588.71</v>
      </c>
      <c r="J28" s="5">
        <v>4964.3146083665924</v>
      </c>
      <c r="K28" s="46">
        <f t="shared" si="3"/>
        <v>5132.1855950284453</v>
      </c>
    </row>
    <row r="29" spans="3:11" ht="13.5" thickBot="1">
      <c r="C29" s="65" t="s">
        <v>9</v>
      </c>
      <c r="D29" s="58">
        <v>7024.98</v>
      </c>
      <c r="E29" s="11">
        <v>3454.910505861712</v>
      </c>
      <c r="F29" s="6">
        <v>3421.3386328641564</v>
      </c>
      <c r="G29" s="6">
        <v>6639.869999999999</v>
      </c>
      <c r="H29" s="6">
        <v>3454.910505861712</v>
      </c>
      <c r="I29" s="11">
        <f t="shared" si="2"/>
        <v>3454.910505861712</v>
      </c>
      <c r="J29" s="6">
        <v>4505.3730462419553</v>
      </c>
      <c r="K29" s="66">
        <f t="shared" si="3"/>
        <v>4505.3730462419562</v>
      </c>
    </row>
    <row r="34" spans="3:11" ht="13.5" thickBot="1"/>
    <row r="35" spans="3:11" ht="15">
      <c r="C35" s="50" t="s">
        <v>71</v>
      </c>
      <c r="D35" s="48" t="s">
        <v>62</v>
      </c>
      <c r="E35" s="8" t="s">
        <v>28</v>
      </c>
      <c r="F35" s="7" t="s">
        <v>1</v>
      </c>
      <c r="G35" s="7" t="s">
        <v>2</v>
      </c>
      <c r="H35" s="7" t="s">
        <v>3</v>
      </c>
      <c r="I35" s="9" t="s">
        <v>29</v>
      </c>
      <c r="J35" s="48" t="s">
        <v>4</v>
      </c>
      <c r="K35" s="44" t="s">
        <v>30</v>
      </c>
    </row>
    <row r="36" spans="3:11">
      <c r="C36" s="45" t="s">
        <v>19</v>
      </c>
      <c r="D36" s="53">
        <v>2310.228295257476</v>
      </c>
      <c r="E36" s="55">
        <v>801.57873033339638</v>
      </c>
      <c r="F36" s="56">
        <v>820.04079057077615</v>
      </c>
      <c r="G36" s="56">
        <v>1309.08</v>
      </c>
      <c r="H36" s="56">
        <f>MEDIAN(D36,F36:G36)</f>
        <v>1309.08</v>
      </c>
      <c r="I36" s="55">
        <f>MEDIAN(E36:G36)</f>
        <v>820.04079057077615</v>
      </c>
      <c r="J36" s="56">
        <f>AVERAGE(D36,F36:G36)</f>
        <v>1479.7830286094174</v>
      </c>
      <c r="K36" s="57">
        <f>AVERAGE(E36:G36)</f>
        <v>976.89984030139078</v>
      </c>
    </row>
    <row r="37" spans="3:11">
      <c r="C37" s="45" t="s">
        <v>65</v>
      </c>
      <c r="D37" s="53">
        <v>769.88167619349508</v>
      </c>
      <c r="E37" s="55">
        <v>1128.6970848349886</v>
      </c>
      <c r="F37" s="56">
        <v>684.12919264954326</v>
      </c>
      <c r="G37" s="56">
        <v>864.18</v>
      </c>
      <c r="H37" s="56">
        <f t="shared" ref="H37:H45" si="4">MEDIAN(D37,F37:G37)</f>
        <v>769.88167619349508</v>
      </c>
      <c r="I37" s="55">
        <f t="shared" ref="I37:I59" si="5">MEDIAN(E37:G37)</f>
        <v>864.18</v>
      </c>
      <c r="J37" s="56">
        <f t="shared" ref="J37:J45" si="6">AVERAGE(D37,F37:G37)</f>
        <v>772.73028961434602</v>
      </c>
      <c r="K37" s="57">
        <f t="shared" ref="K37:K59" si="7">AVERAGE(E37:G37)</f>
        <v>892.33542582817734</v>
      </c>
    </row>
    <row r="38" spans="3:11">
      <c r="C38" s="45" t="s">
        <v>24</v>
      </c>
      <c r="D38" s="53">
        <v>622.08903903330122</v>
      </c>
      <c r="E38" s="55">
        <v>747.5546364774641</v>
      </c>
      <c r="F38" s="56">
        <v>419.61101830897996</v>
      </c>
      <c r="G38" s="56">
        <v>497.97</v>
      </c>
      <c r="H38" s="56">
        <f t="shared" si="4"/>
        <v>497.97</v>
      </c>
      <c r="I38" s="55">
        <f t="shared" si="5"/>
        <v>497.97</v>
      </c>
      <c r="J38" s="56">
        <f t="shared" si="6"/>
        <v>513.22335244742703</v>
      </c>
      <c r="K38" s="57">
        <f t="shared" si="7"/>
        <v>555.04521826214807</v>
      </c>
    </row>
    <row r="39" spans="3:11">
      <c r="C39" s="45" t="s">
        <v>12</v>
      </c>
      <c r="D39" s="53">
        <v>529.66343175828479</v>
      </c>
      <c r="E39" s="55">
        <v>1520.6307049806135</v>
      </c>
      <c r="F39" s="56">
        <v>0</v>
      </c>
      <c r="G39" s="56">
        <v>2.6999999954568921E-4</v>
      </c>
      <c r="H39" s="56">
        <f t="shared" si="4"/>
        <v>2.6999999954568921E-4</v>
      </c>
      <c r="I39" s="55">
        <f t="shared" si="5"/>
        <v>2.6999999954568921E-4</v>
      </c>
      <c r="J39" s="56">
        <f t="shared" si="6"/>
        <v>176.55456725276144</v>
      </c>
      <c r="K39" s="57">
        <f t="shared" si="7"/>
        <v>506.87699166020434</v>
      </c>
    </row>
    <row r="40" spans="3:11">
      <c r="C40" s="45" t="s">
        <v>66</v>
      </c>
      <c r="D40" s="53">
        <v>2.4676959738979591E-2</v>
      </c>
      <c r="E40" s="55">
        <v>97.158696560455297</v>
      </c>
      <c r="F40" s="56">
        <v>0</v>
      </c>
      <c r="G40" s="56">
        <v>585.07000000000005</v>
      </c>
      <c r="H40" s="56">
        <f t="shared" si="4"/>
        <v>2.4676959738979591E-2</v>
      </c>
      <c r="I40" s="55">
        <f t="shared" si="5"/>
        <v>97.158696560455297</v>
      </c>
      <c r="J40" s="56">
        <f t="shared" si="6"/>
        <v>195.03155898657965</v>
      </c>
      <c r="K40" s="57">
        <f t="shared" si="7"/>
        <v>227.40956552015177</v>
      </c>
    </row>
    <row r="41" spans="3:11">
      <c r="C41" s="45" t="s">
        <v>67</v>
      </c>
      <c r="D41" s="53">
        <v>575.9432095933654</v>
      </c>
      <c r="E41" s="55">
        <v>501.60574523680134</v>
      </c>
      <c r="F41" s="56">
        <v>0</v>
      </c>
      <c r="G41" s="56">
        <v>3.900000000385262E-4</v>
      </c>
      <c r="H41" s="56">
        <f t="shared" si="4"/>
        <v>3.900000000385262E-4</v>
      </c>
      <c r="I41" s="55">
        <f t="shared" si="5"/>
        <v>3.900000000385262E-4</v>
      </c>
      <c r="J41" s="56">
        <f t="shared" si="6"/>
        <v>191.98119986445514</v>
      </c>
      <c r="K41" s="57">
        <f t="shared" si="7"/>
        <v>167.20204507893379</v>
      </c>
    </row>
    <row r="42" spans="3:11">
      <c r="C42" s="45" t="s">
        <v>18</v>
      </c>
      <c r="D42" s="53">
        <v>0</v>
      </c>
      <c r="E42" s="55">
        <v>28.899569907052321</v>
      </c>
      <c r="F42" s="56">
        <v>438.50235495243521</v>
      </c>
      <c r="G42" s="56">
        <v>1.4999999999076863E-4</v>
      </c>
      <c r="H42" s="56">
        <f t="shared" si="4"/>
        <v>1.4999999999076863E-4</v>
      </c>
      <c r="I42" s="55">
        <f t="shared" si="5"/>
        <v>28.899569907052321</v>
      </c>
      <c r="J42" s="56">
        <f t="shared" si="6"/>
        <v>146.16750165081172</v>
      </c>
      <c r="K42" s="57">
        <f t="shared" si="7"/>
        <v>155.80069161982917</v>
      </c>
    </row>
    <row r="43" spans="3:11">
      <c r="C43" s="45" t="s">
        <v>13</v>
      </c>
      <c r="D43" s="53">
        <v>62.290431598624735</v>
      </c>
      <c r="E43" s="55">
        <v>151.50513128800409</v>
      </c>
      <c r="F43" s="56">
        <v>94.542708238204</v>
      </c>
      <c r="G43" s="56">
        <v>2.7000000000043656E-4</v>
      </c>
      <c r="H43" s="56">
        <f t="shared" si="4"/>
        <v>62.290431598624735</v>
      </c>
      <c r="I43" s="55">
        <f t="shared" si="5"/>
        <v>94.542708238204</v>
      </c>
      <c r="J43" s="56">
        <f t="shared" si="6"/>
        <v>52.277803278942912</v>
      </c>
      <c r="K43" s="57">
        <f t="shared" si="7"/>
        <v>82.016036508736036</v>
      </c>
    </row>
    <row r="44" spans="3:11">
      <c r="C44" s="45" t="s">
        <v>68</v>
      </c>
      <c r="D44" s="53">
        <v>135.4769958936885</v>
      </c>
      <c r="E44" s="55">
        <v>128.88636671818426</v>
      </c>
      <c r="F44" s="56">
        <v>57.147650036910136</v>
      </c>
      <c r="G44" s="56">
        <v>1.8999999997504347E-4</v>
      </c>
      <c r="H44" s="56">
        <f t="shared" si="4"/>
        <v>57.147650036910136</v>
      </c>
      <c r="I44" s="55">
        <f t="shared" si="5"/>
        <v>57.147650036910136</v>
      </c>
      <c r="J44" s="56">
        <f t="shared" si="6"/>
        <v>64.208278643532864</v>
      </c>
      <c r="K44" s="57">
        <f t="shared" si="7"/>
        <v>62.011402251698122</v>
      </c>
    </row>
    <row r="45" spans="3:11" ht="13.5" thickBot="1">
      <c r="C45" s="47" t="s">
        <v>69</v>
      </c>
      <c r="D45" s="58">
        <v>0</v>
      </c>
      <c r="E45" s="60">
        <v>185.33362553808851</v>
      </c>
      <c r="F45" s="61">
        <v>0</v>
      </c>
      <c r="G45" s="61">
        <v>2.2999999998774001E-4</v>
      </c>
      <c r="H45" s="61">
        <f t="shared" si="4"/>
        <v>0</v>
      </c>
      <c r="I45" s="60">
        <f t="shared" si="5"/>
        <v>2.2999999998774001E-4</v>
      </c>
      <c r="J45" s="61">
        <f t="shared" si="6"/>
        <v>7.6666666662579999E-5</v>
      </c>
      <c r="K45" s="62">
        <f t="shared" si="7"/>
        <v>61.777951846029502</v>
      </c>
    </row>
    <row r="46" spans="3:11">
      <c r="I46" s="43"/>
      <c r="K46" s="43"/>
    </row>
    <row r="47" spans="3:11" ht="13.5" thickBot="1">
      <c r="I47" s="43"/>
      <c r="K47" s="43"/>
    </row>
    <row r="48" spans="3:11" ht="15">
      <c r="C48" s="50" t="s">
        <v>72</v>
      </c>
      <c r="D48" s="48" t="s">
        <v>62</v>
      </c>
      <c r="E48" s="8" t="s">
        <v>28</v>
      </c>
      <c r="F48" s="48" t="s">
        <v>1</v>
      </c>
      <c r="G48" s="48" t="s">
        <v>2</v>
      </c>
      <c r="H48" s="52" t="s">
        <v>3</v>
      </c>
      <c r="I48" s="8" t="s">
        <v>29</v>
      </c>
      <c r="J48" s="48" t="s">
        <v>4</v>
      </c>
      <c r="K48" s="49" t="s">
        <v>30</v>
      </c>
    </row>
    <row r="49" spans="3:11">
      <c r="C49" s="45" t="s">
        <v>19</v>
      </c>
      <c r="D49" s="53">
        <v>8123.585</v>
      </c>
      <c r="E49" s="54">
        <v>13005.705565665146</v>
      </c>
      <c r="F49" s="53">
        <v>8625.1379665144577</v>
      </c>
      <c r="G49" s="53">
        <v>8531.09</v>
      </c>
      <c r="H49" s="53">
        <f>MEDIAN(D49,F49:G49)</f>
        <v>8531.09</v>
      </c>
      <c r="I49" s="55">
        <f t="shared" si="5"/>
        <v>8625.1379665144577</v>
      </c>
      <c r="J49" s="56">
        <f>AVERAGE(D49,F49:G49)</f>
        <v>8426.6043221714863</v>
      </c>
      <c r="K49" s="57">
        <f t="shared" si="7"/>
        <v>10053.977844059869</v>
      </c>
    </row>
    <row r="50" spans="3:11">
      <c r="C50" s="45" t="s">
        <v>65</v>
      </c>
      <c r="D50" s="53">
        <v>5053.59</v>
      </c>
      <c r="E50" s="54">
        <v>4245.4622586567766</v>
      </c>
      <c r="F50" s="53">
        <v>2141.3235576761804</v>
      </c>
      <c r="G50" s="53">
        <v>2917.19</v>
      </c>
      <c r="H50" s="53">
        <f t="shared" ref="H50:H59" si="8">MEDIAN(D50,F50:G50)</f>
        <v>2917.19</v>
      </c>
      <c r="I50" s="55">
        <f t="shared" si="5"/>
        <v>2917.19</v>
      </c>
      <c r="J50" s="56">
        <f t="shared" ref="J50:J59" si="9">AVERAGE(D50,F50:G50)</f>
        <v>3370.70118589206</v>
      </c>
      <c r="K50" s="57">
        <f t="shared" si="7"/>
        <v>3101.3252721109857</v>
      </c>
    </row>
    <row r="51" spans="3:11">
      <c r="C51" s="45" t="s">
        <v>24</v>
      </c>
      <c r="D51" s="53">
        <v>2804.5564924489581</v>
      </c>
      <c r="E51" s="54">
        <v>3782.0072463885645</v>
      </c>
      <c r="F51" s="53">
        <v>2134.3470072298328</v>
      </c>
      <c r="G51" s="53">
        <v>2816.73</v>
      </c>
      <c r="H51" s="53">
        <f t="shared" si="8"/>
        <v>2804.5564924489581</v>
      </c>
      <c r="I51" s="55">
        <f t="shared" si="5"/>
        <v>2816.73</v>
      </c>
      <c r="J51" s="56">
        <f t="shared" si="9"/>
        <v>2585.2111665595967</v>
      </c>
      <c r="K51" s="57">
        <f t="shared" si="7"/>
        <v>2911.0280845394659</v>
      </c>
    </row>
    <row r="52" spans="3:11">
      <c r="C52" s="45" t="s">
        <v>66</v>
      </c>
      <c r="D52" s="53">
        <v>1737.1949999999999</v>
      </c>
      <c r="E52" s="54">
        <v>2988.3300347020395</v>
      </c>
      <c r="F52" s="53">
        <v>1298.3075725875194</v>
      </c>
      <c r="G52" s="53">
        <v>2736.83</v>
      </c>
      <c r="H52" s="53">
        <f t="shared" si="8"/>
        <v>1737.1949999999999</v>
      </c>
      <c r="I52" s="55">
        <f t="shared" si="5"/>
        <v>2736.83</v>
      </c>
      <c r="J52" s="56">
        <f t="shared" si="9"/>
        <v>1924.110857529173</v>
      </c>
      <c r="K52" s="57">
        <f t="shared" si="7"/>
        <v>2341.1558690965198</v>
      </c>
    </row>
    <row r="53" spans="3:11">
      <c r="C53" s="45" t="s">
        <v>22</v>
      </c>
      <c r="D53" s="53">
        <v>988.31141548657934</v>
      </c>
      <c r="E53" s="54">
        <v>777.43117667893728</v>
      </c>
      <c r="F53" s="53">
        <v>1296.2775201175796</v>
      </c>
      <c r="G53" s="53">
        <v>2295.58</v>
      </c>
      <c r="H53" s="53">
        <f t="shared" si="8"/>
        <v>1296.2775201175796</v>
      </c>
      <c r="I53" s="55">
        <f t="shared" si="5"/>
        <v>1296.2775201175796</v>
      </c>
      <c r="J53" s="56">
        <f t="shared" si="9"/>
        <v>1526.7229785347197</v>
      </c>
      <c r="K53" s="57">
        <f t="shared" si="7"/>
        <v>1456.429565598839</v>
      </c>
    </row>
    <row r="54" spans="3:11">
      <c r="C54" s="45" t="s">
        <v>12</v>
      </c>
      <c r="D54" s="53">
        <v>620.83493585870679</v>
      </c>
      <c r="E54" s="54">
        <v>2130.9656148987983</v>
      </c>
      <c r="F54" s="53">
        <v>1046.9420240182635</v>
      </c>
      <c r="G54" s="53">
        <v>2.500000000509317E-4</v>
      </c>
      <c r="H54" s="53">
        <f t="shared" si="8"/>
        <v>620.83493585870679</v>
      </c>
      <c r="I54" s="55">
        <f t="shared" si="5"/>
        <v>1046.9420240182635</v>
      </c>
      <c r="J54" s="56">
        <f t="shared" si="9"/>
        <v>555.92573662565678</v>
      </c>
      <c r="K54" s="57">
        <f t="shared" si="7"/>
        <v>1059.3026296390206</v>
      </c>
    </row>
    <row r="55" spans="3:11">
      <c r="C55" s="45" t="s">
        <v>70</v>
      </c>
      <c r="D55" s="53">
        <v>520.25684112666613</v>
      </c>
      <c r="E55" s="54">
        <v>525.01344032496763</v>
      </c>
      <c r="F55" s="53">
        <v>257.86592933409429</v>
      </c>
      <c r="G55" s="53">
        <v>178.17</v>
      </c>
      <c r="H55" s="53">
        <f t="shared" si="8"/>
        <v>257.86592933409429</v>
      </c>
      <c r="I55" s="55">
        <f t="shared" si="5"/>
        <v>257.86592933409429</v>
      </c>
      <c r="J55" s="56">
        <f t="shared" si="9"/>
        <v>318.76425682025348</v>
      </c>
      <c r="K55" s="57">
        <f t="shared" si="7"/>
        <v>320.34978988635396</v>
      </c>
    </row>
    <row r="56" spans="3:11">
      <c r="C56" s="51" t="s">
        <v>34</v>
      </c>
      <c r="D56" s="53">
        <v>0</v>
      </c>
      <c r="E56" s="54">
        <v>0</v>
      </c>
      <c r="F56" s="53">
        <v>0</v>
      </c>
      <c r="G56" s="53">
        <v>573.24</v>
      </c>
      <c r="H56" s="53">
        <f t="shared" si="8"/>
        <v>0</v>
      </c>
      <c r="I56" s="55">
        <f t="shared" si="5"/>
        <v>0</v>
      </c>
      <c r="J56" s="56">
        <f t="shared" si="9"/>
        <v>191.08</v>
      </c>
      <c r="K56" s="57">
        <f t="shared" si="7"/>
        <v>191.08</v>
      </c>
    </row>
    <row r="57" spans="3:11">
      <c r="C57" s="45" t="s">
        <v>69</v>
      </c>
      <c r="D57" s="53">
        <v>0</v>
      </c>
      <c r="E57" s="54">
        <v>171.95691181530935</v>
      </c>
      <c r="F57" s="53">
        <v>0</v>
      </c>
      <c r="G57" s="53">
        <v>298.85000000000002</v>
      </c>
      <c r="H57" s="53">
        <f t="shared" si="8"/>
        <v>0</v>
      </c>
      <c r="I57" s="55">
        <f t="shared" si="5"/>
        <v>171.95691181530935</v>
      </c>
      <c r="J57" s="56">
        <f t="shared" si="9"/>
        <v>99.616666666666674</v>
      </c>
      <c r="K57" s="57">
        <f t="shared" si="7"/>
        <v>156.93563727176979</v>
      </c>
    </row>
    <row r="58" spans="3:11">
      <c r="C58" s="45" t="s">
        <v>18</v>
      </c>
      <c r="D58" s="53">
        <v>19.313608210289157</v>
      </c>
      <c r="E58" s="54">
        <v>6.7580319225921505E-4</v>
      </c>
      <c r="F58" s="53">
        <v>319.60121289117205</v>
      </c>
      <c r="G58" s="53">
        <v>9.0000000000145519E-5</v>
      </c>
      <c r="H58" s="53">
        <f t="shared" si="8"/>
        <v>19.313608210289157</v>
      </c>
      <c r="I58" s="55">
        <f t="shared" si="5"/>
        <v>6.7580319225921505E-4</v>
      </c>
      <c r="J58" s="56">
        <f t="shared" si="9"/>
        <v>112.9716370338204</v>
      </c>
      <c r="K58" s="57">
        <f t="shared" si="7"/>
        <v>106.53399289812144</v>
      </c>
    </row>
    <row r="59" spans="3:11" ht="13.5" thickBot="1">
      <c r="C59" s="47" t="s">
        <v>13</v>
      </c>
      <c r="D59" s="58">
        <v>4.9097616686611216</v>
      </c>
      <c r="E59" s="59">
        <v>83.111445574481735</v>
      </c>
      <c r="F59" s="58">
        <v>87.172781024733581</v>
      </c>
      <c r="G59" s="58">
        <v>1.8000000000029104E-4</v>
      </c>
      <c r="H59" s="58">
        <f t="shared" si="8"/>
        <v>4.9097616686611216</v>
      </c>
      <c r="I59" s="60">
        <f t="shared" si="5"/>
        <v>83.111445574481735</v>
      </c>
      <c r="J59" s="61">
        <f t="shared" si="9"/>
        <v>30.694240897798235</v>
      </c>
      <c r="K59" s="62">
        <f t="shared" si="7"/>
        <v>56.761468866405103</v>
      </c>
    </row>
    <row r="60" spans="3:11">
      <c r="F60" s="43"/>
      <c r="G60" s="43"/>
      <c r="H60" s="43"/>
      <c r="I60" s="43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7"/>
  <sheetViews>
    <sheetView workbookViewId="0">
      <selection activeCell="E13" sqref="E13"/>
    </sheetView>
  </sheetViews>
  <sheetFormatPr defaultRowHeight="12.75"/>
  <cols>
    <col min="2" max="2" width="25.5703125" customWidth="1"/>
    <col min="7" max="7" width="28.140625" customWidth="1"/>
  </cols>
  <sheetData>
    <row r="1" spans="2:8">
      <c r="B1" s="42" t="s">
        <v>61</v>
      </c>
      <c r="G1" s="42" t="s">
        <v>62</v>
      </c>
    </row>
    <row r="2" spans="2:8" ht="13.5" thickBot="1">
      <c r="B2" s="42" t="s">
        <v>64</v>
      </c>
      <c r="G2" s="42" t="s">
        <v>63</v>
      </c>
    </row>
    <row r="3" spans="2:8" ht="15">
      <c r="B3" s="27" t="s">
        <v>46</v>
      </c>
      <c r="C3" s="28" t="s">
        <v>4</v>
      </c>
      <c r="G3" s="27" t="s">
        <v>46</v>
      </c>
      <c r="H3" s="28" t="s">
        <v>4</v>
      </c>
    </row>
    <row r="4" spans="2:8" ht="14.25">
      <c r="B4" s="29" t="s">
        <v>6</v>
      </c>
      <c r="C4" s="30">
        <v>13842.940628047303</v>
      </c>
      <c r="G4" s="29" t="s">
        <v>5</v>
      </c>
      <c r="H4" s="30">
        <v>17211.311154878487</v>
      </c>
    </row>
    <row r="5" spans="2:8" ht="14.25">
      <c r="B5" s="29" t="s">
        <v>5</v>
      </c>
      <c r="C5" s="30">
        <v>12419.80675061733</v>
      </c>
      <c r="G5" s="29" t="s">
        <v>6</v>
      </c>
      <c r="H5" s="30">
        <v>14272.768962426433</v>
      </c>
    </row>
    <row r="6" spans="2:8" ht="14.25">
      <c r="B6" s="29" t="s">
        <v>10</v>
      </c>
      <c r="C6" s="30">
        <v>2488.5992473946026</v>
      </c>
      <c r="G6" s="29" t="s">
        <v>7</v>
      </c>
      <c r="H6" s="30">
        <v>3902.469451993531</v>
      </c>
    </row>
    <row r="7" spans="2:8" ht="14.25">
      <c r="B7" s="29" t="s">
        <v>7</v>
      </c>
      <c r="C7" s="30">
        <v>2018.8055422819882</v>
      </c>
      <c r="G7" s="29" t="s">
        <v>8</v>
      </c>
      <c r="H7" s="30">
        <v>3843.5582095456625</v>
      </c>
    </row>
    <row r="8" spans="2:8" ht="14.25">
      <c r="B8" s="29" t="s">
        <v>11</v>
      </c>
      <c r="C8" s="30">
        <v>1991.9873450800278</v>
      </c>
      <c r="G8" s="29" t="s">
        <v>9</v>
      </c>
      <c r="H8" s="30">
        <v>3343.2897169422135</v>
      </c>
    </row>
    <row r="9" spans="2:8" ht="14.25">
      <c r="B9" s="29" t="s">
        <v>9</v>
      </c>
      <c r="C9" s="30">
        <v>1951.8045423997683</v>
      </c>
      <c r="G9" s="29" t="s">
        <v>10</v>
      </c>
      <c r="H9" s="30">
        <v>3307.425705677575</v>
      </c>
    </row>
    <row r="10" spans="2:8" ht="14.25">
      <c r="B10" s="29" t="s">
        <v>12</v>
      </c>
      <c r="C10" s="30">
        <v>1435.4289263706462</v>
      </c>
      <c r="G10" s="29" t="s">
        <v>11</v>
      </c>
      <c r="H10" s="30">
        <v>2572.0315710479454</v>
      </c>
    </row>
    <row r="11" spans="2:8" ht="14.25">
      <c r="B11" s="29" t="s">
        <v>16</v>
      </c>
      <c r="C11" s="30">
        <v>887.45657182001321</v>
      </c>
      <c r="G11" s="29" t="s">
        <v>12</v>
      </c>
      <c r="H11" s="30">
        <v>1962.2499339294773</v>
      </c>
    </row>
    <row r="12" spans="2:8" ht="14.25">
      <c r="B12" s="29" t="s">
        <v>15</v>
      </c>
      <c r="C12" s="30">
        <v>750.66080485306645</v>
      </c>
      <c r="G12" s="29" t="s">
        <v>13</v>
      </c>
      <c r="H12" s="30">
        <v>1939.9821691815068</v>
      </c>
    </row>
    <row r="13" spans="2:8" ht="14.25">
      <c r="B13" s="29" t="s">
        <v>19</v>
      </c>
      <c r="C13" s="30">
        <v>688.36567143271861</v>
      </c>
      <c r="G13" s="29" t="s">
        <v>14</v>
      </c>
      <c r="H13" s="30">
        <v>1397.53</v>
      </c>
    </row>
    <row r="14" spans="2:8" ht="14.25">
      <c r="B14" s="29" t="s">
        <v>8</v>
      </c>
      <c r="C14" s="30">
        <v>337.43282494460192</v>
      </c>
      <c r="G14" s="29" t="s">
        <v>15</v>
      </c>
      <c r="H14" s="30">
        <v>1225.9541583630137</v>
      </c>
    </row>
    <row r="15" spans="2:8" ht="14.25">
      <c r="B15" s="29" t="s">
        <v>13</v>
      </c>
      <c r="C15" s="30">
        <v>315.25091087210978</v>
      </c>
      <c r="G15" s="29" t="s">
        <v>16</v>
      </c>
      <c r="H15" s="30">
        <v>1119.177661540089</v>
      </c>
    </row>
    <row r="16" spans="2:8" ht="14.25">
      <c r="B16" s="29" t="s">
        <v>20</v>
      </c>
      <c r="C16" s="30">
        <v>260.82275679867166</v>
      </c>
      <c r="G16" s="29" t="s">
        <v>57</v>
      </c>
      <c r="H16" s="30">
        <v>879.05650052573708</v>
      </c>
    </row>
    <row r="17" spans="2:8" ht="14.25">
      <c r="B17" s="29" t="s">
        <v>21</v>
      </c>
      <c r="C17" s="30">
        <v>249.25401677626476</v>
      </c>
      <c r="G17" s="29" t="s">
        <v>17</v>
      </c>
      <c r="H17" s="30">
        <v>804.35335333333342</v>
      </c>
    </row>
    <row r="18" spans="2:8" ht="14.25">
      <c r="B18" s="29" t="s">
        <v>24</v>
      </c>
      <c r="C18" s="30">
        <v>160.52838171887669</v>
      </c>
      <c r="G18" s="29" t="s">
        <v>18</v>
      </c>
      <c r="H18" s="30">
        <v>781.49681292694061</v>
      </c>
    </row>
    <row r="19" spans="2:8" ht="14.25">
      <c r="B19" s="29" t="s">
        <v>14</v>
      </c>
      <c r="C19" s="30">
        <v>122.84924985150673</v>
      </c>
      <c r="G19" s="29" t="s">
        <v>19</v>
      </c>
      <c r="H19" s="30">
        <v>756.79527486031805</v>
      </c>
    </row>
    <row r="20" spans="2:8" ht="14.25">
      <c r="B20" s="29" t="s">
        <v>31</v>
      </c>
      <c r="C20" s="30">
        <v>74.343482290351687</v>
      </c>
      <c r="G20" s="29" t="s">
        <v>58</v>
      </c>
      <c r="H20" s="30">
        <v>738.34668333333354</v>
      </c>
    </row>
    <row r="21" spans="2:8" ht="14.25">
      <c r="B21" s="29" t="s">
        <v>18</v>
      </c>
      <c r="C21" s="30">
        <v>66.587390404684598</v>
      </c>
      <c r="G21" s="29" t="s">
        <v>20</v>
      </c>
      <c r="H21" s="30">
        <v>465.07592552042917</v>
      </c>
    </row>
    <row r="22" spans="2:8" ht="14.25">
      <c r="B22" s="29" t="s">
        <v>17</v>
      </c>
      <c r="C22" s="30">
        <v>37.968432608874529</v>
      </c>
      <c r="G22" s="29" t="s">
        <v>59</v>
      </c>
      <c r="H22" s="30">
        <v>276.13913532361931</v>
      </c>
    </row>
    <row r="23" spans="2:8" ht="15" thickBot="1">
      <c r="B23" s="31" t="s">
        <v>32</v>
      </c>
      <c r="C23" s="32">
        <v>10.622526955919072</v>
      </c>
      <c r="G23" s="31" t="s">
        <v>21</v>
      </c>
      <c r="H23" s="32">
        <v>254.81307351588427</v>
      </c>
    </row>
    <row r="26" spans="2:8" ht="13.5" thickBot="1"/>
    <row r="27" spans="2:8" ht="15">
      <c r="B27" s="27" t="s">
        <v>53</v>
      </c>
      <c r="C27" s="28" t="s">
        <v>4</v>
      </c>
      <c r="G27" s="27" t="s">
        <v>53</v>
      </c>
      <c r="H27" s="28" t="s">
        <v>4</v>
      </c>
    </row>
    <row r="28" spans="2:8" ht="14.25">
      <c r="B28" s="29" t="s">
        <v>5</v>
      </c>
      <c r="C28" s="30">
        <v>31420.828662409705</v>
      </c>
      <c r="G28" s="29" t="s">
        <v>5</v>
      </c>
      <c r="H28" s="30">
        <v>36044.87117988331</v>
      </c>
    </row>
    <row r="29" spans="2:8" ht="14.25">
      <c r="B29" s="29" t="s">
        <v>6</v>
      </c>
      <c r="C29" s="30">
        <v>16272.25972418823</v>
      </c>
      <c r="G29" s="29" t="s">
        <v>19</v>
      </c>
      <c r="H29" s="30">
        <v>18644.573507837649</v>
      </c>
    </row>
    <row r="30" spans="2:8" ht="14.25">
      <c r="B30" s="29" t="s">
        <v>19</v>
      </c>
      <c r="C30" s="30">
        <v>15406.943217206344</v>
      </c>
      <c r="G30" s="29" t="s">
        <v>6</v>
      </c>
      <c r="H30" s="30">
        <v>16272.25972418823</v>
      </c>
    </row>
    <row r="31" spans="2:8" ht="14.25">
      <c r="B31" s="29" t="s">
        <v>22</v>
      </c>
      <c r="C31" s="30">
        <v>8384.5998949771674</v>
      </c>
      <c r="G31" s="29" t="s">
        <v>14</v>
      </c>
      <c r="H31" s="30">
        <v>10483.72729342174</v>
      </c>
    </row>
    <row r="32" spans="2:8" ht="14.25">
      <c r="B32" s="29" t="s">
        <v>7</v>
      </c>
      <c r="C32" s="30">
        <v>7084.3148364801418</v>
      </c>
      <c r="G32" s="29" t="s">
        <v>10</v>
      </c>
      <c r="H32" s="30">
        <v>9106.6273774353122</v>
      </c>
    </row>
    <row r="33" spans="2:8" ht="14.25">
      <c r="B33" s="29" t="s">
        <v>17</v>
      </c>
      <c r="C33" s="30">
        <v>5698.5496497974718</v>
      </c>
      <c r="G33" s="29" t="s">
        <v>17</v>
      </c>
      <c r="H33" s="30">
        <v>8797.6228136201153</v>
      </c>
    </row>
    <row r="34" spans="2:8" ht="14.25">
      <c r="B34" s="29" t="s">
        <v>10</v>
      </c>
      <c r="C34" s="30">
        <v>5611.7514938688028</v>
      </c>
      <c r="G34" s="29" t="s">
        <v>7</v>
      </c>
      <c r="H34" s="30">
        <v>8552.6144776979963</v>
      </c>
    </row>
    <row r="35" spans="2:8" ht="14.25">
      <c r="B35" s="29" t="s">
        <v>11</v>
      </c>
      <c r="C35" s="30">
        <v>5132.1855950284453</v>
      </c>
      <c r="G35" s="29" t="s">
        <v>22</v>
      </c>
      <c r="H35" s="30">
        <v>8384.5998949771674</v>
      </c>
    </row>
    <row r="36" spans="2:8" ht="14.25">
      <c r="B36" s="29" t="s">
        <v>14</v>
      </c>
      <c r="C36" s="30">
        <v>4964.3146083665924</v>
      </c>
      <c r="G36" s="29" t="s">
        <v>11</v>
      </c>
      <c r="H36" s="30">
        <v>5975.5153417550746</v>
      </c>
    </row>
    <row r="37" spans="2:8" ht="14.25">
      <c r="B37" s="29" t="s">
        <v>9</v>
      </c>
      <c r="C37" s="30">
        <v>4505.3730462419553</v>
      </c>
      <c r="G37" s="29" t="s">
        <v>9</v>
      </c>
      <c r="H37" s="30">
        <v>5695.3962109547183</v>
      </c>
    </row>
    <row r="38" spans="2:8" ht="14.25">
      <c r="B38" s="29" t="s">
        <v>23</v>
      </c>
      <c r="C38" s="30">
        <v>4123.3728681467701</v>
      </c>
      <c r="G38" s="29" t="s">
        <v>23</v>
      </c>
      <c r="H38" s="30">
        <v>4564.7518860469218</v>
      </c>
    </row>
    <row r="39" spans="2:8" ht="14.25">
      <c r="B39" s="29" t="s">
        <v>24</v>
      </c>
      <c r="C39" s="30">
        <v>3354.9697941950012</v>
      </c>
      <c r="G39" s="29" t="s">
        <v>24</v>
      </c>
      <c r="H39" s="30">
        <v>4475.3930574354281</v>
      </c>
    </row>
    <row r="40" spans="2:8" ht="14.25">
      <c r="B40" s="29" t="s">
        <v>15</v>
      </c>
      <c r="C40" s="30">
        <v>2903.8537078298959</v>
      </c>
      <c r="G40" s="29" t="s">
        <v>15</v>
      </c>
      <c r="H40" s="30">
        <v>3174.1825954076612</v>
      </c>
    </row>
    <row r="41" spans="2:8" ht="14.25">
      <c r="B41" s="29" t="s">
        <v>12</v>
      </c>
      <c r="C41" s="30">
        <v>2270.5756699206308</v>
      </c>
      <c r="G41" s="29" t="s">
        <v>12</v>
      </c>
      <c r="H41" s="30">
        <v>2697.0214096572809</v>
      </c>
    </row>
    <row r="42" spans="2:8" ht="14.25">
      <c r="B42" s="29" t="s">
        <v>25</v>
      </c>
      <c r="C42" s="30">
        <v>1788.8555031987405</v>
      </c>
      <c r="G42" s="29" t="s">
        <v>13</v>
      </c>
      <c r="H42" s="30">
        <v>2343.0174612616688</v>
      </c>
    </row>
    <row r="43" spans="2:8" ht="14.25">
      <c r="B43" s="29" t="s">
        <v>21</v>
      </c>
      <c r="C43" s="30">
        <v>1093.9465505892254</v>
      </c>
      <c r="G43" s="29" t="s">
        <v>25</v>
      </c>
      <c r="H43" s="30">
        <v>2233.7144372340163</v>
      </c>
    </row>
    <row r="44" spans="2:8" ht="14.25">
      <c r="B44" s="29" t="s">
        <v>13</v>
      </c>
      <c r="C44" s="30">
        <v>825.21616057929316</v>
      </c>
      <c r="G44" s="29" t="s">
        <v>21</v>
      </c>
      <c r="H44" s="30">
        <v>1170.272912116616</v>
      </c>
    </row>
    <row r="45" spans="2:8" ht="14.25">
      <c r="B45" s="29" t="s">
        <v>33</v>
      </c>
      <c r="C45" s="30">
        <v>460.26513887105443</v>
      </c>
      <c r="G45" s="29" t="s">
        <v>57</v>
      </c>
      <c r="H45" s="30">
        <v>943.33343615153717</v>
      </c>
    </row>
    <row r="46" spans="2:8" ht="14.25">
      <c r="B46" s="29" t="s">
        <v>34</v>
      </c>
      <c r="C46" s="30">
        <v>358.29000294862431</v>
      </c>
      <c r="G46" s="29" t="s">
        <v>58</v>
      </c>
      <c r="H46" s="30">
        <v>834.49</v>
      </c>
    </row>
    <row r="47" spans="2:8" ht="15" thickBot="1">
      <c r="B47" s="31" t="s">
        <v>35</v>
      </c>
      <c r="C47" s="32">
        <v>76.984418060064044</v>
      </c>
      <c r="G47" s="31" t="s">
        <v>18</v>
      </c>
      <c r="H47" s="32">
        <v>526.03506173889775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47"/>
  <sheetViews>
    <sheetView workbookViewId="0">
      <selection activeCell="F15" sqref="F15"/>
    </sheetView>
  </sheetViews>
  <sheetFormatPr defaultRowHeight="12.75"/>
  <cols>
    <col min="2" max="2" width="30.5703125" customWidth="1"/>
  </cols>
  <sheetData>
    <row r="1" spans="2:3">
      <c r="B1" s="42" t="s">
        <v>60</v>
      </c>
    </row>
    <row r="2" spans="2:3" ht="13.5" thickBot="1"/>
    <row r="3" spans="2:3" ht="15.75">
      <c r="B3" s="41" t="s">
        <v>46</v>
      </c>
      <c r="C3" s="36" t="s">
        <v>4</v>
      </c>
    </row>
    <row r="4" spans="2:3" ht="15">
      <c r="B4" s="37" t="s">
        <v>5</v>
      </c>
      <c r="C4" s="38">
        <v>16275.663868744485</v>
      </c>
    </row>
    <row r="5" spans="2:3" ht="15">
      <c r="B5" s="37" t="s">
        <v>6</v>
      </c>
      <c r="C5" s="38">
        <v>15329.844956645888</v>
      </c>
    </row>
    <row r="6" spans="2:3" ht="15">
      <c r="B6" s="37" t="s">
        <v>7</v>
      </c>
      <c r="C6" s="38">
        <v>4237.4393470059449</v>
      </c>
    </row>
    <row r="7" spans="2:3" ht="15">
      <c r="B7" s="37" t="s">
        <v>9</v>
      </c>
      <c r="C7" s="38">
        <v>3606.5386737118947</v>
      </c>
    </row>
    <row r="8" spans="2:3" ht="15">
      <c r="B8" s="37" t="s">
        <v>10</v>
      </c>
      <c r="C8" s="38">
        <v>3404.4100888063426</v>
      </c>
    </row>
    <row r="9" spans="2:3" ht="15">
      <c r="B9" s="37" t="s">
        <v>11</v>
      </c>
      <c r="C9" s="38">
        <v>3059.7759363207729</v>
      </c>
    </row>
    <row r="10" spans="2:3" ht="15">
      <c r="B10" s="37" t="s">
        <v>12</v>
      </c>
      <c r="C10" s="38">
        <v>2178.5302133597602</v>
      </c>
    </row>
    <row r="11" spans="2:3" ht="15">
      <c r="B11" s="37" t="s">
        <v>14</v>
      </c>
      <c r="C11" s="38">
        <v>1919.9775264862867</v>
      </c>
    </row>
    <row r="12" spans="2:3" ht="15">
      <c r="B12" s="37" t="s">
        <v>16</v>
      </c>
      <c r="C12" s="38">
        <v>1732.5952678594601</v>
      </c>
    </row>
    <row r="13" spans="2:3" ht="15">
      <c r="B13" s="37" t="s">
        <v>21</v>
      </c>
      <c r="C13" s="38">
        <v>1595.6284466340257</v>
      </c>
    </row>
    <row r="14" spans="2:3" ht="15">
      <c r="B14" s="37" t="s">
        <v>15</v>
      </c>
      <c r="C14" s="38">
        <v>1406.6245301624519</v>
      </c>
    </row>
    <row r="15" spans="2:3" ht="15">
      <c r="B15" s="37" t="s">
        <v>20</v>
      </c>
      <c r="C15" s="38">
        <v>1392.5658129227152</v>
      </c>
    </row>
    <row r="16" spans="2:3" ht="15">
      <c r="B16" s="37" t="s">
        <v>19</v>
      </c>
      <c r="C16" s="38">
        <v>1161.6215072327616</v>
      </c>
    </row>
    <row r="17" spans="2:3" ht="15">
      <c r="B17" s="37" t="s">
        <v>13</v>
      </c>
      <c r="C17" s="38">
        <v>966.80557788803105</v>
      </c>
    </row>
    <row r="18" spans="2:3" ht="15">
      <c r="B18" s="37" t="s">
        <v>35</v>
      </c>
      <c r="C18" s="38">
        <v>825.1708500798286</v>
      </c>
    </row>
    <row r="19" spans="2:3" ht="15">
      <c r="B19" s="37" t="s">
        <v>40</v>
      </c>
      <c r="C19" s="38">
        <v>779.69829360950007</v>
      </c>
    </row>
    <row r="20" spans="2:3" ht="15">
      <c r="B20" s="37" t="s">
        <v>8</v>
      </c>
      <c r="C20" s="38">
        <v>638.42878004150896</v>
      </c>
    </row>
    <row r="21" spans="2:3" ht="15">
      <c r="B21" s="37" t="s">
        <v>25</v>
      </c>
      <c r="C21" s="38">
        <v>621.08304398834002</v>
      </c>
    </row>
    <row r="22" spans="2:3" ht="15">
      <c r="B22" s="37" t="s">
        <v>18</v>
      </c>
      <c r="C22" s="38">
        <v>283.9242479442882</v>
      </c>
    </row>
    <row r="23" spans="2:3" ht="15.75" thickBot="1">
      <c r="B23" s="39" t="s">
        <v>24</v>
      </c>
      <c r="C23" s="40">
        <v>274.69101100562597</v>
      </c>
    </row>
    <row r="26" spans="2:3" ht="13.5" thickBot="1">
      <c r="B26" t="s">
        <v>41</v>
      </c>
    </row>
    <row r="27" spans="2:3" ht="15.75">
      <c r="B27" s="41" t="s">
        <v>53</v>
      </c>
      <c r="C27" s="36" t="s">
        <v>4</v>
      </c>
    </row>
    <row r="28" spans="2:3" ht="15">
      <c r="B28" s="37" t="s">
        <v>5</v>
      </c>
      <c r="C28" s="38">
        <v>34829.536826263888</v>
      </c>
    </row>
    <row r="29" spans="2:3" ht="15">
      <c r="B29" s="37" t="s">
        <v>19</v>
      </c>
      <c r="C29" s="38">
        <v>18935.118431669365</v>
      </c>
    </row>
    <row r="30" spans="2:3" ht="15">
      <c r="B30" s="37" t="s">
        <v>6</v>
      </c>
      <c r="C30" s="38">
        <v>18009.666861242829</v>
      </c>
    </row>
    <row r="31" spans="2:3" ht="15">
      <c r="B31" s="37" t="s">
        <v>22</v>
      </c>
      <c r="C31" s="38">
        <v>9991.1874721980839</v>
      </c>
    </row>
    <row r="32" spans="2:3" ht="15">
      <c r="B32" s="37" t="s">
        <v>14</v>
      </c>
      <c r="C32" s="38">
        <v>9437.7299548778519</v>
      </c>
    </row>
    <row r="33" spans="2:3" ht="15">
      <c r="B33" s="37" t="s">
        <v>7</v>
      </c>
      <c r="C33" s="38">
        <v>9261.99464653414</v>
      </c>
    </row>
    <row r="34" spans="2:3" ht="15">
      <c r="B34" s="37" t="s">
        <v>17</v>
      </c>
      <c r="C34" s="38">
        <v>8778.4302393815542</v>
      </c>
    </row>
    <row r="35" spans="2:3" ht="15">
      <c r="B35" s="37" t="s">
        <v>23</v>
      </c>
      <c r="C35" s="38">
        <v>8349.7767812431466</v>
      </c>
    </row>
    <row r="36" spans="2:3" ht="15">
      <c r="B36" s="37" t="s">
        <v>10</v>
      </c>
      <c r="C36" s="38">
        <v>7105.600548470441</v>
      </c>
    </row>
    <row r="37" spans="2:3" ht="15">
      <c r="B37" s="37" t="s">
        <v>11</v>
      </c>
      <c r="C37" s="38">
        <v>5954.8767322103877</v>
      </c>
    </row>
    <row r="38" spans="2:3" ht="15">
      <c r="B38" s="37" t="s">
        <v>9</v>
      </c>
      <c r="C38" s="38">
        <v>5659.0540753575524</v>
      </c>
    </row>
    <row r="39" spans="2:3" ht="15">
      <c r="B39" s="37" t="s">
        <v>24</v>
      </c>
      <c r="C39" s="38">
        <v>4366.3454625025488</v>
      </c>
    </row>
    <row r="40" spans="2:3" ht="15">
      <c r="B40" s="37" t="s">
        <v>15</v>
      </c>
      <c r="C40" s="38">
        <v>4281.9381229062756</v>
      </c>
    </row>
    <row r="41" spans="2:3" ht="15">
      <c r="B41" s="37" t="s">
        <v>25</v>
      </c>
      <c r="C41" s="38">
        <v>3586.1333070225787</v>
      </c>
    </row>
    <row r="42" spans="2:3" ht="15">
      <c r="B42" s="37" t="s">
        <v>12</v>
      </c>
      <c r="C42" s="38">
        <v>3168.0641307427736</v>
      </c>
    </row>
    <row r="43" spans="2:3" ht="15">
      <c r="B43" s="37" t="s">
        <v>21</v>
      </c>
      <c r="C43" s="38">
        <v>2315.2007397642706</v>
      </c>
    </row>
    <row r="44" spans="2:3" ht="15">
      <c r="B44" s="37" t="s">
        <v>33</v>
      </c>
      <c r="C44" s="38">
        <v>1963.2391405968822</v>
      </c>
    </row>
    <row r="45" spans="2:3" ht="15">
      <c r="B45" s="37" t="s">
        <v>13</v>
      </c>
      <c r="C45" s="38">
        <v>1359.5512957600795</v>
      </c>
    </row>
    <row r="46" spans="2:3" ht="15">
      <c r="B46" s="37" t="s">
        <v>35</v>
      </c>
      <c r="C46" s="38">
        <v>1049.7146597873218</v>
      </c>
    </row>
    <row r="47" spans="2:3" ht="15.75" thickBot="1">
      <c r="B47" s="39" t="s">
        <v>34</v>
      </c>
      <c r="C47" s="40">
        <v>1023.7050053745173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3"/>
  <sheetViews>
    <sheetView topLeftCell="A16" workbookViewId="0">
      <selection activeCell="G31" sqref="G31"/>
    </sheetView>
  </sheetViews>
  <sheetFormatPr defaultRowHeight="12.75"/>
  <cols>
    <col min="2" max="2" width="23.85546875" bestFit="1" customWidth="1"/>
    <col min="3" max="3" width="10.7109375" bestFit="1" customWidth="1"/>
    <col min="4" max="4" width="6.5703125" customWidth="1"/>
    <col min="5" max="5" width="7.42578125" customWidth="1"/>
  </cols>
  <sheetData>
    <row r="2" spans="2:5" ht="13.5" thickBot="1"/>
    <row r="3" spans="2:5">
      <c r="B3" s="21" t="s">
        <v>47</v>
      </c>
      <c r="C3" s="3" t="s">
        <v>43</v>
      </c>
      <c r="D3" s="3" t="s">
        <v>44</v>
      </c>
      <c r="E3" s="3" t="s">
        <v>45</v>
      </c>
    </row>
    <row r="4" spans="2:5">
      <c r="B4" s="1" t="s">
        <v>6</v>
      </c>
      <c r="C4" s="5">
        <v>16163.827663105518</v>
      </c>
      <c r="D4" s="5">
        <v>18858.714996862611</v>
      </c>
      <c r="E4" s="5">
        <v>20148.2</v>
      </c>
    </row>
    <row r="5" spans="2:5">
      <c r="B5" s="1" t="s">
        <v>5</v>
      </c>
      <c r="C5" s="5">
        <v>9852.6999379522113</v>
      </c>
      <c r="D5" s="5">
        <v>13776.38678721653</v>
      </c>
      <c r="E5" s="5">
        <v>20101.641454730987</v>
      </c>
    </row>
    <row r="6" spans="2:5">
      <c r="B6" s="1" t="s">
        <v>10</v>
      </c>
      <c r="C6" s="5">
        <v>1991.4324534693869</v>
      </c>
      <c r="D6" s="5">
        <v>2946.765625151083</v>
      </c>
      <c r="E6" s="5">
        <v>4086.5809006120398</v>
      </c>
    </row>
    <row r="7" spans="2:5">
      <c r="B7" s="1" t="s">
        <v>11</v>
      </c>
      <c r="C7" s="5">
        <v>1476.9505168293467</v>
      </c>
      <c r="D7" s="5">
        <v>3635.6723220962476</v>
      </c>
      <c r="E7" s="5">
        <v>4707.3219861040452</v>
      </c>
    </row>
    <row r="8" spans="2:5">
      <c r="B8" s="1" t="s">
        <v>12</v>
      </c>
      <c r="C8" s="5">
        <v>1305.2875616711399</v>
      </c>
      <c r="D8" s="5">
        <v>1580.7269773235066</v>
      </c>
      <c r="E8" s="5">
        <v>2179.0470226310904</v>
      </c>
    </row>
    <row r="9" spans="2:5">
      <c r="B9" s="1" t="s">
        <v>7</v>
      </c>
      <c r="C9" s="5">
        <v>1158.5747357918688</v>
      </c>
      <c r="D9" s="5">
        <v>3674.3732708653724</v>
      </c>
      <c r="E9" s="5">
        <v>7635.063399501767</v>
      </c>
    </row>
    <row r="10" spans="2:5">
      <c r="B10" s="1" t="s">
        <v>9</v>
      </c>
      <c r="C10" s="5">
        <v>19.664153941660402</v>
      </c>
      <c r="D10" s="5">
        <v>428.28964698393065</v>
      </c>
      <c r="E10" s="5">
        <v>2551.1083516564067</v>
      </c>
    </row>
    <row r="11" spans="2:5">
      <c r="B11" s="1" t="s">
        <v>15</v>
      </c>
      <c r="C11" s="5">
        <v>1066.1447144545627</v>
      </c>
      <c r="D11" s="5">
        <v>1426.4899394701583</v>
      </c>
      <c r="E11" s="5">
        <v>2852.37</v>
      </c>
    </row>
    <row r="12" spans="2:5">
      <c r="B12" s="1" t="s">
        <v>8</v>
      </c>
      <c r="C12" s="5">
        <v>81.848990489764105</v>
      </c>
      <c r="D12" s="5">
        <v>123.7138461968196</v>
      </c>
      <c r="E12" s="5">
        <v>191.82946092800435</v>
      </c>
    </row>
    <row r="13" spans="2:5">
      <c r="B13" s="1" t="s">
        <v>16</v>
      </c>
      <c r="C13" s="5">
        <v>90.928883911450427</v>
      </c>
      <c r="D13" s="5">
        <v>375.17951797145537</v>
      </c>
      <c r="E13" s="5">
        <v>1321.492498783861</v>
      </c>
    </row>
    <row r="14" spans="2:5">
      <c r="B14" s="1" t="s">
        <v>19</v>
      </c>
      <c r="C14" s="5">
        <v>0.17630488764044944</v>
      </c>
      <c r="D14" s="5">
        <v>0.51416459229614853</v>
      </c>
      <c r="E14" s="5">
        <v>683.20507972998462</v>
      </c>
    </row>
    <row r="15" spans="2:5">
      <c r="B15" s="1" t="s">
        <v>20</v>
      </c>
      <c r="C15" s="5">
        <v>0.25439162434719959</v>
      </c>
      <c r="D15" s="5">
        <v>0.50909103566529457</v>
      </c>
      <c r="E15" s="5">
        <v>1.5160779677419358</v>
      </c>
    </row>
    <row r="16" spans="2:5">
      <c r="B16" s="1" t="s">
        <v>13</v>
      </c>
      <c r="C16" s="5">
        <v>2.4139526772670337</v>
      </c>
      <c r="D16" s="5">
        <v>26.246225071808773</v>
      </c>
      <c r="E16" s="5">
        <v>67.361532651184746</v>
      </c>
    </row>
    <row r="17" spans="2:5" ht="13.5" thickBot="1">
      <c r="B17" s="2" t="s">
        <v>14</v>
      </c>
      <c r="C17" s="6">
        <v>207.17550892364287</v>
      </c>
      <c r="D17" s="6">
        <v>368.34774955452036</v>
      </c>
      <c r="E17" s="6">
        <v>1984.9341445598434</v>
      </c>
    </row>
    <row r="28" spans="2:5" ht="13.5" thickBot="1"/>
    <row r="29" spans="2:5">
      <c r="B29" s="34" t="s">
        <v>56</v>
      </c>
      <c r="C29" s="3" t="s">
        <v>43</v>
      </c>
      <c r="D29" s="3" t="s">
        <v>44</v>
      </c>
      <c r="E29" s="3" t="s">
        <v>45</v>
      </c>
    </row>
    <row r="30" spans="2:5">
      <c r="B30" s="1" t="s">
        <v>5</v>
      </c>
      <c r="C30" s="5">
        <v>32525.425424459958</v>
      </c>
      <c r="D30" s="5">
        <v>39914.842447579183</v>
      </c>
      <c r="E30" s="5">
        <v>44518.563317657143</v>
      </c>
    </row>
    <row r="31" spans="2:5">
      <c r="B31" s="1" t="s">
        <v>6</v>
      </c>
      <c r="C31" s="5">
        <v>19887.167896230007</v>
      </c>
      <c r="D31" s="5">
        <v>21973.3</v>
      </c>
      <c r="E31" s="5">
        <v>21973.3</v>
      </c>
    </row>
    <row r="32" spans="2:5">
      <c r="B32" s="1" t="s">
        <v>19</v>
      </c>
      <c r="C32" s="5">
        <v>12146.032330623306</v>
      </c>
      <c r="D32" s="5">
        <v>12542.413756641869</v>
      </c>
      <c r="E32" s="5">
        <v>18880.806185419053</v>
      </c>
    </row>
    <row r="33" spans="2:5">
      <c r="B33" s="1" t="s">
        <v>22</v>
      </c>
      <c r="C33" s="5">
        <v>6410.4859567506055</v>
      </c>
      <c r="D33" s="5">
        <v>7687.32</v>
      </c>
      <c r="E33" s="5">
        <v>9377.2966262886639</v>
      </c>
    </row>
    <row r="34" spans="2:5">
      <c r="B34" s="1" t="s">
        <v>10</v>
      </c>
      <c r="C34" s="5">
        <v>3565.3788154732119</v>
      </c>
      <c r="D34" s="5">
        <v>5685.0673493004706</v>
      </c>
      <c r="E34" s="5">
        <v>8661.7272619813975</v>
      </c>
    </row>
    <row r="35" spans="2:5">
      <c r="B35" s="1" t="s">
        <v>17</v>
      </c>
      <c r="C35" s="5">
        <v>3909.8653830883277</v>
      </c>
      <c r="D35" s="5">
        <v>8932.2005085320652</v>
      </c>
      <c r="E35" s="5">
        <v>9772.0294402288746</v>
      </c>
    </row>
    <row r="36" spans="2:5">
      <c r="B36" s="1" t="s">
        <v>7</v>
      </c>
      <c r="C36" s="5">
        <v>5620.9020288602642</v>
      </c>
      <c r="D36" s="5">
        <v>11353.361076346438</v>
      </c>
      <c r="E36" s="5">
        <v>13607.838439878589</v>
      </c>
    </row>
    <row r="37" spans="2:5">
      <c r="B37" s="1" t="s">
        <v>11</v>
      </c>
      <c r="C37" s="5">
        <v>5383.7398482157696</v>
      </c>
      <c r="D37" s="5">
        <v>8115.305759820114</v>
      </c>
      <c r="E37" s="5">
        <v>9324.302859786676</v>
      </c>
    </row>
    <row r="38" spans="2:5">
      <c r="B38" s="1" t="s">
        <v>9</v>
      </c>
      <c r="C38" s="5">
        <v>836.84486292474708</v>
      </c>
      <c r="D38" s="5">
        <v>3454.910505861712</v>
      </c>
      <c r="E38" s="5">
        <v>5628.1014958447849</v>
      </c>
    </row>
    <row r="39" spans="2:5">
      <c r="B39" s="1" t="s">
        <v>24</v>
      </c>
      <c r="C39" s="5">
        <v>1915.4991094278332</v>
      </c>
      <c r="D39" s="5">
        <v>3073.0480760020509</v>
      </c>
      <c r="E39" s="5">
        <v>4737.6071876042406</v>
      </c>
    </row>
    <row r="40" spans="2:5">
      <c r="B40" s="1" t="s">
        <v>23</v>
      </c>
      <c r="C40" s="5">
        <v>3.4944278451178454</v>
      </c>
      <c r="D40" s="5">
        <v>873.26015923482839</v>
      </c>
      <c r="E40" s="5">
        <v>6113.3221377231175</v>
      </c>
    </row>
    <row r="41" spans="2:5">
      <c r="B41" s="1" t="s">
        <v>14</v>
      </c>
      <c r="C41" s="5">
        <v>874.80514436586179</v>
      </c>
      <c r="D41" s="5">
        <v>4813.0369448345546</v>
      </c>
      <c r="E41" s="5">
        <v>12147.401925865996</v>
      </c>
    </row>
    <row r="42" spans="2:5">
      <c r="B42" s="1" t="s">
        <v>15</v>
      </c>
      <c r="C42" s="5">
        <v>2506.997793909778</v>
      </c>
      <c r="D42" s="5">
        <v>5176.5933372667041</v>
      </c>
      <c r="E42" s="5">
        <v>5987.58</v>
      </c>
    </row>
    <row r="43" spans="2:5" ht="13.5" thickBot="1">
      <c r="B43" s="2" t="s">
        <v>12</v>
      </c>
      <c r="C43" s="6">
        <v>1807.0620096891562</v>
      </c>
      <c r="D43" s="6">
        <v>2656.4027807900493</v>
      </c>
      <c r="E43" s="6">
        <v>3559.1136664915798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3"/>
  <sheetViews>
    <sheetView workbookViewId="0">
      <selection activeCell="F26" sqref="F26"/>
    </sheetView>
  </sheetViews>
  <sheetFormatPr defaultRowHeight="12.75"/>
  <cols>
    <col min="2" max="2" width="23.85546875" bestFit="1" customWidth="1"/>
    <col min="3" max="3" width="10.7109375" bestFit="1" customWidth="1"/>
    <col min="4" max="4" width="6.5703125" customWidth="1"/>
    <col min="5" max="5" width="7.42578125" customWidth="1"/>
  </cols>
  <sheetData>
    <row r="2" spans="2:5" ht="13.5" thickBot="1"/>
    <row r="3" spans="2:5">
      <c r="B3" s="3" t="s">
        <v>48</v>
      </c>
      <c r="C3" s="3" t="s">
        <v>43</v>
      </c>
      <c r="D3" s="3" t="s">
        <v>44</v>
      </c>
      <c r="E3" s="3" t="s">
        <v>45</v>
      </c>
    </row>
    <row r="4" spans="2:5">
      <c r="B4" s="1" t="s">
        <v>6</v>
      </c>
      <c r="C4" s="5">
        <v>7392.8619593640888</v>
      </c>
      <c r="D4" s="5">
        <v>8618.5768872792996</v>
      </c>
      <c r="E4" s="5">
        <v>10221.434869937653</v>
      </c>
    </row>
    <row r="5" spans="2:5">
      <c r="B5" s="1" t="s">
        <v>5</v>
      </c>
      <c r="C5" s="5">
        <v>8569.9471746783493</v>
      </c>
      <c r="D5" s="5">
        <v>9815.6734646354616</v>
      </c>
      <c r="E5" s="5">
        <v>11444.700151502457</v>
      </c>
    </row>
    <row r="6" spans="2:5">
      <c r="B6" s="1" t="s">
        <v>10</v>
      </c>
      <c r="C6" s="5">
        <v>1436.1342209112277</v>
      </c>
      <c r="D6" s="5">
        <v>1840.9521170327243</v>
      </c>
      <c r="E6" s="5">
        <v>2370.3293658069897</v>
      </c>
    </row>
    <row r="7" spans="2:5">
      <c r="B7" s="1" t="s">
        <v>11</v>
      </c>
      <c r="C7" s="5">
        <v>916.39092336220801</v>
      </c>
      <c r="D7" s="5">
        <v>1151.9097131438357</v>
      </c>
      <c r="E7" s="5">
        <v>1459.8958228582719</v>
      </c>
    </row>
    <row r="8" spans="2:5">
      <c r="B8" s="1" t="s">
        <v>12</v>
      </c>
      <c r="C8" s="5">
        <v>915.17041334273472</v>
      </c>
      <c r="D8" s="5">
        <v>1603.8598017884324</v>
      </c>
      <c r="E8" s="5">
        <v>2504.4536174481909</v>
      </c>
    </row>
    <row r="9" spans="2:5">
      <c r="B9" s="1" t="s">
        <v>7</v>
      </c>
      <c r="C9" s="5">
        <v>807.72060821817058</v>
      </c>
      <c r="D9" s="5">
        <v>1182.0833559805928</v>
      </c>
      <c r="E9" s="5">
        <v>1671.6346415160688</v>
      </c>
    </row>
    <row r="10" spans="2:5">
      <c r="B10" s="1" t="s">
        <v>9</v>
      </c>
      <c r="C10" s="5">
        <v>1033.4182178370943</v>
      </c>
      <c r="D10" s="5">
        <v>1437.8739802153736</v>
      </c>
      <c r="E10" s="5">
        <v>1966.7776694792769</v>
      </c>
    </row>
    <row r="11" spans="2:5">
      <c r="B11" s="1" t="s">
        <v>15</v>
      </c>
      <c r="C11" s="5">
        <v>511.87862801974234</v>
      </c>
      <c r="D11" s="5">
        <v>825.46244508904101</v>
      </c>
      <c r="E11" s="5">
        <v>1235.533590487355</v>
      </c>
    </row>
    <row r="12" spans="2:5">
      <c r="B12" s="1" t="s">
        <v>8</v>
      </c>
      <c r="C12" s="5">
        <v>695.65114291498776</v>
      </c>
      <c r="D12" s="5">
        <v>888.40462863698599</v>
      </c>
      <c r="E12" s="5">
        <v>1140.4668791965223</v>
      </c>
    </row>
    <row r="13" spans="2:5">
      <c r="B13" s="1" t="s">
        <v>16</v>
      </c>
      <c r="C13" s="5">
        <v>0</v>
      </c>
      <c r="D13" s="5">
        <v>1212.0701974885842</v>
      </c>
      <c r="E13" s="5">
        <v>2167.7733047945194</v>
      </c>
    </row>
    <row r="14" spans="2:5">
      <c r="B14" s="1" t="s">
        <v>19</v>
      </c>
      <c r="C14" s="5">
        <v>593.51722032869998</v>
      </c>
      <c r="D14" s="5">
        <v>685.85284970585997</v>
      </c>
      <c r="E14" s="5">
        <v>806.59944196829986</v>
      </c>
    </row>
    <row r="15" spans="2:5">
      <c r="B15" s="1" t="s">
        <v>20</v>
      </c>
      <c r="C15" s="5">
        <v>571.969864141485</v>
      </c>
      <c r="D15" s="5">
        <v>780.49917936034967</v>
      </c>
      <c r="E15" s="5">
        <v>1053.1913608004036</v>
      </c>
    </row>
    <row r="16" spans="2:5">
      <c r="B16" s="1" t="s">
        <v>13</v>
      </c>
      <c r="C16" s="5">
        <v>466.70574195104757</v>
      </c>
      <c r="D16" s="5">
        <v>586.26650754452055</v>
      </c>
      <c r="E16" s="5">
        <v>742.6152010129083</v>
      </c>
    </row>
    <row r="17" spans="2:5" ht="13.5" thickBot="1">
      <c r="B17" s="2" t="s">
        <v>14</v>
      </c>
      <c r="C17" s="6">
        <v>0</v>
      </c>
      <c r="D17" s="6">
        <v>0</v>
      </c>
      <c r="E17" s="6">
        <v>1243.2384348990163</v>
      </c>
    </row>
    <row r="28" spans="2:5" ht="13.5" thickBot="1"/>
    <row r="29" spans="2:5">
      <c r="B29" s="33" t="s">
        <v>55</v>
      </c>
      <c r="C29" s="3" t="s">
        <v>43</v>
      </c>
      <c r="D29" s="3" t="s">
        <v>44</v>
      </c>
      <c r="E29" s="3" t="s">
        <v>45</v>
      </c>
    </row>
    <row r="30" spans="2:5">
      <c r="B30" s="1" t="s">
        <v>5</v>
      </c>
      <c r="C30" s="5">
        <v>20624.14135851464</v>
      </c>
      <c r="D30" s="5">
        <v>23477.093539649926</v>
      </c>
      <c r="E30" s="5">
        <v>27207.877161134529</v>
      </c>
    </row>
    <row r="31" spans="2:5">
      <c r="B31" s="1" t="s">
        <v>6</v>
      </c>
      <c r="C31" s="5">
        <v>10145.249269910018</v>
      </c>
      <c r="D31" s="5">
        <v>11737.949172564688</v>
      </c>
      <c r="E31" s="5">
        <v>13820.710583728485</v>
      </c>
    </row>
    <row r="32" spans="2:5">
      <c r="B32" s="1" t="s">
        <v>19</v>
      </c>
      <c r="C32" s="5">
        <v>14127.358142626899</v>
      </c>
      <c r="D32" s="5">
        <v>16024.205894977165</v>
      </c>
      <c r="E32" s="5">
        <v>18504.699109589037</v>
      </c>
    </row>
    <row r="33" spans="2:5">
      <c r="B33" s="1" t="s">
        <v>22</v>
      </c>
      <c r="C33" s="5">
        <v>6638.1556043513283</v>
      </c>
      <c r="D33" s="5">
        <v>7795.9096849315047</v>
      </c>
      <c r="E33" s="5">
        <v>9309.8957903055834</v>
      </c>
    </row>
    <row r="34" spans="2:5">
      <c r="B34" s="1" t="s">
        <v>10</v>
      </c>
      <c r="C34" s="5">
        <v>3742.2386461522974</v>
      </c>
      <c r="D34" s="5">
        <v>4454.5371323059371</v>
      </c>
      <c r="E34" s="5">
        <v>5386.0043834299277</v>
      </c>
    </row>
    <row r="35" spans="2:5">
      <c r="B35" s="1" t="s">
        <v>17</v>
      </c>
      <c r="C35" s="5">
        <v>3136.0133301708975</v>
      </c>
      <c r="D35" s="5">
        <v>3771.3484408603508</v>
      </c>
      <c r="E35" s="5">
        <v>4602.1712779157888</v>
      </c>
    </row>
    <row r="36" spans="2:5">
      <c r="B36" s="1" t="s">
        <v>7</v>
      </c>
      <c r="C36" s="5">
        <v>3096.2794997888113</v>
      </c>
      <c r="D36" s="5">
        <v>3775.7834330939868</v>
      </c>
      <c r="E36" s="5">
        <v>4664.36549972383</v>
      </c>
    </row>
    <row r="37" spans="2:5">
      <c r="B37" s="1" t="s">
        <v>11</v>
      </c>
      <c r="C37" s="5">
        <v>2275.7714928810783</v>
      </c>
      <c r="D37" s="5">
        <v>2692.5410252652218</v>
      </c>
      <c r="E37" s="5">
        <v>3237.5473368444864</v>
      </c>
    </row>
    <row r="38" spans="2:5">
      <c r="B38" s="1" t="s">
        <v>9</v>
      </c>
      <c r="C38" s="5">
        <v>2783.5340878213146</v>
      </c>
      <c r="D38" s="5">
        <v>3421.3386328641564</v>
      </c>
      <c r="E38" s="5">
        <v>4255.3907302278722</v>
      </c>
    </row>
    <row r="39" spans="2:5">
      <c r="B39" s="1" t="s">
        <v>24</v>
      </c>
      <c r="C39" s="5">
        <v>2394.9540940437819</v>
      </c>
      <c r="D39" s="5">
        <v>2954.2813065829523</v>
      </c>
      <c r="E39" s="5">
        <v>3685.7091999034064</v>
      </c>
    </row>
    <row r="40" spans="2:5">
      <c r="B40" s="1" t="s">
        <v>23</v>
      </c>
      <c r="C40" s="5">
        <v>3262.1545104754241</v>
      </c>
      <c r="D40" s="5">
        <v>3977.1084452054811</v>
      </c>
      <c r="E40" s="5">
        <v>4912.0482060063241</v>
      </c>
    </row>
    <row r="41" spans="2:5">
      <c r="B41" s="1" t="s">
        <v>14</v>
      </c>
      <c r="C41" s="5">
        <v>3460.5443061163714</v>
      </c>
      <c r="D41" s="5">
        <v>4428.616880265221</v>
      </c>
      <c r="E41" s="5">
        <v>5694.5579387675625</v>
      </c>
    </row>
    <row r="42" spans="2:5">
      <c r="B42" s="1" t="s">
        <v>15</v>
      </c>
      <c r="C42" s="5">
        <v>1207.2568701967498</v>
      </c>
      <c r="D42" s="5">
        <v>1613.5577862229834</v>
      </c>
      <c r="E42" s="5">
        <v>2144.8743687188266</v>
      </c>
    </row>
    <row r="43" spans="2:5" ht="13.5" thickBot="1">
      <c r="B43" s="2" t="s">
        <v>12</v>
      </c>
      <c r="C43" s="6">
        <v>1384.665496151626</v>
      </c>
      <c r="D43" s="6">
        <v>2135.954228971842</v>
      </c>
      <c r="E43" s="6">
        <v>3118.408725736741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4"/>
  <sheetViews>
    <sheetView topLeftCell="A16" workbookViewId="0">
      <selection activeCell="B30" sqref="B30"/>
    </sheetView>
  </sheetViews>
  <sheetFormatPr defaultRowHeight="12.75"/>
  <cols>
    <col min="2" max="2" width="23.85546875" customWidth="1"/>
    <col min="3" max="3" width="10.7109375" bestFit="1" customWidth="1"/>
    <col min="4" max="4" width="6.5703125" customWidth="1"/>
    <col min="5" max="5" width="7.42578125" customWidth="1"/>
  </cols>
  <sheetData>
    <row r="2" spans="2:5" ht="13.5" thickBot="1"/>
    <row r="3" spans="2:5">
      <c r="B3" s="3" t="s">
        <v>49</v>
      </c>
      <c r="C3" s="3" t="s">
        <v>43</v>
      </c>
      <c r="D3" s="3" t="s">
        <v>44</v>
      </c>
      <c r="E3" s="3" t="s">
        <v>45</v>
      </c>
    </row>
    <row r="4" spans="2:5">
      <c r="B4" s="1" t="s">
        <v>6</v>
      </c>
      <c r="C4" s="5">
        <v>10122.68</v>
      </c>
      <c r="D4" s="5">
        <v>14051.53</v>
      </c>
      <c r="E4" s="5">
        <v>15619.9</v>
      </c>
    </row>
    <row r="5" spans="2:5">
      <c r="B5" s="1" t="s">
        <v>5</v>
      </c>
      <c r="C5" s="5">
        <v>11472.69</v>
      </c>
      <c r="D5" s="5">
        <v>13667.36</v>
      </c>
      <c r="E5" s="5">
        <v>17280.650000000001</v>
      </c>
    </row>
    <row r="6" spans="2:5">
      <c r="B6" s="1" t="s">
        <v>10</v>
      </c>
      <c r="C6" s="5">
        <v>2404.0100000000002</v>
      </c>
      <c r="D6" s="5">
        <v>2678.08</v>
      </c>
      <c r="E6" s="5">
        <v>3756.32</v>
      </c>
    </row>
    <row r="7" spans="2:5">
      <c r="B7" s="1" t="s">
        <v>11</v>
      </c>
      <c r="C7" s="5">
        <v>0.37000000000000455</v>
      </c>
      <c r="D7" s="5">
        <v>1188.3800000000001</v>
      </c>
      <c r="E7" s="5">
        <v>3012.11</v>
      </c>
    </row>
    <row r="8" spans="2:5">
      <c r="B8" s="1" t="s">
        <v>12</v>
      </c>
      <c r="C8" s="5">
        <v>0.93999999999959982</v>
      </c>
      <c r="D8" s="5">
        <v>1121.7</v>
      </c>
      <c r="E8" s="5">
        <v>1852.09</v>
      </c>
    </row>
    <row r="9" spans="2:5">
      <c r="B9" s="1" t="s">
        <v>7</v>
      </c>
      <c r="C9" s="5">
        <v>0.23000000000001819</v>
      </c>
      <c r="D9" s="5">
        <v>1199.96</v>
      </c>
      <c r="E9" s="5">
        <v>3405.62</v>
      </c>
    </row>
    <row r="10" spans="2:5">
      <c r="B10" s="1" t="s">
        <v>9</v>
      </c>
      <c r="C10" s="5">
        <v>797.04</v>
      </c>
      <c r="D10" s="5">
        <v>3989.25</v>
      </c>
      <c r="E10" s="5">
        <v>6301.73</v>
      </c>
    </row>
    <row r="11" spans="2:5">
      <c r="B11" s="1" t="s">
        <v>15</v>
      </c>
      <c r="C11" s="5">
        <v>2.003999999988082E-2</v>
      </c>
      <c r="D11" s="5">
        <v>3.0029999999896972E-2</v>
      </c>
      <c r="E11" s="5">
        <v>131.97</v>
      </c>
    </row>
    <row r="12" spans="2:5">
      <c r="B12" s="1" t="s">
        <v>8</v>
      </c>
      <c r="C12" s="5">
        <v>7.0000000000050022E-2</v>
      </c>
      <c r="D12" s="5">
        <v>0.18000000000006366</v>
      </c>
      <c r="E12" s="5">
        <v>582.99</v>
      </c>
    </row>
    <row r="13" spans="2:5">
      <c r="B13" s="1" t="s">
        <v>16</v>
      </c>
      <c r="C13" s="5">
        <v>658.21</v>
      </c>
      <c r="D13" s="5">
        <v>1075.1199999999999</v>
      </c>
      <c r="E13" s="5">
        <v>1708.52</v>
      </c>
    </row>
    <row r="14" spans="2:5">
      <c r="B14" s="1" t="s">
        <v>19</v>
      </c>
      <c r="C14" s="5">
        <v>0.46999999999999886</v>
      </c>
      <c r="D14" s="5">
        <v>1378.73</v>
      </c>
      <c r="E14" s="5">
        <v>1995.06</v>
      </c>
    </row>
    <row r="15" spans="2:5">
      <c r="B15" s="1" t="s">
        <v>20</v>
      </c>
      <c r="C15" s="5">
        <v>6.0020000000008622E-2</v>
      </c>
      <c r="D15" s="5">
        <v>1.4600000000000364</v>
      </c>
      <c r="E15" s="5">
        <v>3122.99</v>
      </c>
    </row>
    <row r="16" spans="2:5">
      <c r="B16" s="1" t="s">
        <v>13</v>
      </c>
      <c r="C16" s="5">
        <v>5.0000000000011369E-2</v>
      </c>
      <c r="D16" s="5">
        <v>333.24</v>
      </c>
      <c r="E16" s="5">
        <v>2090.44</v>
      </c>
    </row>
    <row r="17" spans="2:5" ht="13.5" thickBot="1">
      <c r="B17" s="2" t="s">
        <v>14</v>
      </c>
      <c r="C17" s="6">
        <v>1.0040000000117288E-2</v>
      </c>
      <c r="D17" s="6">
        <v>0.1999999999998181</v>
      </c>
      <c r="E17" s="6">
        <v>2531.7600000000002</v>
      </c>
    </row>
    <row r="29" spans="2:5" ht="13.5" thickBot="1"/>
    <row r="30" spans="2:5">
      <c r="B30" s="33" t="s">
        <v>54</v>
      </c>
      <c r="C30" s="3" t="s">
        <v>43</v>
      </c>
      <c r="D30" s="3" t="s">
        <v>44</v>
      </c>
      <c r="E30" s="3" t="s">
        <v>45</v>
      </c>
    </row>
    <row r="31" spans="2:5">
      <c r="B31" s="1" t="s">
        <v>5</v>
      </c>
      <c r="C31" s="5">
        <v>27546.76</v>
      </c>
      <c r="D31" s="5">
        <v>30870.55</v>
      </c>
      <c r="E31" s="5">
        <v>32762.17</v>
      </c>
    </row>
    <row r="32" spans="2:5">
      <c r="B32" s="1" t="s">
        <v>6</v>
      </c>
      <c r="C32" s="5">
        <v>13676.35</v>
      </c>
      <c r="D32" s="5">
        <v>15105.53</v>
      </c>
      <c r="E32" s="5">
        <v>18234.990000000002</v>
      </c>
    </row>
    <row r="33" spans="2:5">
      <c r="B33" s="1" t="s">
        <v>19</v>
      </c>
      <c r="C33" s="5">
        <v>16109.01</v>
      </c>
      <c r="D33" s="5">
        <v>17654.21</v>
      </c>
      <c r="E33" s="5">
        <v>19419.849999999999</v>
      </c>
    </row>
    <row r="34" spans="2:5">
      <c r="B34" s="1" t="s">
        <v>22</v>
      </c>
      <c r="C34" s="5">
        <v>8036.39</v>
      </c>
      <c r="D34" s="5">
        <v>9670.57</v>
      </c>
      <c r="E34" s="5">
        <v>11286.37</v>
      </c>
    </row>
    <row r="35" spans="2:5">
      <c r="B35" s="1" t="s">
        <v>10</v>
      </c>
      <c r="C35" s="5">
        <v>5483.6</v>
      </c>
      <c r="D35" s="5">
        <v>6695.65</v>
      </c>
      <c r="E35" s="5">
        <v>7269.07</v>
      </c>
    </row>
    <row r="36" spans="2:5">
      <c r="B36" s="1" t="s">
        <v>17</v>
      </c>
      <c r="C36" s="5">
        <v>3631.89</v>
      </c>
      <c r="D36" s="5">
        <v>4392.1000000000004</v>
      </c>
      <c r="E36" s="5">
        <v>11961.09</v>
      </c>
    </row>
    <row r="37" spans="2:5">
      <c r="B37" s="1" t="s">
        <v>7</v>
      </c>
      <c r="C37" s="5">
        <v>1788.85</v>
      </c>
      <c r="D37" s="5">
        <v>6123.8</v>
      </c>
      <c r="E37" s="5">
        <v>9513.7800000000007</v>
      </c>
    </row>
    <row r="38" spans="2:5">
      <c r="B38" s="1" t="s">
        <v>11</v>
      </c>
      <c r="C38" s="5">
        <v>2664.84</v>
      </c>
      <c r="D38" s="5">
        <v>4588.71</v>
      </c>
      <c r="E38" s="5">
        <v>5302.78</v>
      </c>
    </row>
    <row r="39" spans="2:5">
      <c r="B39" s="1" t="s">
        <v>9</v>
      </c>
      <c r="C39" s="5">
        <v>5251.94</v>
      </c>
      <c r="D39" s="5">
        <v>6639.87</v>
      </c>
      <c r="E39" s="5">
        <v>7093.67</v>
      </c>
    </row>
    <row r="40" spans="2:5">
      <c r="B40" s="1" t="s">
        <v>24</v>
      </c>
      <c r="C40" s="5">
        <v>3203.82</v>
      </c>
      <c r="D40" s="5">
        <v>4037.58</v>
      </c>
      <c r="E40" s="5">
        <v>4675.72</v>
      </c>
    </row>
    <row r="41" spans="2:5">
      <c r="B41" s="1" t="s">
        <v>23</v>
      </c>
      <c r="C41" s="5">
        <v>4078.59</v>
      </c>
      <c r="D41" s="5">
        <v>7519.75</v>
      </c>
      <c r="E41" s="5">
        <v>14023.96</v>
      </c>
    </row>
    <row r="42" spans="2:5">
      <c r="B42" s="1" t="s">
        <v>14</v>
      </c>
      <c r="C42" s="5">
        <v>721.24</v>
      </c>
      <c r="D42" s="5">
        <v>5651.29</v>
      </c>
      <c r="E42" s="5">
        <v>10471.23</v>
      </c>
    </row>
    <row r="43" spans="2:5">
      <c r="B43" s="1" t="s">
        <v>15</v>
      </c>
      <c r="C43" s="5">
        <v>535.38</v>
      </c>
      <c r="D43" s="5">
        <v>1921.41</v>
      </c>
      <c r="E43" s="5">
        <v>4713.3599999999997</v>
      </c>
    </row>
    <row r="44" spans="2:5" ht="13.5" thickBot="1">
      <c r="B44" s="2" t="s">
        <v>12</v>
      </c>
      <c r="C44" s="6">
        <v>1003.39</v>
      </c>
      <c r="D44" s="6">
        <v>2019.37</v>
      </c>
      <c r="E44" s="6">
        <v>2826.67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7"/>
  <sheetViews>
    <sheetView topLeftCell="A7" workbookViewId="0">
      <selection activeCell="B22" sqref="B22"/>
    </sheetView>
  </sheetViews>
  <sheetFormatPr defaultRowHeight="12.75"/>
  <cols>
    <col min="2" max="2" width="23.85546875" customWidth="1"/>
    <col min="3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</cols>
  <sheetData>
    <row r="1" spans="2:8" ht="13.5" thickBot="1"/>
    <row r="2" spans="2:8">
      <c r="B2" s="14" t="s">
        <v>46</v>
      </c>
      <c r="C2" s="67" t="s">
        <v>43</v>
      </c>
      <c r="D2" s="67"/>
      <c r="E2" s="67" t="s">
        <v>44</v>
      </c>
      <c r="F2" s="67"/>
      <c r="G2" s="67" t="s">
        <v>45</v>
      </c>
      <c r="H2" s="68"/>
    </row>
    <row r="3" spans="2:8">
      <c r="B3" s="15"/>
      <c r="C3" s="13" t="s">
        <v>3</v>
      </c>
      <c r="D3" s="13" t="s">
        <v>4</v>
      </c>
      <c r="E3" s="13" t="s">
        <v>3</v>
      </c>
      <c r="F3" s="13" t="s">
        <v>4</v>
      </c>
      <c r="G3" s="13" t="s">
        <v>3</v>
      </c>
      <c r="H3" s="16" t="s">
        <v>4</v>
      </c>
    </row>
    <row r="4" spans="2:8">
      <c r="B4" s="17" t="s">
        <v>6</v>
      </c>
      <c r="C4" s="5">
        <v>10122.68</v>
      </c>
      <c r="D4" s="5">
        <v>11226.456540823203</v>
      </c>
      <c r="E4" s="10">
        <v>14051.53</v>
      </c>
      <c r="F4" s="10">
        <v>13842.940628047303</v>
      </c>
      <c r="G4" s="5">
        <v>15619.9</v>
      </c>
      <c r="H4" s="18">
        <v>15329.844956645888</v>
      </c>
    </row>
    <row r="5" spans="2:8">
      <c r="B5" s="17" t="s">
        <v>5</v>
      </c>
      <c r="C5" s="5">
        <v>9852.6999379522113</v>
      </c>
      <c r="D5" s="5">
        <v>9965.1123708768537</v>
      </c>
      <c r="E5" s="10">
        <v>13667.36</v>
      </c>
      <c r="F5" s="10">
        <v>12419.80675061733</v>
      </c>
      <c r="G5" s="5">
        <v>17280.650000000001</v>
      </c>
      <c r="H5" s="18">
        <v>16275.663868744485</v>
      </c>
    </row>
    <row r="6" spans="2:8">
      <c r="B6" s="17" t="s">
        <v>10</v>
      </c>
      <c r="C6" s="5">
        <v>1991.4324534693869</v>
      </c>
      <c r="D6" s="5">
        <v>1943.8588914602049</v>
      </c>
      <c r="E6" s="10">
        <v>2678.08</v>
      </c>
      <c r="F6" s="10">
        <v>2488.5992473946026</v>
      </c>
      <c r="G6" s="5">
        <v>3756.32</v>
      </c>
      <c r="H6" s="18">
        <v>3404.4100888063426</v>
      </c>
    </row>
    <row r="7" spans="2:8">
      <c r="B7" s="17" t="s">
        <v>11</v>
      </c>
      <c r="C7" s="5">
        <v>916.39092336220801</v>
      </c>
      <c r="D7" s="5">
        <v>797.90381339718488</v>
      </c>
      <c r="E7" s="10">
        <v>1188.3800000000001</v>
      </c>
      <c r="F7" s="10">
        <v>1991.9873450800278</v>
      </c>
      <c r="G7" s="5">
        <v>3012.11</v>
      </c>
      <c r="H7" s="18">
        <v>3059.7759363207729</v>
      </c>
    </row>
    <row r="8" spans="2:8">
      <c r="B8" s="17" t="s">
        <v>12</v>
      </c>
      <c r="C8" s="5">
        <v>915.17041334273472</v>
      </c>
      <c r="D8" s="5">
        <v>740.46599167129136</v>
      </c>
      <c r="E8" s="10">
        <v>1580.7269773235066</v>
      </c>
      <c r="F8" s="10">
        <v>1435.4289263706462</v>
      </c>
      <c r="G8" s="5">
        <v>2179.0470226310904</v>
      </c>
      <c r="H8" s="18">
        <v>2178.5302133597602</v>
      </c>
    </row>
    <row r="9" spans="2:8">
      <c r="B9" s="17" t="s">
        <v>7</v>
      </c>
      <c r="C9" s="5">
        <v>807.72060821817058</v>
      </c>
      <c r="D9" s="5">
        <v>655.50844800334642</v>
      </c>
      <c r="E9" s="10">
        <v>1199.96</v>
      </c>
      <c r="F9" s="10">
        <v>2018.8055422819882</v>
      </c>
      <c r="G9" s="5">
        <v>3405.62</v>
      </c>
      <c r="H9" s="18">
        <v>4237.4393470059449</v>
      </c>
    </row>
    <row r="10" spans="2:8">
      <c r="B10" s="17" t="s">
        <v>9</v>
      </c>
      <c r="C10" s="5">
        <v>797.04</v>
      </c>
      <c r="D10" s="5">
        <v>616.70745725958488</v>
      </c>
      <c r="E10" s="10">
        <v>1437.8739802153736</v>
      </c>
      <c r="F10" s="10">
        <v>1951.8045423997683</v>
      </c>
      <c r="G10" s="5">
        <v>2551.1083516564067</v>
      </c>
      <c r="H10" s="18">
        <v>3606.5386737118947</v>
      </c>
    </row>
    <row r="11" spans="2:8">
      <c r="B11" s="17" t="s">
        <v>15</v>
      </c>
      <c r="C11" s="5">
        <v>511.87862801974234</v>
      </c>
      <c r="D11" s="5">
        <v>526.01446082476832</v>
      </c>
      <c r="E11" s="10">
        <v>825.46244508904101</v>
      </c>
      <c r="F11" s="10">
        <v>750.66080485306645</v>
      </c>
      <c r="G11" s="5">
        <v>1235.533590487355</v>
      </c>
      <c r="H11" s="18">
        <v>1406.6245301624519</v>
      </c>
    </row>
    <row r="12" spans="2:8">
      <c r="B12" s="17" t="s">
        <v>8</v>
      </c>
      <c r="C12" s="5">
        <v>81.848990489764105</v>
      </c>
      <c r="D12" s="5">
        <v>259.19004446825062</v>
      </c>
      <c r="E12" s="10">
        <v>123.7138461968196</v>
      </c>
      <c r="F12" s="10">
        <v>337.43282494460192</v>
      </c>
      <c r="G12" s="5">
        <v>582.99</v>
      </c>
      <c r="H12" s="18">
        <v>638.42878004150896</v>
      </c>
    </row>
    <row r="13" spans="2:8">
      <c r="B13" s="17" t="s">
        <v>16</v>
      </c>
      <c r="C13" s="5">
        <v>90.928883911450427</v>
      </c>
      <c r="D13" s="5">
        <v>249.7129613038168</v>
      </c>
      <c r="E13" s="10">
        <v>1075.1199999999999</v>
      </c>
      <c r="F13" s="10">
        <v>887.45657182001321</v>
      </c>
      <c r="G13" s="5">
        <v>1708.52</v>
      </c>
      <c r="H13" s="18">
        <v>1732.5952678594601</v>
      </c>
    </row>
    <row r="14" spans="2:8">
      <c r="B14" s="17" t="s">
        <v>19</v>
      </c>
      <c r="C14" s="5">
        <v>0.46999999999999886</v>
      </c>
      <c r="D14" s="5">
        <v>198.0545084054468</v>
      </c>
      <c r="E14" s="10">
        <v>685.85284970585997</v>
      </c>
      <c r="F14" s="10">
        <v>688.36567143271861</v>
      </c>
      <c r="G14" s="5">
        <v>806.59944196829986</v>
      </c>
      <c r="H14" s="18">
        <v>1161.6215072327616</v>
      </c>
    </row>
    <row r="15" spans="2:8">
      <c r="B15" s="17" t="s">
        <v>20</v>
      </c>
      <c r="C15" s="5">
        <v>0.25439162434719959</v>
      </c>
      <c r="D15" s="5">
        <v>190.76142525527743</v>
      </c>
      <c r="E15" s="10">
        <v>1.4600000000000364</v>
      </c>
      <c r="F15" s="10">
        <v>260.82275679867166</v>
      </c>
      <c r="G15" s="5">
        <v>1053.1913608004036</v>
      </c>
      <c r="H15" s="18">
        <v>1392.5658129227152</v>
      </c>
    </row>
    <row r="16" spans="2:8">
      <c r="B16" s="17" t="s">
        <v>13</v>
      </c>
      <c r="C16" s="5">
        <v>2.4139526772670337</v>
      </c>
      <c r="D16" s="5">
        <v>156.3898982094382</v>
      </c>
      <c r="E16" s="10">
        <v>333.24</v>
      </c>
      <c r="F16" s="10">
        <v>315.25091087210978</v>
      </c>
      <c r="G16" s="5">
        <v>742.6152010129083</v>
      </c>
      <c r="H16" s="18">
        <v>966.80557788803105</v>
      </c>
    </row>
    <row r="17" spans="2:8" ht="13.5" thickBot="1">
      <c r="B17" s="19" t="s">
        <v>14</v>
      </c>
      <c r="C17" s="6">
        <v>1.0040000000117288E-2</v>
      </c>
      <c r="D17" s="6">
        <v>69.061849641214323</v>
      </c>
      <c r="E17" s="11">
        <v>0.1999999999998181</v>
      </c>
      <c r="F17" s="11">
        <v>122.84924985150673</v>
      </c>
      <c r="G17" s="6">
        <v>1984.9341445598434</v>
      </c>
      <c r="H17" s="20">
        <v>1919.9775264862867</v>
      </c>
    </row>
    <row r="21" spans="2:8" ht="13.5" thickBot="1"/>
    <row r="22" spans="2:8">
      <c r="B22" s="35" t="s">
        <v>53</v>
      </c>
      <c r="C22" s="67" t="s">
        <v>43</v>
      </c>
      <c r="D22" s="67"/>
      <c r="E22" s="67" t="s">
        <v>44</v>
      </c>
      <c r="F22" s="67"/>
      <c r="G22" s="67" t="s">
        <v>45</v>
      </c>
      <c r="H22" s="68"/>
    </row>
    <row r="23" spans="2:8">
      <c r="B23" s="15"/>
      <c r="C23" s="13" t="s">
        <v>3</v>
      </c>
      <c r="D23" s="13" t="s">
        <v>4</v>
      </c>
      <c r="E23" s="13" t="s">
        <v>3</v>
      </c>
      <c r="F23" s="13" t="s">
        <v>4</v>
      </c>
      <c r="G23" s="13" t="s">
        <v>3</v>
      </c>
      <c r="H23" s="16" t="s">
        <v>4</v>
      </c>
    </row>
    <row r="24" spans="2:8">
      <c r="B24" s="17" t="s">
        <v>5</v>
      </c>
      <c r="C24" s="5">
        <v>27546.76</v>
      </c>
      <c r="D24" s="5">
        <v>26898.775594324867</v>
      </c>
      <c r="E24" s="10">
        <v>30870.55</v>
      </c>
      <c r="F24" s="10">
        <v>31420.828662409705</v>
      </c>
      <c r="G24" s="5">
        <v>32762.17</v>
      </c>
      <c r="H24" s="18">
        <v>34829.536826263888</v>
      </c>
    </row>
    <row r="25" spans="2:8">
      <c r="B25" s="17" t="s">
        <v>6</v>
      </c>
      <c r="C25" s="5">
        <v>13676.35</v>
      </c>
      <c r="D25" s="5">
        <v>14569.589055380007</v>
      </c>
      <c r="E25" s="10">
        <v>15105.53</v>
      </c>
      <c r="F25" s="10">
        <v>16272.25972418823</v>
      </c>
      <c r="G25" s="5">
        <v>18234.990000000002</v>
      </c>
      <c r="H25" s="18">
        <v>18009.666861242829</v>
      </c>
    </row>
    <row r="26" spans="2:8">
      <c r="B26" s="17" t="s">
        <v>19</v>
      </c>
      <c r="C26" s="5">
        <v>14127.35814262691</v>
      </c>
      <c r="D26" s="5">
        <v>14127.466824416739</v>
      </c>
      <c r="E26" s="10">
        <v>16024.205894977165</v>
      </c>
      <c r="F26" s="10">
        <v>15406.943217206344</v>
      </c>
      <c r="G26" s="5">
        <v>18880.806185419053</v>
      </c>
      <c r="H26" s="18">
        <v>18935.118431669365</v>
      </c>
    </row>
    <row r="27" spans="2:8">
      <c r="B27" s="17" t="s">
        <v>22</v>
      </c>
      <c r="C27" s="5">
        <v>6638.1556043513283</v>
      </c>
      <c r="D27" s="5">
        <v>7028.3438537006441</v>
      </c>
      <c r="E27" s="10">
        <v>7795.9096849315047</v>
      </c>
      <c r="F27" s="10">
        <v>8384.5998949771674</v>
      </c>
      <c r="G27" s="5">
        <v>9377.2966262886639</v>
      </c>
      <c r="H27" s="18">
        <v>9991.1874721980839</v>
      </c>
    </row>
    <row r="28" spans="2:8">
      <c r="B28" s="17" t="s">
        <v>10</v>
      </c>
      <c r="C28" s="5">
        <v>3742.2386461522974</v>
      </c>
      <c r="D28" s="5">
        <v>4263.7391538751699</v>
      </c>
      <c r="E28" s="10">
        <v>5685.0673493004706</v>
      </c>
      <c r="F28" s="10">
        <v>5611.7514938688028</v>
      </c>
      <c r="G28" s="5">
        <v>7269.07</v>
      </c>
      <c r="H28" s="18">
        <v>7105.600548470441</v>
      </c>
    </row>
    <row r="29" spans="2:8">
      <c r="B29" s="17" t="s">
        <v>17</v>
      </c>
      <c r="C29" s="5">
        <v>3631.89</v>
      </c>
      <c r="D29" s="5">
        <v>3559.2562377530753</v>
      </c>
      <c r="E29" s="10">
        <v>4392.1000000000004</v>
      </c>
      <c r="F29" s="10">
        <v>5698.5496497974718</v>
      </c>
      <c r="G29" s="5">
        <v>9772.0294402288746</v>
      </c>
      <c r="H29" s="18">
        <v>8778.4302393815542</v>
      </c>
    </row>
    <row r="30" spans="2:8">
      <c r="B30" s="17" t="s">
        <v>7</v>
      </c>
      <c r="C30" s="5">
        <v>3096.2794997888113</v>
      </c>
      <c r="D30" s="5">
        <v>3502.0105095496924</v>
      </c>
      <c r="E30" s="10">
        <v>6123.8</v>
      </c>
      <c r="F30" s="10">
        <v>7084.3148364801418</v>
      </c>
      <c r="G30" s="5">
        <v>9513.7800000000007</v>
      </c>
      <c r="H30" s="18">
        <v>9261.99464653414</v>
      </c>
    </row>
    <row r="31" spans="2:8">
      <c r="B31" s="17" t="s">
        <v>11</v>
      </c>
      <c r="C31" s="5">
        <v>2664.84</v>
      </c>
      <c r="D31" s="5">
        <v>3441.4504470322827</v>
      </c>
      <c r="E31" s="10">
        <v>4588.71</v>
      </c>
      <c r="F31" s="10">
        <v>5132.1855950284453</v>
      </c>
      <c r="G31" s="5">
        <v>5302.78</v>
      </c>
      <c r="H31" s="18">
        <v>5954.8767322103877</v>
      </c>
    </row>
    <row r="32" spans="2:8">
      <c r="B32" s="17" t="s">
        <v>9</v>
      </c>
      <c r="C32" s="5">
        <v>2783.5340878213101</v>
      </c>
      <c r="D32" s="5">
        <v>2957.4396502486875</v>
      </c>
      <c r="E32" s="10">
        <v>3454.910505861712</v>
      </c>
      <c r="F32" s="10">
        <v>4505.3730462419553</v>
      </c>
      <c r="G32" s="5">
        <v>5628.1014958447849</v>
      </c>
      <c r="H32" s="18">
        <v>5659.0540753575524</v>
      </c>
    </row>
    <row r="33" spans="2:8">
      <c r="B33" s="17" t="s">
        <v>24</v>
      </c>
      <c r="C33" s="5">
        <v>2394.9540940437819</v>
      </c>
      <c r="D33" s="5">
        <v>2504.757734490538</v>
      </c>
      <c r="E33" s="10">
        <v>3073.0480760020509</v>
      </c>
      <c r="F33" s="10">
        <v>3354.9697941950012</v>
      </c>
      <c r="G33" s="5">
        <v>4675.72</v>
      </c>
      <c r="H33" s="18">
        <v>4366.3454625025488</v>
      </c>
    </row>
    <row r="34" spans="2:8">
      <c r="B34" s="17" t="s">
        <v>23</v>
      </c>
      <c r="C34" s="5">
        <v>3262.1545104754241</v>
      </c>
      <c r="D34" s="5">
        <v>2448.0796461068476</v>
      </c>
      <c r="E34" s="10">
        <v>3977.1084452054811</v>
      </c>
      <c r="F34" s="10">
        <v>4123.3728681467701</v>
      </c>
      <c r="G34" s="5">
        <v>6113.3221377231175</v>
      </c>
      <c r="H34" s="18">
        <v>8349.7767812431466</v>
      </c>
    </row>
    <row r="35" spans="2:8">
      <c r="B35" s="17" t="s">
        <v>14</v>
      </c>
      <c r="C35" s="5">
        <v>874.80514436586179</v>
      </c>
      <c r="D35" s="5">
        <v>1685.5298168274112</v>
      </c>
      <c r="E35" s="10">
        <v>4813.0369448345546</v>
      </c>
      <c r="F35" s="10">
        <v>4964.3146083665924</v>
      </c>
      <c r="G35" s="5">
        <v>10471.23</v>
      </c>
      <c r="H35" s="18">
        <v>9437.7299548778519</v>
      </c>
    </row>
    <row r="36" spans="2:8">
      <c r="B36" s="17" t="s">
        <v>15</v>
      </c>
      <c r="C36" s="5">
        <v>1207.2568701967498</v>
      </c>
      <c r="D36" s="5">
        <v>1416.5448880355095</v>
      </c>
      <c r="E36" s="10">
        <v>1921.41</v>
      </c>
      <c r="F36" s="10">
        <v>2903.8537078298959</v>
      </c>
      <c r="G36" s="5">
        <v>4713.3599999999997</v>
      </c>
      <c r="H36" s="18">
        <v>4281.9381229062756</v>
      </c>
    </row>
    <row r="37" spans="2:8" ht="13.5" thickBot="1">
      <c r="B37" s="19" t="s">
        <v>12</v>
      </c>
      <c r="C37" s="6">
        <v>1384.665496151626</v>
      </c>
      <c r="D37" s="6">
        <v>1398.3725019469273</v>
      </c>
      <c r="E37" s="11">
        <v>2135.954228971842</v>
      </c>
      <c r="F37" s="11">
        <v>2270.5756699206308</v>
      </c>
      <c r="G37" s="6">
        <v>3118.408725736741</v>
      </c>
      <c r="H37" s="20">
        <v>3168.0641307427736</v>
      </c>
    </row>
  </sheetData>
  <mergeCells count="6">
    <mergeCell ref="C2:D2"/>
    <mergeCell ref="E2:F2"/>
    <mergeCell ref="G2:H2"/>
    <mergeCell ref="C22:D22"/>
    <mergeCell ref="E22:F22"/>
    <mergeCell ref="G22:H22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2:F47"/>
  <sheetViews>
    <sheetView tabSelected="1" workbookViewId="0">
      <selection activeCell="G25" sqref="G25"/>
    </sheetView>
  </sheetViews>
  <sheetFormatPr defaultRowHeight="12.75"/>
  <cols>
    <col min="1" max="1" width="23.85546875" customWidth="1"/>
    <col min="2" max="2" width="9.7109375" customWidth="1"/>
    <col min="3" max="3" width="7.85546875" customWidth="1"/>
    <col min="4" max="4" width="6.5703125" customWidth="1"/>
    <col min="5" max="5" width="6.7109375" customWidth="1"/>
    <col min="6" max="6" width="7.28515625" customWidth="1"/>
  </cols>
  <sheetData>
    <row r="2" spans="1:6" ht="13.5" thickBot="1">
      <c r="A2" t="s">
        <v>26</v>
      </c>
    </row>
    <row r="3" spans="1:6">
      <c r="A3" s="3"/>
      <c r="B3" s="3" t="s">
        <v>28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>
      <c r="A4" s="1" t="s">
        <v>6</v>
      </c>
      <c r="B4" s="5">
        <v>18858.714996862611</v>
      </c>
      <c r="C4" s="5">
        <v>8618.5768872792996</v>
      </c>
      <c r="D4" s="5">
        <v>14051.53</v>
      </c>
      <c r="E4" s="5">
        <v>14051.53</v>
      </c>
      <c r="F4" s="5">
        <v>13842.940628047303</v>
      </c>
    </row>
    <row r="5" spans="1:6">
      <c r="A5" s="1" t="s">
        <v>5</v>
      </c>
      <c r="B5" s="5">
        <v>13776.38678721653</v>
      </c>
      <c r="C5" s="5">
        <v>9815.6734646354616</v>
      </c>
      <c r="D5" s="5">
        <v>13667.36</v>
      </c>
      <c r="E5" s="5">
        <v>13667.36</v>
      </c>
      <c r="F5" s="5">
        <v>12419.80675061733</v>
      </c>
    </row>
    <row r="6" spans="1:6">
      <c r="A6" s="1" t="s">
        <v>10</v>
      </c>
      <c r="B6" s="5">
        <v>2946.765625151083</v>
      </c>
      <c r="C6" s="5">
        <v>1840.9521170327243</v>
      </c>
      <c r="D6" s="5">
        <v>2678.08</v>
      </c>
      <c r="E6" s="5">
        <v>2678.08</v>
      </c>
      <c r="F6" s="5">
        <v>2488.5992473946026</v>
      </c>
    </row>
    <row r="7" spans="1:6">
      <c r="A7" s="1" t="s">
        <v>7</v>
      </c>
      <c r="B7" s="5">
        <v>3674.3732708653724</v>
      </c>
      <c r="C7" s="5">
        <v>1182.0833559805928</v>
      </c>
      <c r="D7" s="5">
        <v>1199.96</v>
      </c>
      <c r="E7" s="5">
        <v>1199.96</v>
      </c>
      <c r="F7" s="5">
        <v>2018.8055422819882</v>
      </c>
    </row>
    <row r="8" spans="1:6">
      <c r="A8" s="1" t="s">
        <v>11</v>
      </c>
      <c r="B8" s="5">
        <v>3635.6723220962476</v>
      </c>
      <c r="C8" s="5">
        <v>1151.9097131438357</v>
      </c>
      <c r="D8" s="5">
        <v>1188.3800000000001</v>
      </c>
      <c r="E8" s="5">
        <v>1188.3800000000001</v>
      </c>
      <c r="F8" s="5">
        <v>1991.9873450800278</v>
      </c>
    </row>
    <row r="9" spans="1:6">
      <c r="A9" s="1" t="s">
        <v>9</v>
      </c>
      <c r="B9" s="5">
        <v>428.28964698393065</v>
      </c>
      <c r="C9" s="5">
        <v>1437.8739802153736</v>
      </c>
      <c r="D9" s="5">
        <v>3989.25</v>
      </c>
      <c r="E9" s="5">
        <v>1437.8739802153736</v>
      </c>
      <c r="F9" s="5">
        <v>1951.8045423997683</v>
      </c>
    </row>
    <row r="10" spans="1:6">
      <c r="A10" s="1" t="s">
        <v>12</v>
      </c>
      <c r="B10" s="5">
        <v>1580.7269773235066</v>
      </c>
      <c r="C10" s="5">
        <v>1603.8598017884324</v>
      </c>
      <c r="D10" s="5">
        <v>1121.7</v>
      </c>
      <c r="E10" s="5">
        <v>1580.7269773235066</v>
      </c>
      <c r="F10" s="5">
        <v>1435.4289263706462</v>
      </c>
    </row>
    <row r="11" spans="1:6">
      <c r="A11" s="1" t="s">
        <v>16</v>
      </c>
      <c r="B11" s="5">
        <v>375.17951797145537</v>
      </c>
      <c r="C11" s="5">
        <v>1212.0701974885842</v>
      </c>
      <c r="D11" s="5">
        <v>1075.1199999999999</v>
      </c>
      <c r="E11" s="5">
        <v>1075.1199999999999</v>
      </c>
      <c r="F11" s="5">
        <v>887.45657182001321</v>
      </c>
    </row>
    <row r="12" spans="1:6">
      <c r="A12" s="1" t="s">
        <v>15</v>
      </c>
      <c r="B12" s="5">
        <v>1426.4899394701583</v>
      </c>
      <c r="C12" s="5">
        <v>825.46244508904101</v>
      </c>
      <c r="D12" s="5">
        <v>3.0029999999896972E-2</v>
      </c>
      <c r="E12" s="5">
        <v>825.46244508904101</v>
      </c>
      <c r="F12" s="5">
        <v>750.66080485306645</v>
      </c>
    </row>
    <row r="13" spans="1:6">
      <c r="A13" s="1" t="s">
        <v>19</v>
      </c>
      <c r="B13" s="5">
        <v>0.51416459229614853</v>
      </c>
      <c r="C13" s="5">
        <v>685.85284970585997</v>
      </c>
      <c r="D13" s="5">
        <v>1378.73</v>
      </c>
      <c r="E13" s="5">
        <v>685.85284970585997</v>
      </c>
      <c r="F13" s="5">
        <v>688.36567143271861</v>
      </c>
    </row>
    <row r="14" spans="1:6">
      <c r="A14" s="1" t="s">
        <v>8</v>
      </c>
      <c r="B14" s="5">
        <v>123.7138461968196</v>
      </c>
      <c r="C14" s="5">
        <v>888.40462863698599</v>
      </c>
      <c r="D14" s="5">
        <v>0.18000000000006366</v>
      </c>
      <c r="E14" s="5">
        <v>123.7138461968196</v>
      </c>
      <c r="F14" s="5">
        <v>337.43282494460192</v>
      </c>
    </row>
    <row r="15" spans="1:6">
      <c r="A15" s="1" t="s">
        <v>13</v>
      </c>
      <c r="B15" s="5">
        <v>26.246225071808773</v>
      </c>
      <c r="C15" s="5">
        <v>586.26650754452055</v>
      </c>
      <c r="D15" s="5">
        <v>333.24</v>
      </c>
      <c r="E15" s="5">
        <v>333.24</v>
      </c>
      <c r="F15" s="5">
        <v>315.25091087210978</v>
      </c>
    </row>
    <row r="16" spans="1:6">
      <c r="A16" s="1" t="s">
        <v>20</v>
      </c>
      <c r="B16" s="5">
        <v>0.50909103566529457</v>
      </c>
      <c r="C16" s="5">
        <v>780.49917936034967</v>
      </c>
      <c r="D16" s="5">
        <v>1.4600000000000364</v>
      </c>
      <c r="E16" s="5">
        <v>1.4600000000000364</v>
      </c>
      <c r="F16" s="5">
        <v>260.82275679867166</v>
      </c>
    </row>
    <row r="17" spans="1:6">
      <c r="A17" s="1" t="s">
        <v>21</v>
      </c>
      <c r="B17" s="5">
        <v>69.452050328794854</v>
      </c>
      <c r="C17" s="5">
        <v>0</v>
      </c>
      <c r="D17" s="5">
        <v>678.30999999999949</v>
      </c>
      <c r="E17" s="5">
        <v>69.452050328794854</v>
      </c>
      <c r="F17" s="5">
        <v>249.25401677626476</v>
      </c>
    </row>
    <row r="18" spans="1:6">
      <c r="A18" s="1" t="s">
        <v>24</v>
      </c>
      <c r="B18" s="5">
        <v>0.19514515663017087</v>
      </c>
      <c r="C18" s="5">
        <v>0</v>
      </c>
      <c r="D18" s="5">
        <v>481.39</v>
      </c>
      <c r="E18" s="5">
        <v>0.19514515663017087</v>
      </c>
      <c r="F18" s="5">
        <v>160.52838171887669</v>
      </c>
    </row>
    <row r="19" spans="1:6">
      <c r="A19" s="1" t="s">
        <v>14</v>
      </c>
      <c r="B19" s="5">
        <v>368.34774955452036</v>
      </c>
      <c r="C19" s="5">
        <v>0</v>
      </c>
      <c r="D19" s="5">
        <v>0.1999999999998181</v>
      </c>
      <c r="E19" s="5">
        <v>0.1999999999998181</v>
      </c>
      <c r="F19" s="5">
        <v>122.84924985150673</v>
      </c>
    </row>
    <row r="20" spans="1:6">
      <c r="A20" s="1" t="s">
        <v>31</v>
      </c>
      <c r="B20" s="5">
        <v>3.2970682318415247E-2</v>
      </c>
      <c r="C20" s="5">
        <v>222.83847618873665</v>
      </c>
      <c r="D20" s="5">
        <v>0.159</v>
      </c>
      <c r="E20" s="5">
        <v>0.159</v>
      </c>
      <c r="F20" s="5">
        <v>74.343482290351687</v>
      </c>
    </row>
    <row r="21" spans="1:6">
      <c r="A21" s="1" t="s">
        <v>18</v>
      </c>
      <c r="B21" s="5">
        <v>92.056732433231858</v>
      </c>
      <c r="C21" s="5">
        <v>107.69535878082192</v>
      </c>
      <c r="D21" s="5">
        <v>1.0080000000016298E-2</v>
      </c>
      <c r="E21" s="5">
        <v>92.056732433231858</v>
      </c>
      <c r="F21" s="5">
        <v>66.587390404684598</v>
      </c>
    </row>
    <row r="22" spans="1:6">
      <c r="A22" s="1" t="s">
        <v>17</v>
      </c>
      <c r="B22" s="5">
        <v>113.89523782662351</v>
      </c>
      <c r="C22" s="5">
        <v>0</v>
      </c>
      <c r="D22" s="5">
        <v>1.0060000000066793E-2</v>
      </c>
      <c r="E22" s="5">
        <v>1.0060000000066793E-2</v>
      </c>
      <c r="F22" s="5">
        <v>37.968432608874529</v>
      </c>
    </row>
    <row r="23" spans="1:6" ht="13.5" thickBot="1">
      <c r="A23" s="2" t="s">
        <v>32</v>
      </c>
      <c r="B23" s="6">
        <v>31.867580867757219</v>
      </c>
      <c r="C23" s="6">
        <v>0</v>
      </c>
      <c r="D23" s="6">
        <v>0</v>
      </c>
      <c r="E23" s="6">
        <v>0</v>
      </c>
      <c r="F23" s="6">
        <v>10.622526955919072</v>
      </c>
    </row>
    <row r="26" spans="1:6" ht="13.5" thickBot="1">
      <c r="A26" t="s">
        <v>27</v>
      </c>
    </row>
    <row r="27" spans="1:6">
      <c r="A27" s="3"/>
      <c r="B27" s="3" t="s">
        <v>28</v>
      </c>
      <c r="C27" s="3" t="s">
        <v>1</v>
      </c>
      <c r="D27" s="3" t="s">
        <v>2</v>
      </c>
      <c r="E27" s="4" t="s">
        <v>3</v>
      </c>
      <c r="F27" s="3" t="s">
        <v>4</v>
      </c>
    </row>
    <row r="28" spans="1:6">
      <c r="A28" s="1" t="s">
        <v>5</v>
      </c>
      <c r="B28" s="5">
        <v>39914.842447579183</v>
      </c>
      <c r="C28" s="5">
        <v>23477.093539649926</v>
      </c>
      <c r="D28" s="5">
        <v>30870.55</v>
      </c>
      <c r="E28" s="5">
        <v>30870.55</v>
      </c>
      <c r="F28" s="5">
        <v>31420.828662409705</v>
      </c>
    </row>
    <row r="29" spans="1:6">
      <c r="A29" s="1" t="s">
        <v>6</v>
      </c>
      <c r="B29" s="5">
        <v>21973.3</v>
      </c>
      <c r="C29" s="5">
        <v>11737.949172564688</v>
      </c>
      <c r="D29" s="5">
        <v>15105.53</v>
      </c>
      <c r="E29" s="5">
        <v>15105.53</v>
      </c>
      <c r="F29" s="5">
        <v>16272.25972418823</v>
      </c>
    </row>
    <row r="30" spans="1:6">
      <c r="A30" s="1" t="s">
        <v>19</v>
      </c>
      <c r="B30" s="5">
        <v>12542.413756641869</v>
      </c>
      <c r="C30" s="5">
        <v>16024.205894977165</v>
      </c>
      <c r="D30" s="5">
        <v>17654.21</v>
      </c>
      <c r="E30" s="5">
        <v>16024.205894977165</v>
      </c>
      <c r="F30" s="5">
        <v>15406.943217206344</v>
      </c>
    </row>
    <row r="31" spans="1:6">
      <c r="A31" s="1" t="s">
        <v>22</v>
      </c>
      <c r="B31" s="5">
        <v>7687.32</v>
      </c>
      <c r="C31" s="5">
        <v>7795.9096849315047</v>
      </c>
      <c r="D31" s="5">
        <v>9670.57</v>
      </c>
      <c r="E31" s="5">
        <v>7795.9096849315047</v>
      </c>
      <c r="F31" s="5">
        <v>8384.5998949771674</v>
      </c>
    </row>
    <row r="32" spans="1:6">
      <c r="A32" s="1" t="s">
        <v>7</v>
      </c>
      <c r="B32" s="5">
        <v>11353.361076346438</v>
      </c>
      <c r="C32" s="5">
        <v>3775.7834330939868</v>
      </c>
      <c r="D32" s="5">
        <v>6123.8</v>
      </c>
      <c r="E32" s="5">
        <v>6123.8</v>
      </c>
      <c r="F32" s="5">
        <v>7084.3148364801418</v>
      </c>
    </row>
    <row r="33" spans="1:6">
      <c r="A33" s="1" t="s">
        <v>17</v>
      </c>
      <c r="B33" s="5">
        <v>8932.2005085320652</v>
      </c>
      <c r="C33" s="5">
        <v>3771.3484408603508</v>
      </c>
      <c r="D33" s="5">
        <v>4392.1000000000004</v>
      </c>
      <c r="E33" s="5">
        <v>4392.1000000000004</v>
      </c>
      <c r="F33" s="5">
        <v>5698.5496497974718</v>
      </c>
    </row>
    <row r="34" spans="1:6">
      <c r="A34" s="1" t="s">
        <v>10</v>
      </c>
      <c r="B34" s="5">
        <v>5685.0673493004706</v>
      </c>
      <c r="C34" s="5">
        <v>4454.5371323059371</v>
      </c>
      <c r="D34" s="5">
        <v>6695.65</v>
      </c>
      <c r="E34" s="5">
        <v>5685.0673493004706</v>
      </c>
      <c r="F34" s="5">
        <v>5611.7514938688028</v>
      </c>
    </row>
    <row r="35" spans="1:6">
      <c r="A35" s="1" t="s">
        <v>11</v>
      </c>
      <c r="B35" s="5">
        <v>8115.305759820114</v>
      </c>
      <c r="C35" s="5">
        <v>2692.5410252652218</v>
      </c>
      <c r="D35" s="5">
        <v>4588.71</v>
      </c>
      <c r="E35" s="5">
        <v>4588.71</v>
      </c>
      <c r="F35" s="5">
        <v>5132.1855950284453</v>
      </c>
    </row>
    <row r="36" spans="1:6">
      <c r="A36" s="1" t="s">
        <v>14</v>
      </c>
      <c r="B36" s="5">
        <v>4813.0369448345546</v>
      </c>
      <c r="C36" s="5">
        <v>4428.616880265221</v>
      </c>
      <c r="D36" s="5">
        <v>5651.29</v>
      </c>
      <c r="E36" s="5">
        <v>4813.0369448345546</v>
      </c>
      <c r="F36" s="5">
        <v>4964.3146083665924</v>
      </c>
    </row>
    <row r="37" spans="1:6">
      <c r="A37" s="1" t="s">
        <v>9</v>
      </c>
      <c r="B37" s="5">
        <v>3454.910505861712</v>
      </c>
      <c r="C37" s="5">
        <v>3421.3386328641564</v>
      </c>
      <c r="D37" s="5">
        <v>6639.87</v>
      </c>
      <c r="E37" s="5">
        <v>3454.910505861712</v>
      </c>
      <c r="F37" s="5">
        <v>4505.3730462419553</v>
      </c>
    </row>
    <row r="38" spans="1:6">
      <c r="A38" s="1" t="s">
        <v>23</v>
      </c>
      <c r="B38" s="5">
        <v>873.26015923482839</v>
      </c>
      <c r="C38" s="5">
        <v>3977.1084452054811</v>
      </c>
      <c r="D38" s="5">
        <v>7519.75</v>
      </c>
      <c r="E38" s="5">
        <v>3977.1084452054811</v>
      </c>
      <c r="F38" s="5">
        <v>4123.3728681467701</v>
      </c>
    </row>
    <row r="39" spans="1:6">
      <c r="A39" s="1" t="s">
        <v>24</v>
      </c>
      <c r="B39" s="5">
        <v>3073.0480760020509</v>
      </c>
      <c r="C39" s="5">
        <v>2954.2813065829523</v>
      </c>
      <c r="D39" s="5">
        <v>4037.58</v>
      </c>
      <c r="E39" s="5">
        <v>3073.0480760020509</v>
      </c>
      <c r="F39" s="5">
        <v>3354.9697941950012</v>
      </c>
    </row>
    <row r="40" spans="1:6">
      <c r="A40" s="1" t="s">
        <v>15</v>
      </c>
      <c r="B40" s="5">
        <v>5176.5933372667041</v>
      </c>
      <c r="C40" s="5">
        <v>1613.5577862229834</v>
      </c>
      <c r="D40" s="5">
        <v>1921.41</v>
      </c>
      <c r="E40" s="5">
        <v>1921.41</v>
      </c>
      <c r="F40" s="5">
        <v>2903.8537078298959</v>
      </c>
    </row>
    <row r="41" spans="1:6">
      <c r="A41" s="1" t="s">
        <v>12</v>
      </c>
      <c r="B41" s="5">
        <v>2656.4027807900493</v>
      </c>
      <c r="C41" s="5">
        <v>2135.954228971842</v>
      </c>
      <c r="D41" s="5">
        <v>2019.37</v>
      </c>
      <c r="E41" s="5">
        <v>2135.954228971842</v>
      </c>
      <c r="F41" s="5">
        <v>2270.5756699206308</v>
      </c>
    </row>
    <row r="42" spans="1:6">
      <c r="A42" s="1" t="s">
        <v>25</v>
      </c>
      <c r="B42" s="5">
        <v>9.0391512628866426</v>
      </c>
      <c r="C42" s="5">
        <v>2501.4073583333357</v>
      </c>
      <c r="D42" s="5">
        <v>2856.12</v>
      </c>
      <c r="E42" s="5">
        <v>2501.4073583333357</v>
      </c>
      <c r="F42" s="5">
        <v>1788.8555031987405</v>
      </c>
    </row>
    <row r="43" spans="1:6">
      <c r="A43" s="1" t="s">
        <v>21</v>
      </c>
      <c r="B43" s="5">
        <v>124.68965176767637</v>
      </c>
      <c r="C43" s="5">
        <v>0</v>
      </c>
      <c r="D43" s="5">
        <v>3157.15</v>
      </c>
      <c r="E43" s="5">
        <v>124.68965176767637</v>
      </c>
      <c r="F43" s="5">
        <v>1093.9465505892254</v>
      </c>
    </row>
    <row r="44" spans="1:6">
      <c r="A44" s="1" t="s">
        <v>13</v>
      </c>
      <c r="B44" s="5">
        <v>88.921097952871833</v>
      </c>
      <c r="C44" s="5">
        <v>721.02738378500771</v>
      </c>
      <c r="D44" s="5">
        <v>1665.7</v>
      </c>
      <c r="E44" s="5">
        <v>721.02738378500771</v>
      </c>
      <c r="F44" s="5">
        <v>825.21616057929316</v>
      </c>
    </row>
    <row r="45" spans="1:6">
      <c r="A45" s="1" t="s">
        <v>33</v>
      </c>
      <c r="B45" s="5">
        <v>121.4354166131628</v>
      </c>
      <c r="C45" s="5">
        <v>0</v>
      </c>
      <c r="D45" s="5">
        <v>1259.3599999999999</v>
      </c>
      <c r="E45" s="5">
        <v>121.4354166131628</v>
      </c>
      <c r="F45" s="5">
        <v>460.26513887105443</v>
      </c>
    </row>
    <row r="46" spans="1:6">
      <c r="A46" s="1" t="s">
        <v>34</v>
      </c>
      <c r="B46" s="5">
        <v>1074.830008845873</v>
      </c>
      <c r="C46" s="5">
        <v>0</v>
      </c>
      <c r="D46" s="5">
        <v>3.999999999996362E-2</v>
      </c>
      <c r="E46" s="5">
        <v>3.999999999996362E-2</v>
      </c>
      <c r="F46" s="5">
        <v>358.29000294862431</v>
      </c>
    </row>
    <row r="47" spans="1:6" ht="13.5" thickBot="1">
      <c r="A47" s="2" t="s">
        <v>35</v>
      </c>
      <c r="B47" s="6">
        <v>19.743254180192103</v>
      </c>
      <c r="C47" s="6">
        <v>0</v>
      </c>
      <c r="D47" s="6">
        <v>211.21</v>
      </c>
      <c r="E47" s="6">
        <v>19.743254180192103</v>
      </c>
      <c r="F47" s="6">
        <v>76.984418060064044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7"/>
  <sheetViews>
    <sheetView workbookViewId="0">
      <selection activeCell="C2" sqref="C2"/>
    </sheetView>
  </sheetViews>
  <sheetFormatPr defaultRowHeight="12.75"/>
  <cols>
    <col min="1" max="1" width="23.85546875" customWidth="1"/>
    <col min="2" max="2" width="9.140625" customWidth="1"/>
    <col min="3" max="3" width="7.85546875" customWidth="1"/>
    <col min="4" max="4" width="6.5703125" customWidth="1"/>
    <col min="5" max="5" width="6.7109375" customWidth="1"/>
    <col min="6" max="6" width="7.28515625" customWidth="1"/>
  </cols>
  <sheetData>
    <row r="2" spans="1:6" ht="13.5" thickBot="1">
      <c r="A2" t="s">
        <v>26</v>
      </c>
    </row>
    <row r="3" spans="1:6">
      <c r="A3" s="3"/>
      <c r="B3" s="3" t="s">
        <v>75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>
      <c r="A4" s="1" t="s">
        <v>5</v>
      </c>
      <c r="B4" s="5">
        <v>28150.9</v>
      </c>
      <c r="C4" s="5">
        <v>9815.6734646354616</v>
      </c>
      <c r="D4" s="5">
        <v>13667.36</v>
      </c>
      <c r="E4" s="5">
        <v>13667.36</v>
      </c>
      <c r="F4" s="5">
        <v>17211.311154878487</v>
      </c>
    </row>
    <row r="5" spans="1:6">
      <c r="A5" s="1" t="s">
        <v>6</v>
      </c>
      <c r="B5" s="5">
        <v>20148.2</v>
      </c>
      <c r="C5" s="5">
        <v>8618.5768872792996</v>
      </c>
      <c r="D5" s="5">
        <v>14051.53</v>
      </c>
      <c r="E5" s="5">
        <v>14051.53</v>
      </c>
      <c r="F5" s="5">
        <v>14272.768962426433</v>
      </c>
    </row>
    <row r="6" spans="1:6">
      <c r="A6" s="1" t="s">
        <v>7</v>
      </c>
      <c r="B6" s="5">
        <v>9325.3649999999998</v>
      </c>
      <c r="C6" s="5">
        <v>1182.0833559805928</v>
      </c>
      <c r="D6" s="5">
        <v>1199.96</v>
      </c>
      <c r="E6" s="5">
        <v>1199.96</v>
      </c>
      <c r="F6" s="5">
        <v>3902.469451993531</v>
      </c>
    </row>
    <row r="7" spans="1:6">
      <c r="A7" s="1" t="s">
        <v>8</v>
      </c>
      <c r="B7" s="5">
        <v>10642.09</v>
      </c>
      <c r="C7" s="5">
        <v>888.40462863698599</v>
      </c>
      <c r="D7" s="5">
        <v>0.18000000000006366</v>
      </c>
      <c r="E7" s="5">
        <v>888.40462863698599</v>
      </c>
      <c r="F7" s="5">
        <v>3843.5582095456625</v>
      </c>
    </row>
    <row r="8" spans="1:6">
      <c r="A8" s="1" t="s">
        <v>9</v>
      </c>
      <c r="B8" s="5">
        <v>4602.7451706112652</v>
      </c>
      <c r="C8" s="5">
        <v>1437.8739802153736</v>
      </c>
      <c r="D8" s="5">
        <v>3989.25</v>
      </c>
      <c r="E8" s="5">
        <v>3989.25</v>
      </c>
      <c r="F8" s="5">
        <v>3343.2897169422135</v>
      </c>
    </row>
    <row r="9" spans="1:6">
      <c r="A9" s="1" t="s">
        <v>10</v>
      </c>
      <c r="B9" s="5">
        <v>5403.2450000000008</v>
      </c>
      <c r="C9" s="5">
        <v>1840.9521170327243</v>
      </c>
      <c r="D9" s="5">
        <v>2678.08</v>
      </c>
      <c r="E9" s="5">
        <v>2678.08</v>
      </c>
      <c r="F9" s="5">
        <v>3307.425705677575</v>
      </c>
    </row>
    <row r="10" spans="1:6">
      <c r="A10" s="1" t="s">
        <v>11</v>
      </c>
      <c r="B10" s="5">
        <v>5375.8050000000003</v>
      </c>
      <c r="C10" s="5">
        <v>1151.9097131438357</v>
      </c>
      <c r="D10" s="5">
        <v>1188.3800000000001</v>
      </c>
      <c r="E10" s="5">
        <v>1188.3800000000001</v>
      </c>
      <c r="F10" s="5">
        <v>2572.0315710479454</v>
      </c>
    </row>
    <row r="11" spans="1:6">
      <c r="A11" s="1" t="s">
        <v>12</v>
      </c>
      <c r="B11" s="5">
        <v>3161.19</v>
      </c>
      <c r="C11" s="5">
        <v>1603.8598017884324</v>
      </c>
      <c r="D11" s="5">
        <v>1121.7</v>
      </c>
      <c r="E11" s="5">
        <v>1603.8598017884324</v>
      </c>
      <c r="F11" s="5">
        <v>1962.2499339294773</v>
      </c>
    </row>
    <row r="12" spans="1:6">
      <c r="A12" s="1" t="s">
        <v>13</v>
      </c>
      <c r="B12" s="5">
        <v>4900.4399999999996</v>
      </c>
      <c r="C12" s="5">
        <v>586.26650754452055</v>
      </c>
      <c r="D12" s="5">
        <v>333.24</v>
      </c>
      <c r="E12" s="5">
        <v>586.26650754452055</v>
      </c>
      <c r="F12" s="5">
        <v>1939.9821691815068</v>
      </c>
    </row>
    <row r="13" spans="1:6">
      <c r="A13" s="1" t="s">
        <v>14</v>
      </c>
      <c r="B13" s="5">
        <v>4192.3900000000003</v>
      </c>
      <c r="C13" s="5">
        <v>0</v>
      </c>
      <c r="D13" s="5">
        <v>0.1999999999998181</v>
      </c>
      <c r="E13" s="5">
        <v>0.1999999999998181</v>
      </c>
      <c r="F13" s="5">
        <v>1397.53</v>
      </c>
    </row>
    <row r="14" spans="1:6">
      <c r="A14" s="1" t="s">
        <v>15</v>
      </c>
      <c r="B14" s="5">
        <v>2852.37</v>
      </c>
      <c r="C14" s="5">
        <v>825.46244508904101</v>
      </c>
      <c r="D14" s="5">
        <v>3.0029999999896972E-2</v>
      </c>
      <c r="E14" s="5">
        <v>825.46244508904101</v>
      </c>
      <c r="F14" s="5">
        <v>1225.9541583630137</v>
      </c>
    </row>
    <row r="15" spans="1:6">
      <c r="A15" s="1" t="s">
        <v>16</v>
      </c>
      <c r="B15" s="5">
        <v>1070.3427871316831</v>
      </c>
      <c r="C15" s="5">
        <v>1212.0701974885842</v>
      </c>
      <c r="D15" s="5">
        <v>1075.1199999999999</v>
      </c>
      <c r="E15" s="5">
        <v>1075.1199999999999</v>
      </c>
      <c r="F15" s="5">
        <v>1119.177661540089</v>
      </c>
    </row>
    <row r="16" spans="1:6">
      <c r="A16" s="1" t="s">
        <v>57</v>
      </c>
      <c r="B16" s="5">
        <v>2637.1594915772112</v>
      </c>
      <c r="C16" s="5">
        <v>0</v>
      </c>
      <c r="D16" s="5">
        <v>1.0009999999965657E-2</v>
      </c>
      <c r="E16" s="5">
        <v>1.0009999999965657E-2</v>
      </c>
      <c r="F16" s="5">
        <v>879.05650052573708</v>
      </c>
    </row>
    <row r="17" spans="1:6">
      <c r="A17" s="1" t="s">
        <v>17</v>
      </c>
      <c r="B17" s="5">
        <v>2413.0500000000002</v>
      </c>
      <c r="C17" s="5">
        <v>0</v>
      </c>
      <c r="D17" s="5">
        <v>1.0060000000066793E-2</v>
      </c>
      <c r="E17" s="5">
        <v>1.0060000000066793E-2</v>
      </c>
      <c r="F17" s="5">
        <v>804.35335333333342</v>
      </c>
    </row>
    <row r="18" spans="1:6">
      <c r="A18" s="1" t="s">
        <v>18</v>
      </c>
      <c r="B18" s="5">
        <v>2236.7849999999999</v>
      </c>
      <c r="C18" s="5">
        <v>107.69535878082192</v>
      </c>
      <c r="D18" s="5">
        <v>1.0080000000016298E-2</v>
      </c>
      <c r="E18" s="5">
        <v>107.69535878082192</v>
      </c>
      <c r="F18" s="5">
        <v>781.49681292694061</v>
      </c>
    </row>
    <row r="19" spans="1:6">
      <c r="A19" s="1" t="s">
        <v>19</v>
      </c>
      <c r="B19" s="5">
        <v>205.80297487509421</v>
      </c>
      <c r="C19" s="5">
        <v>685.85284970585997</v>
      </c>
      <c r="D19" s="5">
        <v>1378.73</v>
      </c>
      <c r="E19" s="5">
        <v>685.85284970585997</v>
      </c>
      <c r="F19" s="5">
        <v>756.79527486031805</v>
      </c>
    </row>
    <row r="20" spans="1:6">
      <c r="A20" s="1" t="s">
        <v>58</v>
      </c>
      <c r="B20" s="5">
        <v>2215.04</v>
      </c>
      <c r="C20" s="5">
        <v>0</v>
      </c>
      <c r="D20" s="5">
        <v>5.0000000101135811E-5</v>
      </c>
      <c r="E20" s="5">
        <v>5.0000000101135811E-5</v>
      </c>
      <c r="F20" s="5">
        <v>738.34668333333354</v>
      </c>
    </row>
    <row r="21" spans="1:6">
      <c r="A21" s="1" t="s">
        <v>20</v>
      </c>
      <c r="B21" s="5">
        <v>613.26859720093773</v>
      </c>
      <c r="C21" s="5">
        <v>780.49917936034967</v>
      </c>
      <c r="D21" s="5">
        <v>1.4600000000000364</v>
      </c>
      <c r="E21" s="5">
        <v>613.26859720093773</v>
      </c>
      <c r="F21" s="5">
        <v>465.07592552042917</v>
      </c>
    </row>
    <row r="22" spans="1:6">
      <c r="A22" s="1" t="s">
        <v>59</v>
      </c>
      <c r="B22" s="5">
        <v>828.32739597085799</v>
      </c>
      <c r="C22" s="5">
        <v>0</v>
      </c>
      <c r="D22" s="5">
        <v>9.0009999999892898E-2</v>
      </c>
      <c r="E22" s="5">
        <v>9.0009999999892898E-2</v>
      </c>
      <c r="F22" s="5">
        <v>276.13913532361931</v>
      </c>
    </row>
    <row r="23" spans="1:6" ht="13.5" thickBot="1">
      <c r="A23" s="2" t="s">
        <v>21</v>
      </c>
      <c r="B23" s="6">
        <v>86.129220547653318</v>
      </c>
      <c r="C23" s="6">
        <v>0</v>
      </c>
      <c r="D23" s="6">
        <v>678.30999999999949</v>
      </c>
      <c r="E23" s="6">
        <v>86.129220547653318</v>
      </c>
      <c r="F23" s="6">
        <v>254.81307351588427</v>
      </c>
    </row>
    <row r="26" spans="1:6" ht="13.5" thickBot="1">
      <c r="A26" t="s">
        <v>27</v>
      </c>
    </row>
    <row r="27" spans="1:6">
      <c r="A27" s="3"/>
      <c r="B27" s="3" t="s">
        <v>75</v>
      </c>
      <c r="C27" s="3" t="s">
        <v>1</v>
      </c>
      <c r="D27" s="3" t="s">
        <v>2</v>
      </c>
      <c r="E27" s="4" t="s">
        <v>3</v>
      </c>
      <c r="F27" s="3" t="s">
        <v>4</v>
      </c>
    </row>
    <row r="28" spans="1:6">
      <c r="A28" s="1" t="s">
        <v>5</v>
      </c>
      <c r="B28" s="5">
        <v>53786.97</v>
      </c>
      <c r="C28" s="5">
        <v>23477.093539649926</v>
      </c>
      <c r="D28" s="5">
        <v>30870.55</v>
      </c>
      <c r="E28" s="5">
        <v>30870.55</v>
      </c>
      <c r="F28" s="5">
        <v>36044.87117988331</v>
      </c>
    </row>
    <row r="29" spans="1:6">
      <c r="A29" s="1" t="s">
        <v>19</v>
      </c>
      <c r="B29" s="5">
        <v>22255.304628535785</v>
      </c>
      <c r="C29" s="5">
        <v>16024.205894977165</v>
      </c>
      <c r="D29" s="5">
        <v>17654.21</v>
      </c>
      <c r="E29" s="5">
        <v>17654.21</v>
      </c>
      <c r="F29" s="5">
        <v>18644.573507837649</v>
      </c>
    </row>
    <row r="30" spans="1:6">
      <c r="A30" s="1" t="s">
        <v>6</v>
      </c>
      <c r="B30" s="5">
        <v>21973.3</v>
      </c>
      <c r="C30" s="5">
        <v>11737.949172564688</v>
      </c>
      <c r="D30" s="5">
        <v>15105.53</v>
      </c>
      <c r="E30" s="5">
        <v>15105.53</v>
      </c>
      <c r="F30" s="5">
        <v>16272.25972418823</v>
      </c>
    </row>
    <row r="31" spans="1:6">
      <c r="A31" s="1" t="s">
        <v>14</v>
      </c>
      <c r="B31" s="5">
        <v>21371.274999999998</v>
      </c>
      <c r="C31" s="5">
        <v>4428.616880265221</v>
      </c>
      <c r="D31" s="5">
        <v>5651.29</v>
      </c>
      <c r="E31" s="5">
        <v>5651.29</v>
      </c>
      <c r="F31" s="5">
        <v>10483.72729342174</v>
      </c>
    </row>
    <row r="32" spans="1:6">
      <c r="A32" s="1" t="s">
        <v>10</v>
      </c>
      <c r="B32" s="5">
        <v>16169.695000000002</v>
      </c>
      <c r="C32" s="5">
        <v>4454.5371323059371</v>
      </c>
      <c r="D32" s="5">
        <v>6695.65</v>
      </c>
      <c r="E32" s="5">
        <v>6695.65</v>
      </c>
      <c r="F32" s="5">
        <v>9106.6273774353122</v>
      </c>
    </row>
    <row r="33" spans="1:6">
      <c r="A33" s="1" t="s">
        <v>17</v>
      </c>
      <c r="B33" s="5">
        <v>18229.419999999998</v>
      </c>
      <c r="C33" s="5">
        <v>3771.3484408603508</v>
      </c>
      <c r="D33" s="5">
        <v>4392.1000000000004</v>
      </c>
      <c r="E33" s="5">
        <v>4392.1000000000004</v>
      </c>
      <c r="F33" s="5">
        <v>8797.6228136201153</v>
      </c>
    </row>
    <row r="34" spans="1:6">
      <c r="A34" s="1" t="s">
        <v>7</v>
      </c>
      <c r="B34" s="5">
        <v>15758.26</v>
      </c>
      <c r="C34" s="5">
        <v>3775.7834330939868</v>
      </c>
      <c r="D34" s="5">
        <v>6123.8</v>
      </c>
      <c r="E34" s="5">
        <v>6123.8</v>
      </c>
      <c r="F34" s="5">
        <v>8552.6144776979963</v>
      </c>
    </row>
    <row r="35" spans="1:6">
      <c r="A35" s="1" t="s">
        <v>22</v>
      </c>
      <c r="B35" s="5">
        <v>7687.32</v>
      </c>
      <c r="C35" s="5">
        <v>7795.9096849315047</v>
      </c>
      <c r="D35" s="5">
        <v>9670.57</v>
      </c>
      <c r="E35" s="5">
        <v>7795.9096849315047</v>
      </c>
      <c r="F35" s="5">
        <v>8384.5998949771674</v>
      </c>
    </row>
    <row r="36" spans="1:6">
      <c r="A36" s="1" t="s">
        <v>11</v>
      </c>
      <c r="B36" s="5">
        <v>10645.295</v>
      </c>
      <c r="C36" s="5">
        <v>2692.5410252652218</v>
      </c>
      <c r="D36" s="5">
        <v>4588.71</v>
      </c>
      <c r="E36" s="5">
        <v>4588.71</v>
      </c>
      <c r="F36" s="5">
        <v>5975.5153417550746</v>
      </c>
    </row>
    <row r="37" spans="1:6">
      <c r="A37" s="1" t="s">
        <v>9</v>
      </c>
      <c r="B37" s="5">
        <v>7024.98</v>
      </c>
      <c r="C37" s="5">
        <v>3421.3386328641564</v>
      </c>
      <c r="D37" s="5">
        <v>6639.87</v>
      </c>
      <c r="E37" s="5">
        <v>6639.87</v>
      </c>
      <c r="F37" s="5">
        <v>5695.3962109547183</v>
      </c>
    </row>
    <row r="38" spans="1:6">
      <c r="A38" s="1" t="s">
        <v>23</v>
      </c>
      <c r="B38" s="5">
        <v>2197.3972129352833</v>
      </c>
      <c r="C38" s="5">
        <v>3977.1084452054811</v>
      </c>
      <c r="D38" s="5">
        <v>7519.75</v>
      </c>
      <c r="E38" s="5">
        <v>3977.1084452054811</v>
      </c>
      <c r="F38" s="5">
        <v>4564.7518860469218</v>
      </c>
    </row>
    <row r="39" spans="1:6">
      <c r="A39" s="1" t="s">
        <v>24</v>
      </c>
      <c r="B39" s="5">
        <v>6434.317865723332</v>
      </c>
      <c r="C39" s="5">
        <v>2954.2813065829523</v>
      </c>
      <c r="D39" s="5">
        <v>4037.58</v>
      </c>
      <c r="E39" s="5">
        <v>4037.58</v>
      </c>
      <c r="F39" s="5">
        <v>4475.3930574354281</v>
      </c>
    </row>
    <row r="40" spans="1:6">
      <c r="A40" s="1" t="s">
        <v>15</v>
      </c>
      <c r="B40" s="5">
        <v>5987.58</v>
      </c>
      <c r="C40" s="5">
        <v>1613.5577862229834</v>
      </c>
      <c r="D40" s="5">
        <v>1921.41</v>
      </c>
      <c r="E40" s="5">
        <v>1921.41</v>
      </c>
      <c r="F40" s="5">
        <v>3174.1825954076612</v>
      </c>
    </row>
    <row r="41" spans="1:6">
      <c r="A41" s="1" t="s">
        <v>12</v>
      </c>
      <c r="B41" s="5">
        <v>3935.74</v>
      </c>
      <c r="C41" s="5">
        <v>2135.954228971842</v>
      </c>
      <c r="D41" s="5">
        <v>2019.37</v>
      </c>
      <c r="E41" s="5">
        <v>2135.954228971842</v>
      </c>
      <c r="F41" s="5">
        <v>2697.0214096572809</v>
      </c>
    </row>
    <row r="42" spans="1:6">
      <c r="A42" s="1" t="s">
        <v>13</v>
      </c>
      <c r="B42" s="5">
        <v>4642.3249999999998</v>
      </c>
      <c r="C42" s="5">
        <v>721.02738378500771</v>
      </c>
      <c r="D42" s="5">
        <v>1665.7</v>
      </c>
      <c r="E42" s="5">
        <v>1665.7</v>
      </c>
      <c r="F42" s="5">
        <v>2343.0174612616688</v>
      </c>
    </row>
    <row r="43" spans="1:6">
      <c r="A43" s="1" t="s">
        <v>25</v>
      </c>
      <c r="B43" s="5">
        <v>1343.6159533687139</v>
      </c>
      <c r="C43" s="5">
        <v>2501.4073583333357</v>
      </c>
      <c r="D43" s="5">
        <v>2856.12</v>
      </c>
      <c r="E43" s="5">
        <v>2501.4073583333357</v>
      </c>
      <c r="F43" s="5">
        <v>2233.7144372340163</v>
      </c>
    </row>
    <row r="44" spans="1:6">
      <c r="A44" s="1" t="s">
        <v>21</v>
      </c>
      <c r="B44" s="5">
        <v>353.66873634984807</v>
      </c>
      <c r="C44" s="5">
        <v>0</v>
      </c>
      <c r="D44" s="5">
        <v>3157.15</v>
      </c>
      <c r="E44" s="5">
        <v>353.66873634984807</v>
      </c>
      <c r="F44" s="5">
        <v>1170.272912116616</v>
      </c>
    </row>
    <row r="45" spans="1:6">
      <c r="A45" s="1" t="s">
        <v>57</v>
      </c>
      <c r="B45" s="5">
        <v>2830.0002984546118</v>
      </c>
      <c r="C45" s="5">
        <v>0</v>
      </c>
      <c r="D45" s="5">
        <v>9.9999999747524271E-6</v>
      </c>
      <c r="E45" s="5">
        <v>9.9999999747524271E-6</v>
      </c>
      <c r="F45" s="5">
        <v>943.33343615153717</v>
      </c>
    </row>
    <row r="46" spans="1:6">
      <c r="A46" s="1" t="s">
        <v>58</v>
      </c>
      <c r="B46" s="5">
        <v>2499.86</v>
      </c>
      <c r="C46" s="5">
        <v>0</v>
      </c>
      <c r="D46" s="5">
        <v>3.6099999999999</v>
      </c>
      <c r="E46" s="5">
        <v>3.6099999999999</v>
      </c>
      <c r="F46" s="5">
        <v>834.49</v>
      </c>
    </row>
    <row r="47" spans="1:6" ht="13.5" thickBot="1">
      <c r="A47" s="2" t="s">
        <v>18</v>
      </c>
      <c r="B47" s="6">
        <v>1535.4475184457649</v>
      </c>
      <c r="C47" s="6">
        <v>42.647646770928532</v>
      </c>
      <c r="D47" s="6">
        <v>1.0020000000025675E-2</v>
      </c>
      <c r="E47" s="6">
        <v>42.647646770928532</v>
      </c>
      <c r="F47" s="6">
        <v>526.03506173889775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7"/>
  <sheetViews>
    <sheetView topLeftCell="A22" workbookViewId="0">
      <selection activeCell="A28" sqref="A28:F41"/>
    </sheetView>
  </sheetViews>
  <sheetFormatPr defaultRowHeight="12.75"/>
  <cols>
    <col min="1" max="1" width="23.85546875" customWidth="1"/>
    <col min="2" max="2" width="6.5703125" customWidth="1"/>
    <col min="3" max="3" width="7.85546875" customWidth="1"/>
    <col min="4" max="4" width="6.5703125" customWidth="1"/>
    <col min="5" max="5" width="6.7109375" customWidth="1"/>
    <col min="6" max="6" width="7.28515625" customWidth="1"/>
  </cols>
  <sheetData>
    <row r="2" spans="1:6" ht="13.5" thickBot="1">
      <c r="A2" t="s">
        <v>38</v>
      </c>
    </row>
    <row r="3" spans="1:6">
      <c r="A3" s="3"/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</row>
    <row r="4" spans="1:6">
      <c r="A4" s="1" t="s">
        <v>6</v>
      </c>
      <c r="B4" s="5">
        <v>16163.827663105518</v>
      </c>
      <c r="C4" s="5">
        <v>7392.8619593640888</v>
      </c>
      <c r="D4" s="5">
        <v>10122.68</v>
      </c>
      <c r="E4" s="5">
        <v>10122.68</v>
      </c>
      <c r="F4" s="5">
        <v>11226.456540823203</v>
      </c>
    </row>
    <row r="5" spans="1:6">
      <c r="A5" s="1" t="s">
        <v>5</v>
      </c>
      <c r="B5" s="5">
        <v>9852.6999379522113</v>
      </c>
      <c r="C5" s="5">
        <v>8569.9471746783493</v>
      </c>
      <c r="D5" s="5">
        <v>11472.69</v>
      </c>
      <c r="E5" s="5">
        <v>9852.6999379522113</v>
      </c>
      <c r="F5" s="5">
        <v>9965.1123708768537</v>
      </c>
    </row>
    <row r="6" spans="1:6">
      <c r="A6" s="1" t="s">
        <v>10</v>
      </c>
      <c r="B6" s="5">
        <v>1991.4324534693869</v>
      </c>
      <c r="C6" s="5">
        <v>1436.1342209112277</v>
      </c>
      <c r="D6" s="5">
        <v>2404.0100000000002</v>
      </c>
      <c r="E6" s="5">
        <v>1991.4324534693869</v>
      </c>
      <c r="F6" s="5">
        <v>1943.8588914602049</v>
      </c>
    </row>
    <row r="7" spans="1:6">
      <c r="A7" s="1" t="s">
        <v>11</v>
      </c>
      <c r="B7" s="5">
        <v>1476.9505168293467</v>
      </c>
      <c r="C7" s="5">
        <v>916.39092336220801</v>
      </c>
      <c r="D7" s="5">
        <v>0.37000000000000455</v>
      </c>
      <c r="E7" s="5">
        <v>916.39092336220801</v>
      </c>
      <c r="F7" s="5">
        <v>797.90381339718488</v>
      </c>
    </row>
    <row r="8" spans="1:6">
      <c r="A8" s="1" t="s">
        <v>12</v>
      </c>
      <c r="B8" s="5">
        <v>1305.2875616711399</v>
      </c>
      <c r="C8" s="5">
        <v>915.17041334273472</v>
      </c>
      <c r="D8" s="5">
        <v>0.93999999999959982</v>
      </c>
      <c r="E8" s="5">
        <v>915.17041334273472</v>
      </c>
      <c r="F8" s="5">
        <v>740.46599167129136</v>
      </c>
    </row>
    <row r="9" spans="1:6">
      <c r="A9" s="1" t="s">
        <v>7</v>
      </c>
      <c r="B9" s="5">
        <v>1158.5747357918688</v>
      </c>
      <c r="C9" s="5">
        <v>807.72060821817058</v>
      </c>
      <c r="D9" s="5">
        <v>0.23000000000001819</v>
      </c>
      <c r="E9" s="5">
        <v>807.72060821817058</v>
      </c>
      <c r="F9" s="5">
        <v>655.50844800334642</v>
      </c>
    </row>
    <row r="10" spans="1:6">
      <c r="A10" s="1" t="s">
        <v>9</v>
      </c>
      <c r="B10" s="5">
        <v>19.664153941660402</v>
      </c>
      <c r="C10" s="5">
        <v>1033.4182178370943</v>
      </c>
      <c r="D10" s="5">
        <v>797.04</v>
      </c>
      <c r="E10" s="5">
        <v>797.04</v>
      </c>
      <c r="F10" s="5">
        <v>616.70745725958488</v>
      </c>
    </row>
    <row r="11" spans="1:6">
      <c r="A11" s="1" t="s">
        <v>15</v>
      </c>
      <c r="B11" s="5">
        <v>1066.1447144545627</v>
      </c>
      <c r="C11" s="5">
        <v>511.87862801974234</v>
      </c>
      <c r="D11" s="5">
        <v>2.003999999988082E-2</v>
      </c>
      <c r="E11" s="5">
        <v>511.87862801974234</v>
      </c>
      <c r="F11" s="5">
        <v>526.01446082476832</v>
      </c>
    </row>
    <row r="12" spans="1:6">
      <c r="A12" s="1" t="s">
        <v>8</v>
      </c>
      <c r="B12" s="5">
        <v>81.848990489764105</v>
      </c>
      <c r="C12" s="5">
        <v>695.65114291498776</v>
      </c>
      <c r="D12" s="5">
        <v>7.0000000000050022E-2</v>
      </c>
      <c r="E12" s="5">
        <v>81.848990489764105</v>
      </c>
      <c r="F12" s="5">
        <v>259.19004446825062</v>
      </c>
    </row>
    <row r="13" spans="1:6">
      <c r="A13" s="1" t="s">
        <v>16</v>
      </c>
      <c r="B13" s="5">
        <v>90.928883911450427</v>
      </c>
      <c r="C13" s="5">
        <v>0</v>
      </c>
      <c r="D13" s="5">
        <v>658.21</v>
      </c>
      <c r="E13" s="5">
        <v>90.928883911450427</v>
      </c>
      <c r="F13" s="5">
        <v>249.7129613038168</v>
      </c>
    </row>
    <row r="14" spans="1:6">
      <c r="A14" s="1" t="s">
        <v>19</v>
      </c>
      <c r="B14" s="5">
        <v>0.17630488764044944</v>
      </c>
      <c r="C14" s="5">
        <v>593.51722032869998</v>
      </c>
      <c r="D14" s="5">
        <v>0.46999999999999886</v>
      </c>
      <c r="E14" s="5">
        <v>0.46999999999999886</v>
      </c>
      <c r="F14" s="5">
        <v>198.0545084054468</v>
      </c>
    </row>
    <row r="15" spans="1:6">
      <c r="A15" s="1" t="s">
        <v>20</v>
      </c>
      <c r="B15" s="5">
        <v>0.25439162434719959</v>
      </c>
      <c r="C15" s="5">
        <v>571.969864141485</v>
      </c>
      <c r="D15" s="5">
        <v>6.0020000000008622E-2</v>
      </c>
      <c r="E15" s="5">
        <v>0.25439162434719959</v>
      </c>
      <c r="F15" s="5">
        <v>190.76142525527743</v>
      </c>
    </row>
    <row r="16" spans="1:6">
      <c r="A16" s="1" t="s">
        <v>13</v>
      </c>
      <c r="B16" s="5">
        <v>2.4139526772670337</v>
      </c>
      <c r="C16" s="5">
        <v>466.70574195104757</v>
      </c>
      <c r="D16" s="5">
        <v>5.0000000000011369E-2</v>
      </c>
      <c r="E16" s="5">
        <v>2.4139526772670337</v>
      </c>
      <c r="F16" s="5">
        <v>156.3898982094382</v>
      </c>
    </row>
    <row r="17" spans="1:6">
      <c r="A17" s="1" t="s">
        <v>14</v>
      </c>
      <c r="B17" s="5">
        <v>207.17550892364287</v>
      </c>
      <c r="C17" s="5">
        <v>0</v>
      </c>
      <c r="D17" s="5">
        <v>1.0040000000117288E-2</v>
      </c>
      <c r="E17" s="5">
        <v>1.0040000000117288E-2</v>
      </c>
      <c r="F17" s="5">
        <v>69.061849641214323</v>
      </c>
    </row>
    <row r="18" spans="1:6">
      <c r="A18" s="1" t="s">
        <v>31</v>
      </c>
      <c r="B18" s="5">
        <v>1.6337854759256303E-2</v>
      </c>
      <c r="C18" s="5">
        <v>196.62206722535589</v>
      </c>
      <c r="D18" s="5">
        <v>1.9050000000000001E-2</v>
      </c>
      <c r="E18" s="5">
        <v>1.9050000000000001E-2</v>
      </c>
      <c r="F18" s="5">
        <v>65.552485026705043</v>
      </c>
    </row>
    <row r="19" spans="1:6">
      <c r="A19" s="1" t="s">
        <v>18</v>
      </c>
      <c r="B19" s="5">
        <v>53.799162307277491</v>
      </c>
      <c r="C19" s="5">
        <v>78.554728336019338</v>
      </c>
      <c r="D19" s="5">
        <v>9.9999999999909051E-3</v>
      </c>
      <c r="E19" s="5">
        <v>53.799162307277491</v>
      </c>
      <c r="F19" s="5">
        <v>44.121296881098942</v>
      </c>
    </row>
    <row r="20" spans="1:6">
      <c r="A20" s="1" t="s">
        <v>21</v>
      </c>
      <c r="B20" s="5">
        <v>28.578226881625426</v>
      </c>
      <c r="C20" s="5">
        <v>0</v>
      </c>
      <c r="D20" s="5">
        <v>56.309999999999945</v>
      </c>
      <c r="E20" s="5">
        <v>28.578226881625426</v>
      </c>
      <c r="F20" s="5">
        <v>28.296075627208456</v>
      </c>
    </row>
    <row r="21" spans="1:6">
      <c r="A21" s="1" t="s">
        <v>17</v>
      </c>
      <c r="B21" s="5">
        <v>49.911626516705489</v>
      </c>
      <c r="C21" s="5">
        <v>0</v>
      </c>
      <c r="D21" s="5">
        <v>1.001999999994041E-2</v>
      </c>
      <c r="E21" s="5">
        <v>1.001999999994041E-2</v>
      </c>
      <c r="F21" s="5">
        <v>16.640548838901811</v>
      </c>
    </row>
    <row r="22" spans="1:6">
      <c r="A22" s="1" t="s">
        <v>32</v>
      </c>
      <c r="B22" s="5">
        <v>18.288609776407018</v>
      </c>
      <c r="C22" s="5">
        <v>0</v>
      </c>
      <c r="D22" s="5">
        <v>0</v>
      </c>
      <c r="E22" s="5">
        <v>0</v>
      </c>
      <c r="F22" s="5">
        <v>6.0962032588023396</v>
      </c>
    </row>
    <row r="23" spans="1:6" ht="13.5" thickBot="1">
      <c r="A23" s="2" t="s">
        <v>36</v>
      </c>
      <c r="B23" s="6">
        <v>16.718394098797493</v>
      </c>
      <c r="C23" s="6">
        <v>0</v>
      </c>
      <c r="D23" s="6">
        <v>0</v>
      </c>
      <c r="E23" s="6">
        <v>0</v>
      </c>
      <c r="F23" s="6">
        <v>5.5727980329324973</v>
      </c>
    </row>
    <row r="26" spans="1:6" ht="13.5" thickBot="1">
      <c r="A26" t="s">
        <v>39</v>
      </c>
    </row>
    <row r="27" spans="1:6">
      <c r="A27" s="3"/>
      <c r="B27" s="3" t="s">
        <v>0</v>
      </c>
      <c r="C27" s="3" t="s">
        <v>1</v>
      </c>
      <c r="D27" s="3" t="s">
        <v>2</v>
      </c>
      <c r="E27" s="4" t="s">
        <v>3</v>
      </c>
      <c r="F27" s="3" t="s">
        <v>4</v>
      </c>
    </row>
    <row r="28" spans="1:6">
      <c r="A28" s="1" t="s">
        <v>5</v>
      </c>
      <c r="B28" s="5">
        <v>32525.425424459958</v>
      </c>
      <c r="C28" s="5">
        <v>20624.14135851464</v>
      </c>
      <c r="D28" s="5">
        <v>27546.76</v>
      </c>
      <c r="E28" s="5">
        <v>27546.76</v>
      </c>
      <c r="F28" s="5">
        <v>26898.775594324867</v>
      </c>
    </row>
    <row r="29" spans="1:6">
      <c r="A29" s="1" t="s">
        <v>6</v>
      </c>
      <c r="B29" s="5">
        <v>19887.167896230007</v>
      </c>
      <c r="C29" s="5">
        <v>10145.249269910018</v>
      </c>
      <c r="D29" s="5">
        <v>13676.35</v>
      </c>
      <c r="E29" s="5">
        <v>13676.35</v>
      </c>
      <c r="F29" s="5">
        <v>14569.589055380007</v>
      </c>
    </row>
    <row r="30" spans="1:6">
      <c r="A30" s="1" t="s">
        <v>19</v>
      </c>
      <c r="B30" s="5">
        <v>12146.032330623306</v>
      </c>
      <c r="C30" s="5">
        <v>14127.35814262691</v>
      </c>
      <c r="D30" s="5">
        <v>16109.01</v>
      </c>
      <c r="E30" s="5">
        <v>14127.35814262691</v>
      </c>
      <c r="F30" s="5">
        <v>14127.466824416739</v>
      </c>
    </row>
    <row r="31" spans="1:6">
      <c r="A31" s="1" t="s">
        <v>22</v>
      </c>
      <c r="B31" s="5">
        <v>6410.4859567506055</v>
      </c>
      <c r="C31" s="5">
        <v>6638.1556043513283</v>
      </c>
      <c r="D31" s="5">
        <v>8036.39</v>
      </c>
      <c r="E31" s="5">
        <v>6638.1556043513283</v>
      </c>
      <c r="F31" s="5">
        <v>7028.3438537006441</v>
      </c>
    </row>
    <row r="32" spans="1:6">
      <c r="A32" s="1" t="s">
        <v>10</v>
      </c>
      <c r="B32" s="5">
        <v>3565.3788154732119</v>
      </c>
      <c r="C32" s="5">
        <v>3742.2386461522974</v>
      </c>
      <c r="D32" s="5">
        <v>5483.6</v>
      </c>
      <c r="E32" s="5">
        <v>3742.2386461522974</v>
      </c>
      <c r="F32" s="5">
        <v>4263.7391538751699</v>
      </c>
    </row>
    <row r="33" spans="1:6">
      <c r="A33" s="1" t="s">
        <v>17</v>
      </c>
      <c r="B33" s="5">
        <v>3909.8653830883277</v>
      </c>
      <c r="C33" s="5">
        <v>3136.0133301708975</v>
      </c>
      <c r="D33" s="5">
        <v>3631.89</v>
      </c>
      <c r="E33" s="5">
        <v>3631.89</v>
      </c>
      <c r="F33" s="5">
        <v>3559.2562377530753</v>
      </c>
    </row>
    <row r="34" spans="1:6">
      <c r="A34" s="1" t="s">
        <v>7</v>
      </c>
      <c r="B34" s="5">
        <v>5620.9020288602642</v>
      </c>
      <c r="C34" s="5">
        <v>3096.2794997888113</v>
      </c>
      <c r="D34" s="5">
        <v>1788.85</v>
      </c>
      <c r="E34" s="5">
        <v>3096.2794997888113</v>
      </c>
      <c r="F34" s="5">
        <v>3502.0105095496924</v>
      </c>
    </row>
    <row r="35" spans="1:6">
      <c r="A35" s="1" t="s">
        <v>11</v>
      </c>
      <c r="B35" s="5">
        <v>5383.7398482157696</v>
      </c>
      <c r="C35" s="5">
        <v>2275.7714928810783</v>
      </c>
      <c r="D35" s="5">
        <v>2664.84</v>
      </c>
      <c r="E35" s="5">
        <v>2664.84</v>
      </c>
      <c r="F35" s="5">
        <v>3441.4504470322827</v>
      </c>
    </row>
    <row r="36" spans="1:6">
      <c r="A36" s="1" t="s">
        <v>9</v>
      </c>
      <c r="B36" s="5">
        <v>836.84486292474708</v>
      </c>
      <c r="C36" s="5">
        <v>2783.5340878213146</v>
      </c>
      <c r="D36" s="5">
        <v>5251.94</v>
      </c>
      <c r="E36" s="5">
        <v>2783.5340878213146</v>
      </c>
      <c r="F36" s="5">
        <v>2957.4396502486875</v>
      </c>
    </row>
    <row r="37" spans="1:6">
      <c r="A37" s="1" t="s">
        <v>24</v>
      </c>
      <c r="B37" s="5">
        <v>1915.4991094278332</v>
      </c>
      <c r="C37" s="5">
        <v>2394.9540940437819</v>
      </c>
      <c r="D37" s="5">
        <v>3203.82</v>
      </c>
      <c r="E37" s="5">
        <v>2394.9540940437819</v>
      </c>
      <c r="F37" s="5">
        <v>2504.757734490538</v>
      </c>
    </row>
    <row r="38" spans="1:6">
      <c r="A38" s="1" t="s">
        <v>23</v>
      </c>
      <c r="B38" s="5">
        <v>3.4944278451178454</v>
      </c>
      <c r="C38" s="5">
        <v>3262.1545104754241</v>
      </c>
      <c r="D38" s="5">
        <v>4078.59</v>
      </c>
      <c r="E38" s="5">
        <v>3262.1545104754241</v>
      </c>
      <c r="F38" s="5">
        <v>2448.0796461068476</v>
      </c>
    </row>
    <row r="39" spans="1:6">
      <c r="A39" s="1" t="s">
        <v>14</v>
      </c>
      <c r="B39" s="5">
        <v>874.80514436586179</v>
      </c>
      <c r="C39" s="5">
        <v>3460.5443061163714</v>
      </c>
      <c r="D39" s="5">
        <v>721.24</v>
      </c>
      <c r="E39" s="5">
        <v>874.80514436586179</v>
      </c>
      <c r="F39" s="5">
        <v>1685.5298168274112</v>
      </c>
    </row>
    <row r="40" spans="1:6">
      <c r="A40" s="1" t="s">
        <v>15</v>
      </c>
      <c r="B40" s="5">
        <v>2506.997793909778</v>
      </c>
      <c r="C40" s="5">
        <v>1207.2568701967498</v>
      </c>
      <c r="D40" s="5">
        <v>535.38</v>
      </c>
      <c r="E40" s="5">
        <v>1207.2568701967498</v>
      </c>
      <c r="F40" s="5">
        <v>1416.5448880355095</v>
      </c>
    </row>
    <row r="41" spans="1:6">
      <c r="A41" s="1" t="s">
        <v>12</v>
      </c>
      <c r="B41" s="5">
        <v>1807.0620096891562</v>
      </c>
      <c r="C41" s="5">
        <v>1384.665496151626</v>
      </c>
      <c r="D41" s="5">
        <v>1003.39</v>
      </c>
      <c r="E41" s="5">
        <v>1384.665496151626</v>
      </c>
      <c r="F41" s="5">
        <v>1398.3725019469273</v>
      </c>
    </row>
    <row r="42" spans="1:6">
      <c r="A42" s="1" t="s">
        <v>25</v>
      </c>
      <c r="B42" s="5">
        <v>0.40626346347980957</v>
      </c>
      <c r="C42" s="5">
        <v>0</v>
      </c>
      <c r="D42" s="5">
        <v>1466.15</v>
      </c>
      <c r="E42" s="5">
        <v>0.40626346347980957</v>
      </c>
      <c r="F42" s="5">
        <v>488.85208782115978</v>
      </c>
    </row>
    <row r="43" spans="1:6">
      <c r="A43" s="1" t="s">
        <v>21</v>
      </c>
      <c r="B43" s="5">
        <v>3.8172129921259677</v>
      </c>
      <c r="C43" s="5">
        <v>0</v>
      </c>
      <c r="D43" s="5">
        <v>1113.43</v>
      </c>
      <c r="E43" s="5">
        <v>3.8172129921259677</v>
      </c>
      <c r="F43" s="5">
        <v>372.41573766404207</v>
      </c>
    </row>
    <row r="44" spans="1:6">
      <c r="A44" s="1" t="s">
        <v>13</v>
      </c>
      <c r="B44" s="5">
        <v>0.11133961567732115</v>
      </c>
      <c r="C44" s="5">
        <v>585.61239745735975</v>
      </c>
      <c r="D44" s="5">
        <v>327.52</v>
      </c>
      <c r="E44" s="5">
        <v>327.52</v>
      </c>
      <c r="F44" s="5">
        <v>304.41457902434564</v>
      </c>
    </row>
    <row r="45" spans="1:6">
      <c r="A45" s="1" t="s">
        <v>34</v>
      </c>
      <c r="B45" s="5">
        <v>677.36074465501213</v>
      </c>
      <c r="C45" s="5">
        <v>0</v>
      </c>
      <c r="D45" s="5">
        <v>1.999999999998181E-2</v>
      </c>
      <c r="E45" s="5">
        <v>1.999999999998181E-2</v>
      </c>
      <c r="F45" s="5">
        <v>225.79358155167071</v>
      </c>
    </row>
    <row r="46" spans="1:6">
      <c r="A46" s="1" t="s">
        <v>33</v>
      </c>
      <c r="B46" s="5">
        <v>0.28128408876298389</v>
      </c>
      <c r="C46" s="5">
        <v>0</v>
      </c>
      <c r="D46" s="5">
        <v>488.65</v>
      </c>
      <c r="E46" s="5">
        <v>0.28128408876298389</v>
      </c>
      <c r="F46" s="5">
        <v>162.97709469625434</v>
      </c>
    </row>
    <row r="47" spans="1:6" ht="13.5" thickBot="1">
      <c r="A47" s="2" t="s">
        <v>37</v>
      </c>
      <c r="B47" s="6">
        <v>3.7632520813429791E-2</v>
      </c>
      <c r="C47" s="6">
        <v>131.33987031056938</v>
      </c>
      <c r="D47" s="6">
        <v>0</v>
      </c>
      <c r="E47" s="6">
        <v>3.7632520813429791E-2</v>
      </c>
      <c r="F47" s="6">
        <v>43.792500943794266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7"/>
  <sheetViews>
    <sheetView topLeftCell="A28" workbookViewId="0">
      <selection activeCell="A3" sqref="A3:F47"/>
    </sheetView>
  </sheetViews>
  <sheetFormatPr defaultRowHeight="12.75"/>
  <cols>
    <col min="1" max="1" width="23.85546875" customWidth="1"/>
    <col min="2" max="2" width="6.5703125" customWidth="1"/>
    <col min="3" max="3" width="7.85546875" customWidth="1"/>
    <col min="4" max="4" width="6.5703125" customWidth="1"/>
    <col min="5" max="5" width="6.7109375" customWidth="1"/>
    <col min="6" max="6" width="7.28515625" customWidth="1"/>
  </cols>
  <sheetData>
    <row r="2" spans="1:6" ht="13.5" thickBot="1">
      <c r="A2" t="s">
        <v>42</v>
      </c>
    </row>
    <row r="3" spans="1:6">
      <c r="A3" s="3"/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</row>
    <row r="4" spans="1:6">
      <c r="A4" s="1" t="s">
        <v>5</v>
      </c>
      <c r="B4" s="5">
        <v>20101.641454730987</v>
      </c>
      <c r="C4" s="5">
        <v>11444.700151502457</v>
      </c>
      <c r="D4" s="5">
        <v>17280.650000000001</v>
      </c>
      <c r="E4" s="5">
        <v>17280.650000000001</v>
      </c>
      <c r="F4" s="5">
        <v>16275.663868744485</v>
      </c>
    </row>
    <row r="5" spans="1:6">
      <c r="A5" s="1" t="s">
        <v>6</v>
      </c>
      <c r="B5" s="5">
        <v>20148.2</v>
      </c>
      <c r="C5" s="5">
        <v>10221.434869937653</v>
      </c>
      <c r="D5" s="5">
        <v>15619.9</v>
      </c>
      <c r="E5" s="5">
        <v>15619.9</v>
      </c>
      <c r="F5" s="5">
        <v>15329.844956645888</v>
      </c>
    </row>
    <row r="6" spans="1:6">
      <c r="A6" s="1" t="s">
        <v>7</v>
      </c>
      <c r="B6" s="5">
        <v>7635.063399501767</v>
      </c>
      <c r="C6" s="5">
        <v>1671.6346415160688</v>
      </c>
      <c r="D6" s="5">
        <v>3405.62</v>
      </c>
      <c r="E6" s="5">
        <v>3405.62</v>
      </c>
      <c r="F6" s="5">
        <v>4237.4393470059449</v>
      </c>
    </row>
    <row r="7" spans="1:6">
      <c r="A7" s="1" t="s">
        <v>9</v>
      </c>
      <c r="B7" s="5">
        <v>2551.1083516564067</v>
      </c>
      <c r="C7" s="5">
        <v>1966.7776694792769</v>
      </c>
      <c r="D7" s="5">
        <v>6301.73</v>
      </c>
      <c r="E7" s="5">
        <v>2551.1083516564067</v>
      </c>
      <c r="F7" s="5">
        <v>3606.5386737118947</v>
      </c>
    </row>
    <row r="8" spans="1:6">
      <c r="A8" s="1" t="s">
        <v>10</v>
      </c>
      <c r="B8" s="5">
        <v>4086.5809006120398</v>
      </c>
      <c r="C8" s="5">
        <v>2370.3293658069897</v>
      </c>
      <c r="D8" s="5">
        <v>3756.32</v>
      </c>
      <c r="E8" s="5">
        <v>3756.32</v>
      </c>
      <c r="F8" s="5">
        <v>3404.4100888063426</v>
      </c>
    </row>
    <row r="9" spans="1:6">
      <c r="A9" s="1" t="s">
        <v>11</v>
      </c>
      <c r="B9" s="5">
        <v>4707.3219861040452</v>
      </c>
      <c r="C9" s="5">
        <v>1459.8958228582719</v>
      </c>
      <c r="D9" s="5">
        <v>3012.11</v>
      </c>
      <c r="E9" s="5">
        <v>3012.11</v>
      </c>
      <c r="F9" s="5">
        <v>3059.7759363207729</v>
      </c>
    </row>
    <row r="10" spans="1:6">
      <c r="A10" s="1" t="s">
        <v>12</v>
      </c>
      <c r="B10" s="5">
        <v>2179.0470226310904</v>
      </c>
      <c r="C10" s="5">
        <v>2504.4536174481909</v>
      </c>
      <c r="D10" s="5">
        <v>1852.09</v>
      </c>
      <c r="E10" s="5">
        <v>2179.0470226310904</v>
      </c>
      <c r="F10" s="5">
        <v>2178.5302133597602</v>
      </c>
    </row>
    <row r="11" spans="1:6">
      <c r="A11" s="1" t="s">
        <v>14</v>
      </c>
      <c r="B11" s="5">
        <v>1984.9341445598434</v>
      </c>
      <c r="C11" s="5">
        <v>1243.2384348990163</v>
      </c>
      <c r="D11" s="5">
        <v>2531.7600000000002</v>
      </c>
      <c r="E11" s="5">
        <v>1984.9341445598434</v>
      </c>
      <c r="F11" s="5">
        <v>1919.9775264862867</v>
      </c>
    </row>
    <row r="12" spans="1:6">
      <c r="A12" s="1" t="s">
        <v>16</v>
      </c>
      <c r="B12" s="5">
        <v>1321.492498783861</v>
      </c>
      <c r="C12" s="5">
        <v>2167.7733047945194</v>
      </c>
      <c r="D12" s="5">
        <v>1708.52</v>
      </c>
      <c r="E12" s="5">
        <v>1708.52</v>
      </c>
      <c r="F12" s="5">
        <v>1732.5952678594601</v>
      </c>
    </row>
    <row r="13" spans="1:6">
      <c r="A13" s="1" t="s">
        <v>21</v>
      </c>
      <c r="B13" s="5">
        <v>262.97533990207768</v>
      </c>
      <c r="C13" s="5">
        <v>0</v>
      </c>
      <c r="D13" s="5">
        <v>4523.91</v>
      </c>
      <c r="E13" s="5">
        <v>262.97533990207768</v>
      </c>
      <c r="F13" s="5">
        <v>1595.6284466340257</v>
      </c>
    </row>
    <row r="14" spans="1:6">
      <c r="A14" s="1" t="s">
        <v>15</v>
      </c>
      <c r="B14" s="5">
        <v>2852.37</v>
      </c>
      <c r="C14" s="5">
        <v>1235.533590487355</v>
      </c>
      <c r="D14" s="5">
        <v>131.97</v>
      </c>
      <c r="E14" s="5">
        <v>1235.533590487355</v>
      </c>
      <c r="F14" s="5">
        <v>1406.6245301624519</v>
      </c>
    </row>
    <row r="15" spans="1:6">
      <c r="A15" s="1" t="s">
        <v>20</v>
      </c>
      <c r="B15" s="5">
        <v>1.5160779677419358</v>
      </c>
      <c r="C15" s="5">
        <v>1053.1913608004036</v>
      </c>
      <c r="D15" s="5">
        <v>3122.99</v>
      </c>
      <c r="E15" s="5">
        <v>1053.1913608004036</v>
      </c>
      <c r="F15" s="5">
        <v>1392.5658129227152</v>
      </c>
    </row>
    <row r="16" spans="1:6">
      <c r="A16" s="1" t="s">
        <v>19</v>
      </c>
      <c r="B16" s="5">
        <v>683.20507972998462</v>
      </c>
      <c r="C16" s="5">
        <v>806.59944196829986</v>
      </c>
      <c r="D16" s="5">
        <v>1995.06</v>
      </c>
      <c r="E16" s="5">
        <v>806.59944196829986</v>
      </c>
      <c r="F16" s="5">
        <v>1161.6215072327616</v>
      </c>
    </row>
    <row r="17" spans="1:6">
      <c r="A17" s="1" t="s">
        <v>13</v>
      </c>
      <c r="B17" s="5">
        <v>67.361532651184746</v>
      </c>
      <c r="C17" s="5">
        <v>742.6152010129083</v>
      </c>
      <c r="D17" s="5">
        <v>2090.44</v>
      </c>
      <c r="E17" s="5">
        <v>742.6152010129083</v>
      </c>
      <c r="F17" s="5">
        <v>966.80557788803105</v>
      </c>
    </row>
    <row r="18" spans="1:6">
      <c r="A18" s="1" t="s">
        <v>35</v>
      </c>
      <c r="B18" s="5">
        <v>236.40229997604979</v>
      </c>
      <c r="C18" s="5">
        <v>1539.7802502634358</v>
      </c>
      <c r="D18" s="5">
        <v>699.33</v>
      </c>
      <c r="E18" s="5">
        <v>699.33</v>
      </c>
      <c r="F18" s="5">
        <v>825.1708500798286</v>
      </c>
    </row>
    <row r="19" spans="1:6">
      <c r="A19" s="1" t="s">
        <v>40</v>
      </c>
      <c r="B19" s="5">
        <v>0.27488082850041407</v>
      </c>
      <c r="C19" s="5">
        <v>0</v>
      </c>
      <c r="D19" s="5">
        <v>2338.8200000000002</v>
      </c>
      <c r="E19" s="5">
        <v>0.27488082850041407</v>
      </c>
      <c r="F19" s="5">
        <v>779.69829360950007</v>
      </c>
    </row>
    <row r="20" spans="1:6">
      <c r="A20" s="1" t="s">
        <v>8</v>
      </c>
      <c r="B20" s="5">
        <v>191.82946092800435</v>
      </c>
      <c r="C20" s="5">
        <v>1140.4668791965223</v>
      </c>
      <c r="D20" s="5">
        <v>582.99</v>
      </c>
      <c r="E20" s="5">
        <v>582.99</v>
      </c>
      <c r="F20" s="5">
        <v>638.42878004150896</v>
      </c>
    </row>
    <row r="21" spans="1:6">
      <c r="A21" s="1" t="s">
        <v>25</v>
      </c>
      <c r="B21" s="5">
        <v>0.35913196502057615</v>
      </c>
      <c r="C21" s="5">
        <v>0</v>
      </c>
      <c r="D21" s="5">
        <v>1862.89</v>
      </c>
      <c r="E21" s="5">
        <v>0.35913196502057615</v>
      </c>
      <c r="F21" s="5">
        <v>621.08304398834002</v>
      </c>
    </row>
    <row r="22" spans="1:6">
      <c r="A22" s="1" t="s">
        <v>18</v>
      </c>
      <c r="B22" s="5">
        <v>705.88040677807021</v>
      </c>
      <c r="C22" s="5">
        <v>145.80233705479452</v>
      </c>
      <c r="D22" s="5">
        <v>8.9999999999974989E-2</v>
      </c>
      <c r="E22" s="5">
        <v>145.80233705479452</v>
      </c>
      <c r="F22" s="5">
        <v>283.9242479442882</v>
      </c>
    </row>
    <row r="23" spans="1:6" ht="13.5" thickBot="1">
      <c r="A23" s="2" t="s">
        <v>24</v>
      </c>
      <c r="B23" s="6">
        <v>1.7530330168776425</v>
      </c>
      <c r="C23" s="6">
        <v>0</v>
      </c>
      <c r="D23" s="6">
        <v>822.32</v>
      </c>
      <c r="E23" s="6">
        <v>1.7530330168776425</v>
      </c>
      <c r="F23" s="6">
        <v>274.69101100562597</v>
      </c>
    </row>
    <row r="26" spans="1:6" ht="13.5" thickBot="1">
      <c r="A26" t="s">
        <v>41</v>
      </c>
    </row>
    <row r="27" spans="1:6">
      <c r="A27" s="3"/>
      <c r="B27" s="3" t="s">
        <v>0</v>
      </c>
      <c r="C27" s="3" t="s">
        <v>1</v>
      </c>
      <c r="D27" s="3" t="s">
        <v>2</v>
      </c>
      <c r="E27" s="4" t="s">
        <v>3</v>
      </c>
      <c r="F27" s="3" t="s">
        <v>4</v>
      </c>
    </row>
    <row r="28" spans="1:6">
      <c r="A28" s="1" t="s">
        <v>5</v>
      </c>
      <c r="B28" s="5">
        <v>44518.563317657143</v>
      </c>
      <c r="C28" s="5">
        <v>27207.877161134529</v>
      </c>
      <c r="D28" s="5">
        <v>32762.17</v>
      </c>
      <c r="E28" s="5">
        <v>32762.17</v>
      </c>
      <c r="F28" s="5">
        <v>34829.536826263888</v>
      </c>
    </row>
    <row r="29" spans="1:6">
      <c r="A29" s="1" t="s">
        <v>19</v>
      </c>
      <c r="B29" s="5">
        <v>18880.806185419053</v>
      </c>
      <c r="C29" s="5">
        <v>18504.699109589037</v>
      </c>
      <c r="D29" s="5">
        <v>19419.849999999999</v>
      </c>
      <c r="E29" s="5">
        <v>18880.806185419053</v>
      </c>
      <c r="F29" s="5">
        <v>18935.118431669365</v>
      </c>
    </row>
    <row r="30" spans="1:6">
      <c r="A30" s="1" t="s">
        <v>6</v>
      </c>
      <c r="B30" s="5">
        <v>21973.3</v>
      </c>
      <c r="C30" s="5">
        <v>13820.710583728485</v>
      </c>
      <c r="D30" s="5">
        <v>18234.990000000002</v>
      </c>
      <c r="E30" s="5">
        <v>18234.990000000002</v>
      </c>
      <c r="F30" s="5">
        <v>18009.666861242829</v>
      </c>
    </row>
    <row r="31" spans="1:6">
      <c r="A31" s="1" t="s">
        <v>22</v>
      </c>
      <c r="B31" s="5">
        <v>9377.2966262886639</v>
      </c>
      <c r="C31" s="5">
        <v>9309.8957903055834</v>
      </c>
      <c r="D31" s="5">
        <v>11286.37</v>
      </c>
      <c r="E31" s="5">
        <v>9377.2966262886639</v>
      </c>
      <c r="F31" s="5">
        <v>9991.1874721980839</v>
      </c>
    </row>
    <row r="32" spans="1:6">
      <c r="A32" s="1" t="s">
        <v>14</v>
      </c>
      <c r="B32" s="5">
        <v>12147.401925865996</v>
      </c>
      <c r="C32" s="5">
        <v>5694.5579387675625</v>
      </c>
      <c r="D32" s="5">
        <v>10471.23</v>
      </c>
      <c r="E32" s="5">
        <v>10471.23</v>
      </c>
      <c r="F32" s="5">
        <v>9437.7299548778519</v>
      </c>
    </row>
    <row r="33" spans="1:6">
      <c r="A33" s="1" t="s">
        <v>7</v>
      </c>
      <c r="B33" s="5">
        <v>13607.838439878589</v>
      </c>
      <c r="C33" s="5">
        <v>4664.36549972383</v>
      </c>
      <c r="D33" s="5">
        <v>9513.7800000000007</v>
      </c>
      <c r="E33" s="5">
        <v>9513.7800000000007</v>
      </c>
      <c r="F33" s="5">
        <v>9261.99464653414</v>
      </c>
    </row>
    <row r="34" spans="1:6">
      <c r="A34" s="1" t="s">
        <v>17</v>
      </c>
      <c r="B34" s="5">
        <v>9772.0294402288746</v>
      </c>
      <c r="C34" s="5">
        <v>4602.1712779157888</v>
      </c>
      <c r="D34" s="5">
        <v>11961.09</v>
      </c>
      <c r="E34" s="5">
        <v>9772.0294402288746</v>
      </c>
      <c r="F34" s="5">
        <v>8778.4302393815542</v>
      </c>
    </row>
    <row r="35" spans="1:6">
      <c r="A35" s="1" t="s">
        <v>23</v>
      </c>
      <c r="B35" s="5">
        <v>6113.3221377231175</v>
      </c>
      <c r="C35" s="5">
        <v>4912.0482060063241</v>
      </c>
      <c r="D35" s="5">
        <v>14023.96</v>
      </c>
      <c r="E35" s="5">
        <v>6113.3221377231175</v>
      </c>
      <c r="F35" s="5">
        <v>8349.7767812431466</v>
      </c>
    </row>
    <row r="36" spans="1:6">
      <c r="A36" s="1" t="s">
        <v>10</v>
      </c>
      <c r="B36" s="5">
        <v>8661.7272619813975</v>
      </c>
      <c r="C36" s="5">
        <v>5386.0043834299277</v>
      </c>
      <c r="D36" s="5">
        <v>7269.07</v>
      </c>
      <c r="E36" s="5">
        <v>7269.07</v>
      </c>
      <c r="F36" s="5">
        <v>7105.600548470441</v>
      </c>
    </row>
    <row r="37" spans="1:6">
      <c r="A37" s="1" t="s">
        <v>11</v>
      </c>
      <c r="B37" s="5">
        <v>9324.302859786676</v>
      </c>
      <c r="C37" s="5">
        <v>3237.5473368444864</v>
      </c>
      <c r="D37" s="5">
        <v>5302.78</v>
      </c>
      <c r="E37" s="5">
        <v>5302.78</v>
      </c>
      <c r="F37" s="5">
        <v>5954.8767322103877</v>
      </c>
    </row>
    <row r="38" spans="1:6">
      <c r="A38" s="1" t="s">
        <v>9</v>
      </c>
      <c r="B38" s="5">
        <v>5628.1014958447849</v>
      </c>
      <c r="C38" s="5">
        <v>4255.3907302278722</v>
      </c>
      <c r="D38" s="5">
        <v>7093.67</v>
      </c>
      <c r="E38" s="5">
        <v>5628.1014958447849</v>
      </c>
      <c r="F38" s="5">
        <v>5659.0540753575524</v>
      </c>
    </row>
    <row r="39" spans="1:6">
      <c r="A39" s="1" t="s">
        <v>24</v>
      </c>
      <c r="B39" s="5">
        <v>4737.6071876042406</v>
      </c>
      <c r="C39" s="5">
        <v>3685.7091999034064</v>
      </c>
      <c r="D39" s="5">
        <v>4675.72</v>
      </c>
      <c r="E39" s="5">
        <v>4675.72</v>
      </c>
      <c r="F39" s="5">
        <v>4366.3454625025488</v>
      </c>
    </row>
    <row r="40" spans="1:6">
      <c r="A40" s="1" t="s">
        <v>15</v>
      </c>
      <c r="B40" s="5">
        <v>5987.58</v>
      </c>
      <c r="C40" s="5">
        <v>2144.8743687188266</v>
      </c>
      <c r="D40" s="5">
        <v>4713.3599999999997</v>
      </c>
      <c r="E40" s="5">
        <v>4713.3599999999997</v>
      </c>
      <c r="F40" s="5">
        <v>4281.9381229062756</v>
      </c>
    </row>
    <row r="41" spans="1:6">
      <c r="A41" s="1" t="s">
        <v>25</v>
      </c>
      <c r="B41" s="5">
        <v>2789.1714306831168</v>
      </c>
      <c r="C41" s="5">
        <v>4117.0084903846182</v>
      </c>
      <c r="D41" s="5">
        <v>3852.22</v>
      </c>
      <c r="E41" s="5">
        <v>3852.22</v>
      </c>
      <c r="F41" s="5">
        <v>3586.1333070225787</v>
      </c>
    </row>
    <row r="42" spans="1:6">
      <c r="A42" s="1" t="s">
        <v>12</v>
      </c>
      <c r="B42" s="5">
        <v>3559.1136664915798</v>
      </c>
      <c r="C42" s="5">
        <v>3118.408725736741</v>
      </c>
      <c r="D42" s="5">
        <v>2826.67</v>
      </c>
      <c r="E42" s="5">
        <v>3118.408725736741</v>
      </c>
      <c r="F42" s="5">
        <v>3168.0641307427736</v>
      </c>
    </row>
    <row r="43" spans="1:6">
      <c r="A43" s="1" t="s">
        <v>21</v>
      </c>
      <c r="B43" s="5">
        <v>1889.5865005502756</v>
      </c>
      <c r="C43" s="5">
        <v>1153.8957187425358</v>
      </c>
      <c r="D43" s="5">
        <v>3902.12</v>
      </c>
      <c r="E43" s="5">
        <v>1889.5865005502756</v>
      </c>
      <c r="F43" s="5">
        <v>2315.2007397642706</v>
      </c>
    </row>
    <row r="44" spans="1:6">
      <c r="A44" s="1" t="s">
        <v>33</v>
      </c>
      <c r="B44" s="5">
        <v>940.45795539531775</v>
      </c>
      <c r="C44" s="5">
        <v>1129.1694663953285</v>
      </c>
      <c r="D44" s="5">
        <v>3820.09</v>
      </c>
      <c r="E44" s="5">
        <v>1129.1694663953285</v>
      </c>
      <c r="F44" s="5">
        <v>1963.2391405968822</v>
      </c>
    </row>
    <row r="45" spans="1:6">
      <c r="A45" s="1" t="s">
        <v>13</v>
      </c>
      <c r="B45" s="5">
        <v>935.23536752830614</v>
      </c>
      <c r="C45" s="5">
        <v>898.10851975193191</v>
      </c>
      <c r="D45" s="5">
        <v>2245.31</v>
      </c>
      <c r="E45" s="5">
        <v>935.23536752830614</v>
      </c>
      <c r="F45" s="5">
        <v>1359.5512957600795</v>
      </c>
    </row>
    <row r="46" spans="1:6">
      <c r="A46" s="1" t="s">
        <v>35</v>
      </c>
      <c r="B46" s="5">
        <v>328.55182973077399</v>
      </c>
      <c r="C46" s="5">
        <v>1687.0221496311906</v>
      </c>
      <c r="D46" s="5">
        <v>1133.57</v>
      </c>
      <c r="E46" s="5">
        <v>1133.57</v>
      </c>
      <c r="F46" s="5">
        <v>1049.7146597873218</v>
      </c>
    </row>
    <row r="47" spans="1:6" ht="13.5" thickBot="1">
      <c r="A47" s="2" t="s">
        <v>34</v>
      </c>
      <c r="B47" s="6">
        <v>1559.88</v>
      </c>
      <c r="C47" s="6">
        <v>655.23501612355176</v>
      </c>
      <c r="D47" s="6">
        <v>856</v>
      </c>
      <c r="E47" s="6">
        <v>856</v>
      </c>
      <c r="F47" s="6">
        <v>1023.7050053745173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RHC</vt:lpstr>
      <vt:lpstr>Johnson</vt:lpstr>
      <vt:lpstr>NGO</vt:lpstr>
      <vt:lpstr>avg median</vt:lpstr>
      <vt:lpstr>default</vt:lpstr>
      <vt:lpstr>default old RHC</vt:lpstr>
      <vt:lpstr>constrained</vt:lpstr>
      <vt:lpstr>relaxed</vt:lpstr>
      <vt:lpstr>revised RHC</vt:lpstr>
      <vt:lpstr>Option 1 and 2</vt:lpstr>
      <vt:lpstr>Option 3</vt:lpstr>
    </vt:vector>
  </TitlesOfParts>
  <Company>nationalgrid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Tyler Ruthven</dc:creator>
  <cp:lastModifiedBy>ruthvt</cp:lastModifiedBy>
  <dcterms:created xsi:type="dcterms:W3CDTF">2011-05-26T20:19:29Z</dcterms:created>
  <dcterms:modified xsi:type="dcterms:W3CDTF">2011-06-01T15:14:28Z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-51069827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Tyler.Ruthven@us.ngrid.com</vt:lpwstr>
  </property>
  <property fmtid="{D5CDD505-2E9C-101B-9397-08002B2CF9AE}" pid="6" name="_AuthorEmailDisplayName">
    <vt:lpwstr>Ruthven, Tyler</vt:lpwstr>
  </property>
  <property fmtid="{D5CDD505-2E9C-101B-9397-08002B2CF9AE}" pid="7" name="_ReviewingToolsShownOnce">
    <vt:lpwstr/>
  </property>
</Properties>
</file>