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Default Extension="vml" ContentType="application/vnd.openxmlformats-officedocument.vmlDrawing"/>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225" windowHeight="8580" tabRatio="787" activeTab="0"/>
  </bookViews>
  <sheets>
    <sheet name="General" sheetId="1" r:id="rId1"/>
    <sheet name="Exhibit1_2011 load shapes" sheetId="2" r:id="rId2"/>
    <sheet name="Exhibit2_Top10hours" sheetId="3" r:id="rId3"/>
    <sheet name="Exhibit3_Control Ent to NEEM" sheetId="4" r:id="rId4"/>
    <sheet name="Exhibit4_WindShapes" sheetId="5" r:id="rId5"/>
    <sheet name="Exhibit5_BAs to NEEM Regions" sheetId="6" r:id="rId6"/>
    <sheet name="Exhibit6_ExistingUnits" sheetId="7" r:id="rId7"/>
    <sheet name="Exhibit7_ForcedNewBuilds" sheetId="8" r:id="rId8"/>
    <sheet name="Exhibit8_ForcedRetirements" sheetId="9" r:id="rId9"/>
    <sheet name="Exhibit9_CapitalCostDetail" sheetId="10" r:id="rId10"/>
    <sheet name="Exhibit10_RegionalMultipliers" sheetId="11" r:id="rId11"/>
    <sheet name="Exhibit11_WindCF &amp; Potential" sheetId="12" r:id="rId12"/>
    <sheet name="Exhibit12_NewResourceLimits" sheetId="13" r:id="rId13"/>
    <sheet name="Exhibit13_RetrofitCosts" sheetId="14" r:id="rId14"/>
    <sheet name="Exhibit14_ForcedRetrofits" sheetId="15" r:id="rId15"/>
    <sheet name="Exhibit15_State_RPS" sheetId="16" r:id="rId16"/>
    <sheet name="Exhibit16A_HH NaturalGasPrices" sheetId="17" r:id="rId17"/>
    <sheet name="Exhibit16B_NaturalGasPrices" sheetId="18" r:id="rId18"/>
    <sheet name="Exhibit17_NatGasBasis" sheetId="19" r:id="rId19"/>
    <sheet name="Exhibit18_WheelCost&amp;TransCost" sheetId="20" r:id="rId20"/>
    <sheet name="Exhibit19_MRN Inputs" sheetId="21" r:id="rId21"/>
    <sheet name="Table1_LoadBlocks" sheetId="22" r:id="rId22"/>
    <sheet name="Table2_Demand" sheetId="23" r:id="rId23"/>
    <sheet name="Table3_Peak" sheetId="24" r:id="rId24"/>
    <sheet name="Table4_OM" sheetId="25" r:id="rId25"/>
    <sheet name="Table5_Intermittent" sheetId="26" r:id="rId26"/>
    <sheet name="Table6_InstalledCapacity" sheetId="27" r:id="rId27"/>
    <sheet name="Table 7_NewBuildCostParameters" sheetId="28" r:id="rId28"/>
    <sheet name="Table11_CCSRetro" sheetId="29" r:id="rId29"/>
    <sheet name="Table 12_FCR" sheetId="30" r:id="rId30"/>
    <sheet name="Table13_CAIRIV" sheetId="31" r:id="rId31"/>
    <sheet name="Table14_IntermittentGenLimits" sheetId="32" r:id="rId32"/>
    <sheet name="Table15_Reserve Margin" sheetId="33" r:id="rId33"/>
    <sheet name="Table16_MMCoalPricesIndicative" sheetId="34" r:id="rId34"/>
    <sheet name="Table17_CoalCharacteristics" sheetId="35" r:id="rId35"/>
    <sheet name="Table18_MAPP_CA &amp; OH D and MaxD" sheetId="36" r:id="rId36"/>
  </sheets>
  <definedNames>
    <definedName name="_xlnm._FilterDatabase" localSheetId="14" hidden="1">'Exhibit14_ForcedRetrofits'!$A$4:$H$64</definedName>
    <definedName name="_xlnm._FilterDatabase" localSheetId="3" hidden="1">'Exhibit3_Control Ent to NEEM'!$A$3:$B$193</definedName>
    <definedName name="_xlnm._FilterDatabase" localSheetId="5" hidden="1">'Exhibit5_BAs to NEEM Regions'!$A$3:$B$128</definedName>
    <definedName name="_xlnm._FilterDatabase" localSheetId="6" hidden="1">'Exhibit6_ExistingUnits'!$A$3:$J$437</definedName>
    <definedName name="_xlnm._FilterDatabase" localSheetId="8" hidden="1">'Exhibit8_ForcedRetirements'!$A$4:$G$6</definedName>
    <definedName name="_xlnm.Print_Area" localSheetId="18">'Exhibit17_NatGasBasis'!$A$1:$B$35</definedName>
    <definedName name="_xlnm.Print_Area" localSheetId="7">'Exhibit7_ForcedNewBuilds'!$A$1:$H$2</definedName>
    <definedName name="_xlnm.Print_Titles" localSheetId="14">'Exhibit14_ForcedRetrofits'!$1:$2</definedName>
    <definedName name="_xlnm.Print_Titles" localSheetId="19">'Exhibit18_WheelCost&amp;TransCost'!$1:$4</definedName>
    <definedName name="_xlnm.Print_Titles" localSheetId="3">'Exhibit3_Control Ent to NEEM'!$1:$3</definedName>
    <definedName name="_xlnm.Print_Titles" localSheetId="5">'Exhibit5_BAs to NEEM Regions'!$1:$3</definedName>
    <definedName name="_xlnm.Print_Titles" localSheetId="6">'Exhibit6_ExistingUnits'!$1:$3</definedName>
    <definedName name="_xlnm.Print_Titles" localSheetId="7">'Exhibit7_ForcedNewBuilds'!$1:$2</definedName>
    <definedName name="_xlnm.Print_Titles" localSheetId="8">'Exhibit8_ForcedRetirements'!$1:$4</definedName>
  </definedNames>
  <calcPr fullCalcOnLoad="1"/>
</workbook>
</file>

<file path=xl/comments28.xml><?xml version="1.0" encoding="utf-8"?>
<comments xmlns="http://schemas.openxmlformats.org/spreadsheetml/2006/main">
  <authors>
    <author>CRA International</author>
  </authors>
  <commentList>
    <comment ref="F7" authorId="0">
      <text>
        <r>
          <rPr>
            <b/>
            <sz val="8"/>
            <rFont val="Tahoma"/>
            <family val="0"/>
          </rPr>
          <t>CRA International:</t>
        </r>
        <r>
          <rPr>
            <sz val="8"/>
            <rFont val="Tahoma"/>
            <family val="0"/>
          </rPr>
          <t xml:space="preserve">
add 400 to start at AEO 2010 starting value</t>
        </r>
      </text>
    </comment>
    <comment ref="G11" authorId="0">
      <text>
        <r>
          <rPr>
            <b/>
            <sz val="8"/>
            <rFont val="Tahoma"/>
            <family val="0"/>
          </rPr>
          <t>CRA International:</t>
        </r>
        <r>
          <rPr>
            <sz val="8"/>
            <rFont val="Tahoma"/>
            <family val="0"/>
          </rPr>
          <t xml:space="preserve">
ratio</t>
        </r>
      </text>
    </comment>
  </commentList>
</comments>
</file>

<file path=xl/sharedStrings.xml><?xml version="1.0" encoding="utf-8"?>
<sst xmlns="http://schemas.openxmlformats.org/spreadsheetml/2006/main" count="4779" uniqueCount="1384">
  <si>
    <t>Aggregated/Stand Alone</t>
  </si>
  <si>
    <t>Gen Type</t>
  </si>
  <si>
    <t>Summer Capacity MW</t>
  </si>
  <si>
    <t>Wtd. Avg. Forced Outage Rate</t>
  </si>
  <si>
    <t>Wtd. Avg. Planned Outage Days</t>
  </si>
  <si>
    <t>Description</t>
  </si>
  <si>
    <t>Fort Martin</t>
  </si>
  <si>
    <t>Stand Alone</t>
  </si>
  <si>
    <t>Combined Cycle - Natural Gas</t>
  </si>
  <si>
    <t>Harrison (WV)</t>
  </si>
  <si>
    <t>Steam Turbine - Coal</t>
  </si>
  <si>
    <t>Hatfields Ferry Power Station</t>
  </si>
  <si>
    <t>Combustion Turbine - Natural Gas or Oil</t>
  </si>
  <si>
    <t>Mitchell Power Station</t>
  </si>
  <si>
    <t>Pleasants</t>
  </si>
  <si>
    <t>HY</t>
  </si>
  <si>
    <t>Hydro - Conventional</t>
  </si>
  <si>
    <t>Labadie</t>
  </si>
  <si>
    <t>Meramec</t>
  </si>
  <si>
    <t>New Madrid (Memphis)</t>
  </si>
  <si>
    <t>PS</t>
  </si>
  <si>
    <t>Hydro - Pumped Storage</t>
  </si>
  <si>
    <t>Rush Island</t>
  </si>
  <si>
    <t>Solar - Photovoltaic</t>
  </si>
  <si>
    <t>Thomas Hill</t>
  </si>
  <si>
    <t>Steam Turbine - Oil/Gas</t>
  </si>
  <si>
    <t>Big Cajun 2</t>
  </si>
  <si>
    <t>STWD</t>
  </si>
  <si>
    <t>Steam Turbine - Wood</t>
  </si>
  <si>
    <t>Independence (AR)</t>
  </si>
  <si>
    <t>Wind Turbine</t>
  </si>
  <si>
    <t>Roy S Nelson</t>
  </si>
  <si>
    <t>White Bluff</t>
  </si>
  <si>
    <t>Big Bend (FL)</t>
  </si>
  <si>
    <t>C D McIntosh Jr</t>
  </si>
  <si>
    <t>Cedar Bay Generating Co LP</t>
  </si>
  <si>
    <t>Deerhaven Generating Station</t>
  </si>
  <si>
    <t>Indiantown Cogeneration Facility</t>
  </si>
  <si>
    <t>Northside Generating</t>
  </si>
  <si>
    <t>Polk Station</t>
  </si>
  <si>
    <t>Seminole (FL)</t>
  </si>
  <si>
    <t>St Johns River Power Park</t>
  </si>
  <si>
    <t>Allen S King Plant</t>
  </si>
  <si>
    <t>Antelope Valley</t>
  </si>
  <si>
    <t>Big Stone</t>
  </si>
  <si>
    <t>Clay Boswell</t>
  </si>
  <si>
    <t>Coal Creek</t>
  </si>
  <si>
    <t>Coyote</t>
  </si>
  <si>
    <t>George Neal North</t>
  </si>
  <si>
    <t>George Neal South</t>
  </si>
  <si>
    <t>Laramie River</t>
  </si>
  <si>
    <t>Louisa</t>
  </si>
  <si>
    <t>M L Kapp</t>
  </si>
  <si>
    <t>Milton R Young</t>
  </si>
  <si>
    <t>Ottumwa (IA IPL)</t>
  </si>
  <si>
    <t>Sherburne County</t>
  </si>
  <si>
    <t>Walter Scott Jr Energy Center</t>
  </si>
  <si>
    <t>Belle River</t>
  </si>
  <si>
    <t>D E Karn</t>
  </si>
  <si>
    <t>Monroe (MI)</t>
  </si>
  <si>
    <t>River Rouge</t>
  </si>
  <si>
    <t>St Clair</t>
  </si>
  <si>
    <t>Trenton Channel</t>
  </si>
  <si>
    <t>A B Brown</t>
  </si>
  <si>
    <t>AES Petersburg (IN)</t>
  </si>
  <si>
    <t>Bailly</t>
  </si>
  <si>
    <t>Cayuga</t>
  </si>
  <si>
    <t>East Bend</t>
  </si>
  <si>
    <t>F B Culley</t>
  </si>
  <si>
    <t>Gibson Station</t>
  </si>
  <si>
    <t>Harding Street</t>
  </si>
  <si>
    <t>Merom</t>
  </si>
  <si>
    <t>Miami Fort</t>
  </si>
  <si>
    <t>Michigan City</t>
  </si>
  <si>
    <t>R M Schahfer</t>
  </si>
  <si>
    <t>W H Zimmer</t>
  </si>
  <si>
    <t>Wabash River</t>
  </si>
  <si>
    <t>Walter C Beckjord</t>
  </si>
  <si>
    <t>Gerald Gentleman</t>
  </si>
  <si>
    <t>Nebraska City</t>
  </si>
  <si>
    <t>North Omaha</t>
  </si>
  <si>
    <t>Brayton PT</t>
  </si>
  <si>
    <t>Bridgeport Station</t>
  </si>
  <si>
    <t>Crawford (IL)</t>
  </si>
  <si>
    <t>Fisk Street</t>
  </si>
  <si>
    <t>Joliet 29</t>
  </si>
  <si>
    <t>Joliet 9</t>
  </si>
  <si>
    <t>Kincaid Generation LLC</t>
  </si>
  <si>
    <t>Geothermal based on Lovekin &amp; Pletka, GRC Transactions, vol. 33, 2009 (note: could be used for capital costs in lieu of AEO 2011)</t>
  </si>
  <si>
    <t>Represents practical constraints on building over time, such as permitting/siting, construction lead times.  CRA assumptions.</t>
  </si>
  <si>
    <t>Powerton</t>
  </si>
  <si>
    <t>State Line Energy</t>
  </si>
  <si>
    <t>Waukegan</t>
  </si>
  <si>
    <t>Cane Run</t>
  </si>
  <si>
    <t>D B Wilson</t>
  </si>
  <si>
    <t>E W Brown</t>
  </si>
  <si>
    <t>Elmer Smith</t>
  </si>
  <si>
    <t>Ghent</t>
  </si>
  <si>
    <t>Hugh L Spurlock</t>
  </si>
  <si>
    <t>J Sherman Cooper</t>
  </si>
  <si>
    <t>Mill Creek (KY)</t>
  </si>
  <si>
    <t>Robert D Green</t>
  </si>
  <si>
    <t>Trimble Station (LGE)</t>
  </si>
  <si>
    <t>Danskammer Generating Station</t>
  </si>
  <si>
    <t>AES Somerset LLC</t>
  </si>
  <si>
    <t>Birchwood Power Facility</t>
  </si>
  <si>
    <t>Chesapeake</t>
  </si>
  <si>
    <t>Clover</t>
  </si>
  <si>
    <t>MT Storm</t>
  </si>
  <si>
    <t>Carneys Point Generating Plant</t>
  </si>
  <si>
    <t>Logan Generating Plant</t>
  </si>
  <si>
    <t>Mercer Generating Station</t>
  </si>
  <si>
    <t>Ashtabula</t>
  </si>
  <si>
    <t>Avon Lake</t>
  </si>
  <si>
    <t>Bay Shore</t>
  </si>
  <si>
    <t>Big Sandy</t>
  </si>
  <si>
    <t>Bruce Mansfield</t>
  </si>
  <si>
    <t>Cheswick Power Plant</t>
  </si>
  <si>
    <t>Clinch River</t>
  </si>
  <si>
    <t>Eastlake (OH)</t>
  </si>
  <si>
    <t>Gavin</t>
  </si>
  <si>
    <t>Glen Lyn</t>
  </si>
  <si>
    <t>J M Stuart</t>
  </si>
  <si>
    <t>John E Amos</t>
  </si>
  <si>
    <t>Kammer</t>
  </si>
  <si>
    <t>Kanawha River</t>
  </si>
  <si>
    <t>Killen Station</t>
  </si>
  <si>
    <t>Lake Shore</t>
  </si>
  <si>
    <t>Mitchell (WV)</t>
  </si>
  <si>
    <t>Mountaineer</t>
  </si>
  <si>
    <t>Rockport</t>
  </si>
  <si>
    <t>Tanners Creek</t>
  </si>
  <si>
    <t>Brandon Shores</t>
  </si>
  <si>
    <t>Chalk Point</t>
  </si>
  <si>
    <t>Herbert A Wagner</t>
  </si>
  <si>
    <t>Morgantown Generating Station</t>
  </si>
  <si>
    <t>Conemaugh</t>
  </si>
  <si>
    <t>Homer City Station</t>
  </si>
  <si>
    <t>Keystone (PA)</t>
  </si>
  <si>
    <t>Montour</t>
  </si>
  <si>
    <t>Portland (PA)</t>
  </si>
  <si>
    <t>PPL Brunner Island</t>
  </si>
  <si>
    <t>Seward</t>
  </si>
  <si>
    <t>Coffeen</t>
  </si>
  <si>
    <t>Dallman</t>
  </si>
  <si>
    <t>Duck Creek</t>
  </si>
  <si>
    <t>E D Edwards</t>
  </si>
  <si>
    <t>Hennepin Power Station</t>
  </si>
  <si>
    <t>Meredosia</t>
  </si>
  <si>
    <t>Newton (IL)</t>
  </si>
  <si>
    <t>Wood River (IL)</t>
  </si>
  <si>
    <t>Bowen</t>
  </si>
  <si>
    <t>Charles R Lowman</t>
  </si>
  <si>
    <t>Crist</t>
  </si>
  <si>
    <t>E C Gaston</t>
  </si>
  <si>
    <t>Gorgas 2 &amp; 3</t>
  </si>
  <si>
    <t>Greene County (AL)</t>
  </si>
  <si>
    <t>Hammond</t>
  </si>
  <si>
    <t>Harllee Branch</t>
  </si>
  <si>
    <t>Jack Watson</t>
  </si>
  <si>
    <t>James H Miller Jr</t>
  </si>
  <si>
    <t>James M Barry Electric Generating Plant</t>
  </si>
  <si>
    <t>Victor J Daniel Jr</t>
  </si>
  <si>
    <t>Wansley (GPC)</t>
  </si>
  <si>
    <t>Yates</t>
  </si>
  <si>
    <t>Hawthorne (MO)</t>
  </si>
  <si>
    <t>Holcomb East</t>
  </si>
  <si>
    <t>Jeffrey Energy Center</t>
  </si>
  <si>
    <t>La Cygne</t>
  </si>
  <si>
    <t>Lawrence Energy Center (KS)</t>
  </si>
  <si>
    <t>Nearman Creek</t>
  </si>
  <si>
    <t>Sibley (MO)</t>
  </si>
  <si>
    <t>Brame Energy Center</t>
  </si>
  <si>
    <t>Dolet Hills</t>
  </si>
  <si>
    <t>Flint Creek (AR)</t>
  </si>
  <si>
    <t>Grda 1 &amp; 2</t>
  </si>
  <si>
    <t>Harrington</t>
  </si>
  <si>
    <t>Hugo (OK)</t>
  </si>
  <si>
    <t>Muskogee</t>
  </si>
  <si>
    <t>Northeastern</t>
  </si>
  <si>
    <t>Oklaunion</t>
  </si>
  <si>
    <t>Pirkey</t>
  </si>
  <si>
    <t>Sikeston</t>
  </si>
  <si>
    <t>Sooner</t>
  </si>
  <si>
    <t>Tolk</t>
  </si>
  <si>
    <t>Welsh Station</t>
  </si>
  <si>
    <t>Allen Steam Plant (TN)</t>
  </si>
  <si>
    <t>Bull Run (TN)</t>
  </si>
  <si>
    <t>Colbert</t>
  </si>
  <si>
    <t>Cumberland (TN)</t>
  </si>
  <si>
    <t>Gallatin (TN)</t>
  </si>
  <si>
    <t>Paradise (KY)</t>
  </si>
  <si>
    <t>Red Hills Generating Facility</t>
  </si>
  <si>
    <t>Widows Creek</t>
  </si>
  <si>
    <t>Belews Creek</t>
  </si>
  <si>
    <t>Cope</t>
  </si>
  <si>
    <t>Cross</t>
  </si>
  <si>
    <t>G G Allen</t>
  </si>
  <si>
    <t>Marshall (NC DUKE)</t>
  </si>
  <si>
    <t>Mayo</t>
  </si>
  <si>
    <t>Roxboro</t>
  </si>
  <si>
    <t>Wateree</t>
  </si>
  <si>
    <t>Williams (SC SCGC)</t>
  </si>
  <si>
    <t>Winyah</t>
  </si>
  <si>
    <t>Columbia (WI)</t>
  </si>
  <si>
    <t>Genoa No3</t>
  </si>
  <si>
    <t>John P Madgett</t>
  </si>
  <si>
    <t>Pleasant Prairie</t>
  </si>
  <si>
    <t>Weston</t>
  </si>
  <si>
    <t>Aggregated</t>
  </si>
  <si>
    <t>ENT Aggregated CC</t>
  </si>
  <si>
    <t>ENT Aggregated Coal</t>
  </si>
  <si>
    <t>ENT Aggregated CT</t>
  </si>
  <si>
    <t>ENT Aggregated HY</t>
  </si>
  <si>
    <t>ENT Aggregated LFG</t>
  </si>
  <si>
    <t>ENT Aggregated NU</t>
  </si>
  <si>
    <t>ENT Aggregated PS</t>
  </si>
  <si>
    <t>ENT Aggregated STOG</t>
  </si>
  <si>
    <t>ENT Aggregated STWD</t>
  </si>
  <si>
    <t>ENT Aggregated WT</t>
  </si>
  <si>
    <t>Intermittency Region</t>
  </si>
  <si>
    <t>NEEM Regions</t>
  </si>
  <si>
    <t>Proposed Limit</t>
  </si>
  <si>
    <t>SPP-S, SPP-N, NE</t>
  </si>
  <si>
    <t>2025 All-in Capital Cost (2010$/kW)</t>
  </si>
  <si>
    <t>2015 All-in Capital Cost (2010$/kW)</t>
  </si>
  <si>
    <t>Learning by 2025</t>
  </si>
  <si>
    <t xml:space="preserve">Gas Pipeline Cost </t>
  </si>
  <si>
    <t>Electrical transmission</t>
  </si>
  <si>
    <t>Rail Spur</t>
  </si>
  <si>
    <t>Nuclear Decommissioning Cost</t>
  </si>
  <si>
    <t>All-in Capital Cost in 2025 w/o IDC ($2010/kW)</t>
  </si>
  <si>
    <t>Sources</t>
  </si>
  <si>
    <t>[1]</t>
  </si>
  <si>
    <t>PC
Bituminous</t>
  </si>
  <si>
    <t>[2]</t>
  </si>
  <si>
    <t>CC F-Frame</t>
  </si>
  <si>
    <t>[3]</t>
  </si>
  <si>
    <t>CC H-Frame</t>
  </si>
  <si>
    <t>[4]</t>
  </si>
  <si>
    <t>CT F -Frame</t>
  </si>
  <si>
    <t>[5]</t>
  </si>
  <si>
    <t>IGCC Bituminous</t>
  </si>
  <si>
    <t>[6]</t>
  </si>
  <si>
    <t>IGCC Bituminous w/ Sequestration</t>
  </si>
  <si>
    <t>[7]</t>
  </si>
  <si>
    <t>Wind Cost Class 1 &amp; 2</t>
  </si>
  <si>
    <t>[8]</t>
  </si>
  <si>
    <t>[9]</t>
  </si>
  <si>
    <t>[10]</t>
  </si>
  <si>
    <t>[11]</t>
  </si>
  <si>
    <t>[12]</t>
  </si>
  <si>
    <t>[13]</t>
  </si>
  <si>
    <t>[14]</t>
  </si>
  <si>
    <t>FRCC Aggregated CC</t>
  </si>
  <si>
    <t>FRCC Aggregated Coal</t>
  </si>
  <si>
    <t>FRCC Aggregated CT</t>
  </si>
  <si>
    <t>FRCC Aggregated HY</t>
  </si>
  <si>
    <t>FRCC Aggregated LFG</t>
  </si>
  <si>
    <t>FRCC Aggregated NU</t>
  </si>
  <si>
    <t>FRCC Aggregated PV</t>
  </si>
  <si>
    <t>FRCC Aggregated STOG</t>
  </si>
  <si>
    <t>FRCC Aggregated STWD</t>
  </si>
  <si>
    <t>MAPP_CA Aggregated CC</t>
  </si>
  <si>
    <t>MAPP_CA Aggregated CT</t>
  </si>
  <si>
    <t>MAPP_CA Aggregated HY</t>
  </si>
  <si>
    <t>MAPP_CA Aggregated STOG</t>
  </si>
  <si>
    <t>MAPP_CA Aggregated WT</t>
  </si>
  <si>
    <t>MAPP_US Aggregated CC</t>
  </si>
  <si>
    <t>MAPP_US Aggregated Coal</t>
  </si>
  <si>
    <t>MAPP_US Aggregated CT</t>
  </si>
  <si>
    <t>MAPP_US Aggregated GEO</t>
  </si>
  <si>
    <t>MAPP_US Aggregated HY</t>
  </si>
  <si>
    <t>MAPP_US Aggregated LFG</t>
  </si>
  <si>
    <t>MAPP_US Aggregated STOG</t>
  </si>
  <si>
    <t>MAPP_US Aggregated WT</t>
  </si>
  <si>
    <t>NE Aggregated CC</t>
  </si>
  <si>
    <t>NE Aggregated Coal</t>
  </si>
  <si>
    <t>NE Aggregated CT</t>
  </si>
  <si>
    <t>NE Aggregated HY</t>
  </si>
  <si>
    <t>Bismarck, ND</t>
  </si>
  <si>
    <t>MAPP_US and MAPP_CA</t>
  </si>
  <si>
    <t>new TBD</t>
  </si>
  <si>
    <t>MICMC (100%)</t>
  </si>
  <si>
    <t>TRNY (100%) plus 4.5% tax</t>
  </si>
  <si>
    <t>CNGL (5%), COLAP (5%), DOMS (10%), TETM3 (40%), TRNON (40%)</t>
  </si>
  <si>
    <t>CHI (20%), CNGL (15%), COLAP (15%), DOMS (30%), FGTMB (4%), TETM3 (16%)</t>
  </si>
  <si>
    <t>Table 4 - Existing Unit O&amp;M Costs</t>
  </si>
  <si>
    <t>Table 5 - Intermittent Resource Capacity Credit</t>
  </si>
  <si>
    <t>PJM (-E, -ROM, -ROR)</t>
  </si>
  <si>
    <t>MISO_W, MISO_MI, MISO_WUMS, MISO_IN, MISO_MO_IL</t>
  </si>
  <si>
    <t>NE Aggregated LFG</t>
  </si>
  <si>
    <t>NE Aggregated NU</t>
  </si>
  <si>
    <t>NE Aggregated STOG</t>
  </si>
  <si>
    <t>NE Aggregated WT</t>
  </si>
  <si>
    <t>NEISO Aggregated CC</t>
  </si>
  <si>
    <t>NEISO Aggregated Coal</t>
  </si>
  <si>
    <t>NEISO Aggregated CT</t>
  </si>
  <si>
    <t>NEISO Aggregated HY</t>
  </si>
  <si>
    <t>NEISO Aggregated LFG</t>
  </si>
  <si>
    <t>NEISO Aggregated NU</t>
  </si>
  <si>
    <t>NEISO Aggregated PS</t>
  </si>
  <si>
    <t>NEISO Aggregated PV</t>
  </si>
  <si>
    <t>NEISO Aggregated STOG</t>
  </si>
  <si>
    <t>NEISO Aggregated STWD</t>
  </si>
  <si>
    <t>NEISO Aggregated WT</t>
  </si>
  <si>
    <t>Control Type (NOx, SO2, PM, HG, CO, VOC, Multi, CO2)</t>
  </si>
  <si>
    <t>Control Equipment</t>
  </si>
  <si>
    <t>Install Date</t>
  </si>
  <si>
    <t>Retrofit Modeled</t>
  </si>
  <si>
    <t>Installation Year Modeled</t>
  </si>
  <si>
    <t>NonRTO_Midwest Aggregated Coal</t>
  </si>
  <si>
    <t>NonRTO_Midwest Aggregated CT</t>
  </si>
  <si>
    <t>Table 11 - Carbon Catpure Retrofit Example</t>
  </si>
  <si>
    <t>Table 12 - Real Capital Fixed Charge Rates for New Construction (based on 5% Real Discount Rate)</t>
  </si>
  <si>
    <t>Table 13 - CAIR and Title IV emission constraints</t>
  </si>
  <si>
    <t>Table 14 - Intermittent Generation Limits (annual MWh basis)</t>
  </si>
  <si>
    <t>Table 15 - Reserve Margin Regions, Reserve Requirements, NEEM Regions</t>
  </si>
  <si>
    <t>Appendix A, Exhibit 2 - Top 10 hours (load block 1)</t>
  </si>
  <si>
    <t>Working Draft 1/25/11</t>
  </si>
  <si>
    <t>Appendix A, Exhibit 3 - Mapping of Control Entities to NEEM Regions (for load mapping)</t>
  </si>
  <si>
    <t>Appendix A, Exhibit 5 - Mapping of BA's to NEEM Regions (for generator mapping)</t>
  </si>
  <si>
    <t>Appendix A, Exhibit 4 - NEEM Wind Shapes (Existing Units and New Installations)</t>
  </si>
  <si>
    <t>Appendix A, Exhibit 6 - Existing Units</t>
  </si>
  <si>
    <t>Appendix A, Exhibit 7 - Forced New Builds</t>
  </si>
  <si>
    <t>Appendix A, Exhibit 8 - Forced Retirements</t>
  </si>
  <si>
    <t>Appendix A, Exhibit 9 - Capital Cost Detail</t>
  </si>
  <si>
    <t>Appendix A, Exhibit 10 - Regional Multipliers</t>
  </si>
  <si>
    <t>Appendix A, Exhibit 11 - NEEM Capacity Factors (New and Existing) and Resource Potentials</t>
  </si>
  <si>
    <t>Appendix A, Exhibit 12 - New Resource Limits</t>
  </si>
  <si>
    <t>Note: Forced New Builds are included in this constraint</t>
  </si>
  <si>
    <t>On-Shore Wind</t>
  </si>
  <si>
    <t>Off-Shore Wind</t>
  </si>
  <si>
    <t>Geoth- ermal</t>
  </si>
  <si>
    <t>New Pulverized Coal assumed not to be built in California, New York, New England, PJM East, and Canada</t>
  </si>
  <si>
    <t>New Nuclear assumed not to be built in California or near New York City</t>
  </si>
  <si>
    <t xml:space="preserve">Cumulative GW of New Build Allowed in Total U.S. and Canada through This Year </t>
  </si>
  <si>
    <t>F</t>
  </si>
  <si>
    <t>Geo Thermal</t>
  </si>
  <si>
    <t>F: Forced builds only</t>
  </si>
  <si>
    <t>2020 limits in place for all technologies, most other types unlimited (other than in table above) by 2025</t>
  </si>
  <si>
    <t>Cumulative New Build GW Limit Potential by NEEM Region</t>
  </si>
  <si>
    <t>Appendix A, Exhibit 13 - Retrofit Costs Source Information</t>
  </si>
  <si>
    <t>Appendix A, Exhibit 14 - Forced Retrofits</t>
  </si>
  <si>
    <t>NWWYO (19%), CIG (13%), NWSTA (25%), SUMAS (19%), MALIN (6%), KINGS (6%), QUEST (6%), KERN (6%)</t>
  </si>
  <si>
    <t>CIG (75%), NWWYO (25%)</t>
  </si>
  <si>
    <t>AECO (100%)</t>
  </si>
  <si>
    <t>VENT (100%)</t>
  </si>
  <si>
    <t>TRNON (50%), TETM3 (50%)</t>
  </si>
  <si>
    <t>Appendix A, Exhibit 17 - Natural Gas Basis Point Mapping</t>
  </si>
  <si>
    <t>Basis Point(s)</t>
  </si>
  <si>
    <t>Appendix A, Exhibit 18 - Wheeling Charges, Trading Friction, and Total Hurdle</t>
  </si>
  <si>
    <t>NonRTO_Midwest Aggregated HY</t>
  </si>
  <si>
    <t>NonRTO_Midwest Aggregated LFG</t>
  </si>
  <si>
    <t>NonRTO_Midwest Aggregated WT</t>
  </si>
  <si>
    <t>PJM_E Aggregated CC</t>
  </si>
  <si>
    <t>PJM_E Aggregated Coal</t>
  </si>
  <si>
    <t>PJM_E Aggregated CT</t>
  </si>
  <si>
    <t>PJM_E Aggregated HY</t>
  </si>
  <si>
    <t>PJM_E Aggregated LFG</t>
  </si>
  <si>
    <t>PJM_E Aggregated NU</t>
  </si>
  <si>
    <t>PJM_E Aggregated PS</t>
  </si>
  <si>
    <t>PJM_E Aggregated PV</t>
  </si>
  <si>
    <t>PJM_E Aggregated STOG</t>
  </si>
  <si>
    <t>PJM_E Aggregated WT</t>
  </si>
  <si>
    <t>SOCO Aggregated CC</t>
  </si>
  <si>
    <t>SOCO Aggregated Coal</t>
  </si>
  <si>
    <t>SOCO Aggregated CT</t>
  </si>
  <si>
    <t>SOCO Aggregated HY</t>
  </si>
  <si>
    <t>SOCO Aggregated LFG</t>
  </si>
  <si>
    <t>SOCO Aggregated NU</t>
  </si>
  <si>
    <t>SOCO Aggregated PS</t>
  </si>
  <si>
    <t>SOCO Aggregated STOG</t>
  </si>
  <si>
    <t>SOCO Aggregated STWD</t>
  </si>
  <si>
    <t>SPP_N Aggregated CC</t>
  </si>
  <si>
    <t>SPP_N Aggregated Coal</t>
  </si>
  <si>
    <t>SPP_N Aggregated CT</t>
  </si>
  <si>
    <t>SPP_N Aggregated HY</t>
  </si>
  <si>
    <t>SPP_N Aggregated LFG</t>
  </si>
  <si>
    <t>SPP_N Aggregated NU</t>
  </si>
  <si>
    <t>SPP_N Aggregated STOG</t>
  </si>
  <si>
    <t>SPP_N Aggregated WT</t>
  </si>
  <si>
    <t>SPP_S Aggregated CC</t>
  </si>
  <si>
    <t>SPP_S Aggregated Coal</t>
  </si>
  <si>
    <t>SPP_S Aggregated CT</t>
  </si>
  <si>
    <t>SPP_S Aggregated HY</t>
  </si>
  <si>
    <t>SPP_S Aggregated LFG</t>
  </si>
  <si>
    <t>SPP_S Aggregated PS</t>
  </si>
  <si>
    <t>SPP_S Aggregated STOG</t>
  </si>
  <si>
    <t>SPP_S Aggregated STWD</t>
  </si>
  <si>
    <t>SPP_S Aggregated WT</t>
  </si>
  <si>
    <t>TVA Aggregated CC</t>
  </si>
  <si>
    <t>TVA Aggregated Coal</t>
  </si>
  <si>
    <t>TVA Aggregated CT</t>
  </si>
  <si>
    <t>TVA Aggregated HY</t>
  </si>
  <si>
    <t>TVA Aggregated LFG</t>
  </si>
  <si>
    <t>TVA Aggregated NU</t>
  </si>
  <si>
    <t>TVA Aggregated PS</t>
  </si>
  <si>
    <t>TVA Aggregated STWD</t>
  </si>
  <si>
    <t>TVA Aggregated WT</t>
  </si>
  <si>
    <t>VACAR Aggregated CC</t>
  </si>
  <si>
    <t>VACAR Aggregated Coal</t>
  </si>
  <si>
    <t>VACAR Aggregated CT</t>
  </si>
  <si>
    <t>VACAR Aggregated HY</t>
  </si>
  <si>
    <t>VACAR Aggregated LFG</t>
  </si>
  <si>
    <t>VACAR Aggregated NU</t>
  </si>
  <si>
    <t>VACAR Aggregated PS</t>
  </si>
  <si>
    <t>VACAR Aggregated PV</t>
  </si>
  <si>
    <t>VACAR Aggregated STOG</t>
  </si>
  <si>
    <t>VACAR Aggregated STWD</t>
  </si>
  <si>
    <t>ONSHORE WIND</t>
  </si>
  <si>
    <t>Hours</t>
  </si>
  <si>
    <t>All</t>
  </si>
  <si>
    <t>OFFSHORE WIND</t>
  </si>
  <si>
    <t>Onshore Potential (Class 4+), MW</t>
  </si>
  <si>
    <t>Avg Capacity Factor</t>
  </si>
  <si>
    <t>Offshore Potential (shallow offshore only, Class 4+),      MW</t>
  </si>
  <si>
    <t>Total</t>
  </si>
  <si>
    <t>Hours in Top Load Block, B1</t>
  </si>
  <si>
    <t>Descending Order in 2006 Load Shape</t>
  </si>
  <si>
    <t>Hour No.</t>
  </si>
  <si>
    <t>Date</t>
  </si>
  <si>
    <t>Hour (1-24)</t>
  </si>
  <si>
    <t>Selective Catalytic Reduction</t>
  </si>
  <si>
    <t>Dry Lime FGD</t>
  </si>
  <si>
    <t>Wet Limestone</t>
  </si>
  <si>
    <t>Flue Gas Desulfurization</t>
  </si>
  <si>
    <t>Wet Lime FGD</t>
  </si>
  <si>
    <t>Selective Non-catalytic Reduction</t>
  </si>
  <si>
    <t>NP15, SP15</t>
  </si>
  <si>
    <t>Load  Block</t>
  </si>
  <si>
    <t>Season</t>
  </si>
  <si>
    <t>Number of Hours</t>
  </si>
  <si>
    <t>B1</t>
  </si>
  <si>
    <t>Summer</t>
  </si>
  <si>
    <t>B2</t>
  </si>
  <si>
    <t>B3</t>
  </si>
  <si>
    <t>B4</t>
  </si>
  <si>
    <t>B5</t>
  </si>
  <si>
    <t>B6</t>
  </si>
  <si>
    <t>B7</t>
  </si>
  <si>
    <t>B8</t>
  </si>
  <si>
    <t>B9</t>
  </si>
  <si>
    <t>B10</t>
  </si>
  <si>
    <t>B11</t>
  </si>
  <si>
    <t>Shoulder</t>
  </si>
  <si>
    <t>B12</t>
  </si>
  <si>
    <t>B13</t>
  </si>
  <si>
    <t>B14</t>
  </si>
  <si>
    <t>B15</t>
  </si>
  <si>
    <t>B16</t>
  </si>
  <si>
    <t>Winter</t>
  </si>
  <si>
    <t>B17</t>
  </si>
  <si>
    <t>B18</t>
  </si>
  <si>
    <t>B19</t>
  </si>
  <si>
    <t>B20</t>
  </si>
  <si>
    <t>Table 1 - Load Blocks</t>
  </si>
  <si>
    <t>Table 2 - Energy Demand</t>
  </si>
  <si>
    <t>Table 3 - Peak Demand</t>
  </si>
  <si>
    <t>Unit Type</t>
  </si>
  <si>
    <t>FOM ($2010/kW-yr)</t>
  </si>
  <si>
    <t>VOM ($2010/MWh)</t>
  </si>
  <si>
    <t>Peak Gas</t>
  </si>
  <si>
    <t>Peak Oil</t>
  </si>
  <si>
    <t>Hydro</t>
  </si>
  <si>
    <t>Pumped Storage</t>
  </si>
  <si>
    <t>Steam Wood</t>
  </si>
  <si>
    <t>Table 6 - Installed Capacity</t>
  </si>
  <si>
    <t>Unit Size (MW)</t>
  </si>
  <si>
    <t>Fixed O&amp;M ($2010/kW-yr)</t>
  </si>
  <si>
    <t>Variable O&amp;M ($2010/MWh)</t>
  </si>
  <si>
    <r>
      <t>TitleIV SO</t>
    </r>
    <r>
      <rPr>
        <vertAlign val="subscript"/>
        <sz val="11"/>
        <rFont val="Times New Roman"/>
        <family val="1"/>
      </rPr>
      <t>2</t>
    </r>
  </si>
  <si>
    <t>NEEM Region</t>
  </si>
  <si>
    <t>Reserve Margin Region</t>
  </si>
  <si>
    <t>Net of reserve derates</t>
  </si>
  <si>
    <t>MW</t>
  </si>
  <si>
    <t>Technology</t>
  </si>
  <si>
    <t>Plant State</t>
  </si>
  <si>
    <t>Plant Name</t>
  </si>
  <si>
    <t>Unit</t>
  </si>
  <si>
    <t>Year</t>
  </si>
  <si>
    <t>Emission Constraint</t>
  </si>
  <si>
    <t>Pollutant</t>
  </si>
  <si>
    <t>Cap</t>
  </si>
  <si>
    <t>Units</t>
  </si>
  <si>
    <t>Reserve Contribution</t>
  </si>
  <si>
    <t>Solar Thermal</t>
  </si>
  <si>
    <t>Photovoltaic</t>
  </si>
  <si>
    <t>All Regions</t>
  </si>
  <si>
    <t>Wind</t>
  </si>
  <si>
    <t>New York</t>
  </si>
  <si>
    <t>ERCOT</t>
  </si>
  <si>
    <t>All Other Regions</t>
  </si>
  <si>
    <t>Coal Name</t>
  </si>
  <si>
    <t>Rank</t>
  </si>
  <si>
    <t>SO2</t>
  </si>
  <si>
    <t>Hg</t>
  </si>
  <si>
    <t>MMBtu/Ton</t>
  </si>
  <si>
    <t>Btu/lb</t>
  </si>
  <si>
    <t>lbs/MMBtu</t>
  </si>
  <si>
    <t>lbs/Tbtu</t>
  </si>
  <si>
    <t>Retrofit</t>
  </si>
  <si>
    <t>FGD</t>
  </si>
  <si>
    <t>SCR</t>
  </si>
  <si>
    <t>SNCR</t>
  </si>
  <si>
    <t>AE</t>
  </si>
  <si>
    <t>AZ_NM_SNV</t>
  </si>
  <si>
    <t>EMO</t>
  </si>
  <si>
    <t>ENT</t>
  </si>
  <si>
    <t>FRCC</t>
  </si>
  <si>
    <t>MAPP_US</t>
  </si>
  <si>
    <t>NEISO</t>
  </si>
  <si>
    <t>NI</t>
  </si>
  <si>
    <t>NP15</t>
  </si>
  <si>
    <t>NWPP</t>
  </si>
  <si>
    <t>NYISO_Upstate</t>
  </si>
  <si>
    <t>NYISO_Downstate</t>
  </si>
  <si>
    <t>NYISO_Capital</t>
  </si>
  <si>
    <t>NYISO_NYC</t>
  </si>
  <si>
    <t>NYISO_LIPA</t>
  </si>
  <si>
    <t>PJM</t>
  </si>
  <si>
    <t>PJM_E</t>
  </si>
  <si>
    <t>PJM_SW</t>
  </si>
  <si>
    <t>PJM_W</t>
  </si>
  <si>
    <t>RMPA</t>
  </si>
  <si>
    <t>SCIL</t>
  </si>
  <si>
    <t>SOCO</t>
  </si>
  <si>
    <t>SP15</t>
  </si>
  <si>
    <t>SPP_N</t>
  </si>
  <si>
    <t>SPP_S</t>
  </si>
  <si>
    <t>TVA</t>
  </si>
  <si>
    <t>VACAR</t>
  </si>
  <si>
    <t>WUMS</t>
  </si>
  <si>
    <t>ALB</t>
  </si>
  <si>
    <t>BC</t>
  </si>
  <si>
    <t>HQ</t>
  </si>
  <si>
    <t>MAPP_CA</t>
  </si>
  <si>
    <t>OH</t>
  </si>
  <si>
    <t>Coal</t>
  </si>
  <si>
    <t>Nuclear</t>
  </si>
  <si>
    <t>Advanced Coal</t>
  </si>
  <si>
    <t>CC</t>
  </si>
  <si>
    <t>CT</t>
  </si>
  <si>
    <t>IGCC</t>
  </si>
  <si>
    <t>IGCC w/seq</t>
  </si>
  <si>
    <t>Biomass</t>
  </si>
  <si>
    <t>Grand Total</t>
  </si>
  <si>
    <t>Import</t>
  </si>
  <si>
    <t>Bituminous</t>
  </si>
  <si>
    <t>Lignite</t>
  </si>
  <si>
    <t>Subbituminous</t>
  </si>
  <si>
    <t>WesternBit</t>
  </si>
  <si>
    <t>Central Appalachia Compliance</t>
  </si>
  <si>
    <t>Central Appalachia Hi Hg Btu Non-Compliance</t>
  </si>
  <si>
    <t>Southern Appalachia</t>
  </si>
  <si>
    <t>Illinois Basin Hi Sulphur</t>
  </si>
  <si>
    <t>Central Basin</t>
  </si>
  <si>
    <t>Montana Powder River Basin</t>
  </si>
  <si>
    <t>Northern (WY) Powder River Basin</t>
  </si>
  <si>
    <t>Southern (WY) Powder River Basin</t>
  </si>
  <si>
    <t>Rocky Mountain Colorado</t>
  </si>
  <si>
    <t>Rocky Mountain Utah</t>
  </si>
  <si>
    <t>Northern Appalachia High Btu Low Sulfur</t>
  </si>
  <si>
    <t>Northern Appalachia High Btu High Sulfur</t>
  </si>
  <si>
    <t>Northern Appalachia Low Btu Low Sulfur</t>
  </si>
  <si>
    <t>Northern Appalachia Low Btu High Sulfur</t>
  </si>
  <si>
    <r>
      <t>SO</t>
    </r>
    <r>
      <rPr>
        <vertAlign val="subscript"/>
        <sz val="11"/>
        <rFont val="Times New Roman"/>
        <family val="1"/>
      </rPr>
      <t>2</t>
    </r>
  </si>
  <si>
    <r>
      <t>NO</t>
    </r>
    <r>
      <rPr>
        <vertAlign val="subscript"/>
        <sz val="11"/>
        <rFont val="Times New Roman"/>
        <family val="1"/>
      </rPr>
      <t>x</t>
    </r>
  </si>
  <si>
    <t>MM Short tons</t>
  </si>
  <si>
    <t>CAIR NOx Seasonal</t>
  </si>
  <si>
    <t>CAIR NOx Annual</t>
  </si>
  <si>
    <t>Landfill Gas</t>
  </si>
  <si>
    <t>Geothermal</t>
  </si>
  <si>
    <t>Oak Creek Power Plant</t>
  </si>
  <si>
    <t>ST</t>
  </si>
  <si>
    <t>Lee</t>
  </si>
  <si>
    <t>CA</t>
  </si>
  <si>
    <t>PA</t>
  </si>
  <si>
    <t>NY</t>
  </si>
  <si>
    <t>WI</t>
  </si>
  <si>
    <t>IL</t>
  </si>
  <si>
    <t>NE</t>
  </si>
  <si>
    <t>MA</t>
  </si>
  <si>
    <t>MI</t>
  </si>
  <si>
    <t>GEO</t>
  </si>
  <si>
    <t>PV</t>
  </si>
  <si>
    <t>EPNB (50%), EPP (50%)</t>
  </si>
  <si>
    <t>WCST2 (100%)</t>
  </si>
  <si>
    <t>CHI (100%)</t>
  </si>
  <si>
    <t>SHIP (100%)</t>
  </si>
  <si>
    <t>FGTCG (100%)</t>
  </si>
  <si>
    <t>DRACT (50%), TENN6 (50%)</t>
  </si>
  <si>
    <t>VIKEM (100%)</t>
  </si>
  <si>
    <t>MALIN (50%), PGECG (50%)</t>
  </si>
  <si>
    <t>IROWA (50%), TRNON (50%)</t>
  </si>
  <si>
    <t>TRS85 (50%), FGTMB (50%)</t>
  </si>
  <si>
    <t>SOCAL (100%)</t>
  </si>
  <si>
    <t>NGPLM (100%)</t>
  </si>
  <si>
    <t>TETM1 (100%)</t>
  </si>
  <si>
    <t>TETM3 (50%), FGTMB (50%)</t>
  </si>
  <si>
    <t>CHI (50%), VENT (50%)</t>
  </si>
  <si>
    <t>HENRY (67%), VENT (33%)</t>
  </si>
  <si>
    <t>VIKEM (75%), VENT (25%)</t>
  </si>
  <si>
    <t>ALGCG (50%), DRACT (25%), TENN6 (25%)</t>
  </si>
  <si>
    <t>DAWN (25%), DOMS (50%), NIAG (25%)</t>
  </si>
  <si>
    <t>NIAG (50%), DAWN (50%)</t>
  </si>
  <si>
    <t>Pulverized Coal</t>
  </si>
  <si>
    <t>∞</t>
  </si>
  <si>
    <t>Installed Capacity - 2010 (GW)</t>
  </si>
  <si>
    <t>Reserve Capacity - 2010 (GW)</t>
  </si>
  <si>
    <t>AZ_NM_SNV_Coal</t>
  </si>
  <si>
    <t>MISO_E</t>
  </si>
  <si>
    <t>PJM_Midwest</t>
  </si>
  <si>
    <t>NonRTO_Midwest</t>
  </si>
  <si>
    <t>NWPP_Coal</t>
  </si>
  <si>
    <t>PJM_D</t>
  </si>
  <si>
    <t>MISO</t>
  </si>
  <si>
    <t>NYISO</t>
  </si>
  <si>
    <t>SPP</t>
  </si>
  <si>
    <t>Canada</t>
  </si>
  <si>
    <t>California</t>
  </si>
  <si>
    <t>Cliffside</t>
  </si>
  <si>
    <t>Iatan</t>
  </si>
  <si>
    <t>WT</t>
  </si>
  <si>
    <t>Wheeling Cost
2010$/MWh</t>
  </si>
  <si>
    <t>Total Hurdle
2010$/MWh</t>
  </si>
  <si>
    <t>MAPP-CA</t>
  </si>
  <si>
    <t>LFG</t>
  </si>
  <si>
    <t>NU</t>
  </si>
  <si>
    <t>NJ</t>
  </si>
  <si>
    <t>NC</t>
  </si>
  <si>
    <t>Phil Sporn</t>
  </si>
  <si>
    <t>Conesville</t>
  </si>
  <si>
    <t>Eddystone Generating Station</t>
  </si>
  <si>
    <t>Will County</t>
  </si>
  <si>
    <t>Indian River Generating Station (DE)</t>
  </si>
  <si>
    <t>Muskingum River</t>
  </si>
  <si>
    <t>Lambton GS</t>
  </si>
  <si>
    <t>Nanticoke</t>
  </si>
  <si>
    <t>L V Sutton</t>
  </si>
  <si>
    <t>Crystal River</t>
  </si>
  <si>
    <t>Jack McDonough</t>
  </si>
  <si>
    <t>Atikokan GS</t>
  </si>
  <si>
    <t>CCS is a proposed CRA assumption.</t>
  </si>
  <si>
    <t>On- and Off-shore wind resource potential based on Win DS base case</t>
  </si>
  <si>
    <t>TO BE COMPLETED BASED ON BASELINE INFRASTRUTURE</t>
  </si>
  <si>
    <t>To Be Completed based on BaseLine Infrastructure Case.</t>
  </si>
  <si>
    <t>Note: Not Final, still under review/audit</t>
  </si>
  <si>
    <t>Note: the change is b/c of the updated NEISO forecast - it altered the EIC-wide load sorting a small amount.</t>
  </si>
  <si>
    <t>Forthcoming: To Be Completed when Exhibit 6 is Finalized</t>
  </si>
  <si>
    <t xml:space="preserve">Information in this file was released on 1/25/2011.  The 12/22/2010 MRN-NEEM Assumptions Document has not been revised as yet. </t>
  </si>
  <si>
    <t>PV and solar thermal are proposed CRA assumptions.</t>
  </si>
  <si>
    <t>Biomass based on CRA judgment, informed by USDA/DOE 2005 "Billion Ton Study".</t>
  </si>
  <si>
    <t>Landfill gas based on CRA judgment, informed by EPA NEEDS report (2006).</t>
  </si>
  <si>
    <t>Note: If %, represents % of total in table above; Forced Builds are included in constraint; if no figure listed the table above applies</t>
  </si>
  <si>
    <t>F+10</t>
  </si>
  <si>
    <t>F1</t>
  </si>
  <si>
    <t>*F2</t>
  </si>
  <si>
    <t>*F2+15</t>
  </si>
  <si>
    <t>*F2+50</t>
  </si>
  <si>
    <t>*F2+100</t>
  </si>
  <si>
    <t>*F2+150</t>
  </si>
  <si>
    <t>*F2+200</t>
  </si>
  <si>
    <t>*F2+250</t>
  </si>
  <si>
    <t>F+175</t>
  </si>
  <si>
    <t>F+20</t>
  </si>
  <si>
    <t>F+2</t>
  </si>
  <si>
    <t>F+12</t>
  </si>
  <si>
    <t>F+32</t>
  </si>
  <si>
    <t xml:space="preserve">IGCC </t>
  </si>
  <si>
    <t>F+60</t>
  </si>
  <si>
    <t>CCS Retrofits</t>
  </si>
  <si>
    <t>F+5</t>
  </si>
  <si>
    <t>F+25</t>
  </si>
  <si>
    <t>F+65</t>
  </si>
  <si>
    <t>* F2 = F1 + (2016-2020 nuclear builds)</t>
  </si>
  <si>
    <t>Transfer limits, reserve margins, hurdle rates, and intermittent resource limits will limit construction inside any particular NEEM region</t>
  </si>
  <si>
    <t>Nuclear likely to be highly economic in certain scenarios, thus on-going limitations in place to represent licensing issues.</t>
  </si>
  <si>
    <t>IGCC-CCS not available until 2020 (for economic builds); CCS Retrofits available in the same year.</t>
  </si>
  <si>
    <t>STOG</t>
  </si>
  <si>
    <t>Offshore Wind</t>
  </si>
  <si>
    <t>NEISO_CT</t>
  </si>
  <si>
    <t>NEISO_MA</t>
  </si>
  <si>
    <t>NEISO_ME</t>
  </si>
  <si>
    <t>NEISO_RI</t>
  </si>
  <si>
    <t>NEISO_NH</t>
  </si>
  <si>
    <t>NEISO_VT</t>
  </si>
  <si>
    <t>Arizona Bituminous</t>
  </si>
  <si>
    <t>New Mexico Bituminous</t>
  </si>
  <si>
    <t>Gulf Lignite</t>
  </si>
  <si>
    <t>Wyoming - Other</t>
  </si>
  <si>
    <t>2011 Energy (GWh)</t>
  </si>
  <si>
    <t>2011 Peak (MW)</t>
  </si>
  <si>
    <t>NA</t>
  </si>
  <si>
    <t>Capital Costs</t>
  </si>
  <si>
    <t>Performance Data</t>
  </si>
  <si>
    <t>Total FOM (2010$/kW-yr)</t>
  </si>
  <si>
    <t>Total VOM (2010$/MWh)</t>
  </si>
  <si>
    <t>2010 Heat Rate - HHV (Btu/kWh)</t>
  </si>
  <si>
    <t>Wind Offshore</t>
  </si>
  <si>
    <t>Retrofit Type</t>
  </si>
  <si>
    <t>Emissions Type</t>
  </si>
  <si>
    <t>Capital Cost</t>
  </si>
  <si>
    <t>Fixed O&amp;M</t>
  </si>
  <si>
    <t>Variable O&amp;M</t>
  </si>
  <si>
    <t>Sargent &amp; Lundy.  "IPM Model - Revisions to Cost and Performance for APC Technologies.  Wet FGD Cost Development Methodology."  August 2010.  [Table 1]</t>
  </si>
  <si>
    <t>NOx</t>
  </si>
  <si>
    <t>Cichanowicz, J Edward.  "Current Capital Cost and Cost-Effectiveness of Power Plant Emissions Control Technologies."  January 2010.  [Figure 6-1]</t>
  </si>
  <si>
    <t>Cichanowicz, J Edward.  "Current Capital Cost and Cost-Effectiveness of Power Plant Emissions Control Technologies."  January 2010.  [Table 6-1]</t>
  </si>
  <si>
    <t>EPA IPM 2006 Documentation</t>
  </si>
  <si>
    <t>ACI</t>
  </si>
  <si>
    <t>Cichanowicz, J Edward.  "Testimony of J E Cichanowicz to the Illinois Pollution Control Board.  A Review of the Status of Mercury Control Technology."  July 28, 2006.  [Figures B-6 and B-8]</t>
  </si>
  <si>
    <t>Cichanowicz, J Edward.  "Testimony of J E Cichanowicz to the Illinois Pollution Control Board.  A Review of the Status of Mercury Control Technology."  July 28, 2006.  [Figure B-7]</t>
  </si>
  <si>
    <t>RPJ</t>
  </si>
  <si>
    <t>Henry Hub Spot Price (2010$/MMBtu)</t>
  </si>
  <si>
    <t>DE</t>
  </si>
  <si>
    <t>DC</t>
  </si>
  <si>
    <t>Baldwin Energy Complex</t>
  </si>
  <si>
    <t>Cardinal</t>
  </si>
  <si>
    <t>Chesterfield</t>
  </si>
  <si>
    <t>Clifty Creek</t>
  </si>
  <si>
    <t>Edgewater (WI)</t>
  </si>
  <si>
    <t>Havana</t>
  </si>
  <si>
    <t>Hudson Generating Station</t>
  </si>
  <si>
    <t>J H Campbell</t>
  </si>
  <si>
    <t>Kyger Creek</t>
  </si>
  <si>
    <t>Lansing</t>
  </si>
  <si>
    <t>Leland Olds 1 &amp; 2</t>
  </si>
  <si>
    <t>Merrimack</t>
  </si>
  <si>
    <t>R D Morrow</t>
  </si>
  <si>
    <t>Scherer</t>
  </si>
  <si>
    <t>Sioux</t>
  </si>
  <si>
    <t>South Oak Creek</t>
  </si>
  <si>
    <t>Stanton Energy Center</t>
  </si>
  <si>
    <t>Sutherland (IA)</t>
  </si>
  <si>
    <t>W H Sammis</t>
  </si>
  <si>
    <t xml:space="preserve">Cichanowicz, J Edward.  "Testimony of J E Cichanowicz to the Illinois Pollution Control Board.  A Review of the Status of Mercury Control Technology."  July 28, 2006.  [Pages 65-66]; CRA discussion with Cichanowicz. </t>
  </si>
  <si>
    <t>IGCC-CCS</t>
  </si>
  <si>
    <t>Table 7 - New Build Costs and Characteristics</t>
  </si>
  <si>
    <t>FCR</t>
  </si>
  <si>
    <t>Operating Life (yrs)</t>
  </si>
  <si>
    <t>NG Combined-Cycle</t>
  </si>
  <si>
    <t>NG Combustion Turbine</t>
  </si>
  <si>
    <t>Advanced Pulverized Coal, Coal IGCC, Coal IGCC-CCS</t>
  </si>
  <si>
    <t>Photvoltaics</t>
  </si>
  <si>
    <t>From</t>
  </si>
  <si>
    <t>To</t>
  </si>
  <si>
    <t>TOTAL</t>
  </si>
  <si>
    <t>Reserve Requirement</t>
  </si>
  <si>
    <t>NEEM Region(s)</t>
  </si>
  <si>
    <t>Planning Area</t>
  </si>
  <si>
    <t>Allegheney Power</t>
  </si>
  <si>
    <t>Arizona Electric Power Coop Inc</t>
  </si>
  <si>
    <t>Arizona Public Service Co</t>
  </si>
  <si>
    <t>El Paso Electric Co</t>
  </si>
  <si>
    <t>Nevada Power Co</t>
  </si>
  <si>
    <t>Public Service Co of New Mexico</t>
  </si>
  <si>
    <t>Salt River Project</t>
  </si>
  <si>
    <t>Tucson Electric Power Co</t>
  </si>
  <si>
    <t>WAPA Lower Colorado Region</t>
  </si>
  <si>
    <t>Ameren Corporation Control Area</t>
  </si>
  <si>
    <t>Associated Electric Coop Inc</t>
  </si>
  <si>
    <t>Columbia (MO) Water &amp; Light</t>
  </si>
  <si>
    <t>City of Conway</t>
  </si>
  <si>
    <t>Entergy Services Inc</t>
  </si>
  <si>
    <t>North Little Rock AR (City of)</t>
  </si>
  <si>
    <t>Sam Rayburn G&amp;T Electric Coop Inc</t>
  </si>
  <si>
    <t>Clarksdale Public Utilities Commission</t>
  </si>
  <si>
    <t xml:space="preserve">ENT     </t>
  </si>
  <si>
    <t>Louisiana Generating LLC</t>
  </si>
  <si>
    <t>AEO 2011 Reference Case (early release)</t>
  </si>
  <si>
    <t>(based on AEO 2011 early release)</t>
  </si>
  <si>
    <t>Florida Municipal Power Agency</t>
  </si>
  <si>
    <t>Florida Power &amp; Light Co</t>
  </si>
  <si>
    <t>Gainesville Regional Utilities</t>
  </si>
  <si>
    <t>JEA</t>
  </si>
  <si>
    <t>Lakeland Dept of Electric Water Utilities</t>
  </si>
  <si>
    <t>Orlando Utilities Commission</t>
  </si>
  <si>
    <t>Progress Energy (Florida Power Corp.)</t>
  </si>
  <si>
    <t>Seminole Electric Coop Inc</t>
  </si>
  <si>
    <t>St Cloud (City of)</t>
  </si>
  <si>
    <t>Tallahassee FL (City of)</t>
  </si>
  <si>
    <t>Tampa Electric Co</t>
  </si>
  <si>
    <t>Algona Municipal Utilities</t>
  </si>
  <si>
    <t>Allete (Minnesota Power)</t>
  </si>
  <si>
    <t>Alliant Energy-West</t>
  </si>
  <si>
    <t>Ames Municipal Electric System</t>
  </si>
  <si>
    <t>Atlantic Municipal Utilities</t>
  </si>
  <si>
    <t>Basin Electric Power Cooperative</t>
  </si>
  <si>
    <t>Central Minnesota Municipal Power Agency</t>
  </si>
  <si>
    <t>2015+ Heat Rate - HHV (Btu/kWh)</t>
  </si>
  <si>
    <t>Representative AEO Region</t>
  </si>
  <si>
    <t>IGCC w/Seq</t>
  </si>
  <si>
    <t>Phoenix, Arizona</t>
  </si>
  <si>
    <t>St. Louis, Missouri</t>
  </si>
  <si>
    <t>Little Rock, Arkansas</t>
  </si>
  <si>
    <t>Houston, Texas</t>
  </si>
  <si>
    <t>Tampa, Florida</t>
  </si>
  <si>
    <t>St. Pual, Minnesota</t>
  </si>
  <si>
    <t>TBD</t>
  </si>
  <si>
    <t>Detroit, Michigan</t>
  </si>
  <si>
    <t>Indianapolis, Indiana</t>
  </si>
  <si>
    <t>Omaha, Nebraska</t>
  </si>
  <si>
    <t>Boston, Massachusetts</t>
  </si>
  <si>
    <t>Louisville, Kentucky</t>
  </si>
  <si>
    <t>Sacramento, California</t>
  </si>
  <si>
    <t>Salt Lake City, Utah</t>
  </si>
  <si>
    <t>Syracuse, New York</t>
  </si>
  <si>
    <t>New York City, New York</t>
  </si>
  <si>
    <t>OH (IESO)</t>
  </si>
  <si>
    <t>MISO_IN</t>
  </si>
  <si>
    <t>Duke Energy Corp. (INDIANA)</t>
  </si>
  <si>
    <t>MISO_MI</t>
  </si>
  <si>
    <t>MISO_MO-IL</t>
  </si>
  <si>
    <t>MISO_W</t>
  </si>
  <si>
    <t>MISO_WUMS</t>
  </si>
  <si>
    <t>PJM_ROR</t>
  </si>
  <si>
    <t>NYISO_A-F</t>
  </si>
  <si>
    <t>NYISO_G-I</t>
  </si>
  <si>
    <t>NYISO_J-K</t>
  </si>
  <si>
    <t>PJM_ROM</t>
  </si>
  <si>
    <t>Duke Energy Corp. (OHIO/KENTUCKY)</t>
  </si>
  <si>
    <r>
      <t xml:space="preserve">Duke Energy Corp </t>
    </r>
    <r>
      <rPr>
        <sz val="10"/>
        <color indexed="10"/>
        <rFont val="Arial"/>
        <family val="2"/>
      </rPr>
      <t>(INDIANA)</t>
    </r>
  </si>
  <si>
    <r>
      <t>Duke Energy Corp</t>
    </r>
    <r>
      <rPr>
        <sz val="10"/>
        <color indexed="10"/>
        <rFont val="Arial"/>
        <family val="2"/>
      </rPr>
      <t xml:space="preserve"> (OHIO/KENTUCKY)</t>
    </r>
  </si>
  <si>
    <t>IESO</t>
  </si>
  <si>
    <t>NYISO_A-F, NYISO_G-I, NYISO_J-K</t>
  </si>
  <si>
    <t>PJM_E, PJM_ROM, PJM_ROR</t>
  </si>
  <si>
    <t>MISO_MO_IL</t>
  </si>
  <si>
    <t>* See separate workbook (App. C) that shows the buildup and percent requirements over time for the State RPS policies, along with eligibility.</t>
  </si>
  <si>
    <t>Region</t>
  </si>
  <si>
    <t>AZ_NM_SNV_Gas</t>
  </si>
  <si>
    <t>NonRTO_midwest</t>
  </si>
  <si>
    <t>NWPP_Gas</t>
  </si>
  <si>
    <t>Appendix A, Exhibit 16A - HH Natural Gas Prices, Base Case</t>
  </si>
  <si>
    <t>Appendix A, Exhibit 16B - Natural Gas Prices, Base Case</t>
  </si>
  <si>
    <t>Philadelphia, Pennsylvania</t>
  </si>
  <si>
    <t>Cincinnati, Ohio</t>
  </si>
  <si>
    <t>Baltimore, Maryland</t>
  </si>
  <si>
    <t>Denver, Colorado</t>
  </si>
  <si>
    <t>Atlanta, Georgia</t>
  </si>
  <si>
    <t>Los Angeles, California</t>
  </si>
  <si>
    <t>Wichita, Kansas</t>
  </si>
  <si>
    <t>Knoxville, Tennessee</t>
  </si>
  <si>
    <t>Charlotte, North Carolina</t>
  </si>
  <si>
    <t>Green Bay, Wisconsin</t>
  </si>
  <si>
    <t>Source: EIA Updated Capital Cost Estimates for Electricity Generation Plants, Nov 2010</t>
  </si>
  <si>
    <t>http://www.eia.gov/oiaf/beck_plantcosts/pdf/updatedplantcosts.pdf</t>
  </si>
  <si>
    <t>Photo-voltaic</t>
  </si>
  <si>
    <t>Non-RTO Midwest</t>
  </si>
  <si>
    <t>48.22*</t>
  </si>
  <si>
    <t>3.56**</t>
  </si>
  <si>
    <t xml:space="preserve">* For a 30-40 year-old coal unit with no scrubber and no NOx controls.  </t>
  </si>
  <si>
    <t>This is expressed prior to the addition of the $17.90/kW-yr capital expenditure adder.</t>
  </si>
  <si>
    <t>** For a coal unit with no retrofits.</t>
  </si>
  <si>
    <t>Great River Energy</t>
  </si>
  <si>
    <t>Harlan Municipal Utilities</t>
  </si>
  <si>
    <t>Heartland Consumers Power District</t>
  </si>
  <si>
    <t>Hutchinson Utilities Commission</t>
  </si>
  <si>
    <t>Marshall Municipal Utilities</t>
  </si>
  <si>
    <t>MidAmerican Energy Company</t>
  </si>
  <si>
    <t>Minnesota Municipal Power Agency</t>
  </si>
  <si>
    <t>Minnkota Power Coop</t>
  </si>
  <si>
    <t>Missouri River Energy Services</t>
  </si>
  <si>
    <t>Montana-Dakota Utilities Company</t>
  </si>
  <si>
    <t>Muscatine Power &amp; Water</t>
  </si>
  <si>
    <t>New Ulm Public Utilities</t>
  </si>
  <si>
    <t>Northern States Power Company</t>
  </si>
  <si>
    <t>NorthWestern Energy (South Dakota)</t>
  </si>
  <si>
    <t>Otter Tail Power Company</t>
  </si>
  <si>
    <t>Pella (City of)</t>
  </si>
  <si>
    <t xml:space="preserve">Between 2035 and 2050, CRA proposes to increase gas prices at the </t>
  </si>
  <si>
    <t xml:space="preserve">same rate of increase for the 2030-2035 period. </t>
  </si>
  <si>
    <t>Rochester Public Utilities</t>
  </si>
  <si>
    <t>Southern Minnesota Municipal Power Agency</t>
  </si>
  <si>
    <t>Square Butte Electric Coop</t>
  </si>
  <si>
    <t>WAPA Upper Great Plains East</t>
  </si>
  <si>
    <t>Willmar Municipal Utilities Commission</t>
  </si>
  <si>
    <t>Consumers Energy Company</t>
  </si>
  <si>
    <t>Detroit Edison Company</t>
  </si>
  <si>
    <t>Wolverine Power Supply Coop Inc</t>
  </si>
  <si>
    <t>Hoosier Energy REC, Inc.</t>
  </si>
  <si>
    <t>Indianapolis Power &amp; Light Company</t>
  </si>
  <si>
    <t>Northern Indiana Public Service Company</t>
  </si>
  <si>
    <t>Southern Indiana Gas &amp; Electric Company</t>
  </si>
  <si>
    <t>Wabash Valley Power Association</t>
  </si>
  <si>
    <t>American Municipal Power-Ohio, Inc.</t>
  </si>
  <si>
    <t>Indiana Municipal Power Agency</t>
  </si>
  <si>
    <t>Hastings Utilities (NE)</t>
  </si>
  <si>
    <t>Lincoln Electric System</t>
  </si>
  <si>
    <t>Municipal Energy Agency of Nebraska</t>
  </si>
  <si>
    <t>Nebraska Public Power District</t>
  </si>
  <si>
    <t>Omaha Public Power District</t>
  </si>
  <si>
    <t>Commonwealth Edison</t>
  </si>
  <si>
    <t>Big Rivers Electric Corp</t>
  </si>
  <si>
    <t>Buckeye Power Inc</t>
  </si>
  <si>
    <t>East Kentucky Power Coop Inc</t>
  </si>
  <si>
    <t>Louisville Gas &amp; Electric Co</t>
  </si>
  <si>
    <t>Ohio Valley Electric Corp</t>
  </si>
  <si>
    <t>Modesto Irrigation District</t>
  </si>
  <si>
    <t>Pacific Gas &amp; Electric Co</t>
  </si>
  <si>
    <t>Sacramento Municipal Utility District</t>
  </si>
  <si>
    <t>Turlock Irrigation District</t>
  </si>
  <si>
    <t>Avista Corp</t>
  </si>
  <si>
    <t>Bonneville Power Administration</t>
  </si>
  <si>
    <t>Eugene Water &amp; Electric Board</t>
  </si>
  <si>
    <t>Idaho Power Co</t>
  </si>
  <si>
    <t>NorthWestern Energy</t>
  </si>
  <si>
    <t>PacifiCorp</t>
  </si>
  <si>
    <t>Portland General Electric Co</t>
  </si>
  <si>
    <t>PUD No 1 of Chelan County</t>
  </si>
  <si>
    <t>PUD No 1 of Douglas County</t>
  </si>
  <si>
    <t>PUD No 2 of Grant County</t>
  </si>
  <si>
    <t>Puget Sound Energy Inc</t>
  </si>
  <si>
    <t>Seattle City Light</t>
  </si>
  <si>
    <t>Sierra Pacific Power Co</t>
  </si>
  <si>
    <t>Tacoma Power</t>
  </si>
  <si>
    <t>WAPA Upper Great Plains West</t>
  </si>
  <si>
    <t>NYISO Zone F</t>
  </si>
  <si>
    <t>NYISO Zone G</t>
  </si>
  <si>
    <t>NYISO Zone H</t>
  </si>
  <si>
    <t>NYISO Zone I</t>
  </si>
  <si>
    <t>NYISO Zone K</t>
  </si>
  <si>
    <t>NYISO Zone J</t>
  </si>
  <si>
    <t>NYISO Zone A</t>
  </si>
  <si>
    <t>NYISO Zone B</t>
  </si>
  <si>
    <t>NYISO Zone C</t>
  </si>
  <si>
    <t>NYISO Zone D</t>
  </si>
  <si>
    <t>NYISO Zone E</t>
  </si>
  <si>
    <t>Dominion</t>
  </si>
  <si>
    <t>Atlantic Electric</t>
  </si>
  <si>
    <t>Delmarva Power &amp; Light</t>
  </si>
  <si>
    <t>Jersey Central</t>
  </si>
  <si>
    <t>PECO</t>
  </si>
  <si>
    <t>Public Service</t>
  </si>
  <si>
    <t>Rockland Electric</t>
  </si>
  <si>
    <t>American Electric Power</t>
  </si>
  <si>
    <t>Dayton Power &amp; Light</t>
  </si>
  <si>
    <t>Duquesne Light Company</t>
  </si>
  <si>
    <t>First Energy</t>
  </si>
  <si>
    <t>Baltimore Gas &amp; Electric</t>
  </si>
  <si>
    <t>PEPCO</t>
  </si>
  <si>
    <t>Metropolitan Edison</t>
  </si>
  <si>
    <t>PennElec</t>
  </si>
  <si>
    <t>PP&amp;L and UGI</t>
  </si>
  <si>
    <t>Black Hills Corp</t>
  </si>
  <si>
    <t>Colorado Springs Utilities</t>
  </si>
  <si>
    <t>Platte River Power Authority</t>
  </si>
  <si>
    <t>Public Service Co of Colorado</t>
  </si>
  <si>
    <t>Tri State G &amp; T Association Inc</t>
  </si>
  <si>
    <t>WAPA Rocky Mountain Region</t>
  </si>
  <si>
    <t>Ameren (Illinois Power Co. Control Area)</t>
  </si>
  <si>
    <t>City of Springfield</t>
  </si>
  <si>
    <t>Southern Illinois Power Coop</t>
  </si>
  <si>
    <t>Alabama Power Co</t>
  </si>
  <si>
    <t>Georgia Power Co</t>
  </si>
  <si>
    <t>2010$/MMBtu</t>
  </si>
  <si>
    <t>convert 2009$ to 2010$</t>
  </si>
  <si>
    <t>State Alternative Compliance Payment in 2020 ($2010/MWh)</t>
  </si>
  <si>
    <t>Average of state ACPs in NEEM RPS region in 2020 ($2010/MWh)*</t>
  </si>
  <si>
    <t>PJM_E, PJM_ROM</t>
  </si>
  <si>
    <t>MAPP_US, WUMS, MISO_MO_IL**</t>
  </si>
  <si>
    <t>MRETS Solar</t>
  </si>
  <si>
    <t>ENT, MISO_MO_IL**</t>
  </si>
  <si>
    <t>CA***</t>
  </si>
  <si>
    <t>*As a starting point, we have proposed calculating the NEEM RPS region ACP as the simple average of the constituent state ACPs.  This may be an oversimplification since the APS will play the most important role in states where the RPS is difficult to reach and the ACP is relatively low.</t>
  </si>
  <si>
    <t>**The NEEM region, MISO_MO_IL, includes parts of both the MRETS and the MO NEEM RPS regions.</t>
  </si>
  <si>
    <t>***Through 2013.</t>
  </si>
  <si>
    <t>AEO2011 growth rates after 2020</t>
  </si>
  <si>
    <t>Appendix A, Exhibit 1 - 2011 Load Shapes</t>
  </si>
  <si>
    <t>IESO Aggregated CC</t>
  </si>
  <si>
    <t>IESO Aggregated Coal</t>
  </si>
  <si>
    <t>IESO Aggregated CT</t>
  </si>
  <si>
    <t>IESO Aggregated HY</t>
  </si>
  <si>
    <t>IESO Aggregated LFG</t>
  </si>
  <si>
    <t>IESO Aggregated NU</t>
  </si>
  <si>
    <t>IESO Aggregated PS</t>
  </si>
  <si>
    <t>IESO Aggregated PV</t>
  </si>
  <si>
    <t>IESO Aggregated STOG</t>
  </si>
  <si>
    <t>IESO Aggregated STWD</t>
  </si>
  <si>
    <t>IESO Aggregated WT</t>
  </si>
  <si>
    <t>MISO_IN Aggregated CC</t>
  </si>
  <si>
    <t>MISO_IN Aggregated Coal</t>
  </si>
  <si>
    <t>MISO_IN Aggregated CT</t>
  </si>
  <si>
    <t>MISO_IN Aggregated HY</t>
  </si>
  <si>
    <t>MISO_IN Aggregated LFG</t>
  </si>
  <si>
    <t>MISO_IN Aggregated STOG</t>
  </si>
  <si>
    <t>MISO_IN Aggregated WT</t>
  </si>
  <si>
    <t>MISO_MI Aggregated CC</t>
  </si>
  <si>
    <t>MISO_MI Aggregated Coal</t>
  </si>
  <si>
    <t>MISO_MI Aggregated CT</t>
  </si>
  <si>
    <t>MISO_MI Aggregated HY</t>
  </si>
  <si>
    <t>MISO_MI Aggregated LFG</t>
  </si>
  <si>
    <t>MISO_MI Aggregated NU</t>
  </si>
  <si>
    <t>MISO_MI Aggregated PS</t>
  </si>
  <si>
    <t>MISO_MI Aggregated STOG</t>
  </si>
  <si>
    <t>MISO_MI Aggregated STWD</t>
  </si>
  <si>
    <t>MISO_MI Aggregated WT</t>
  </si>
  <si>
    <t>MISO_MO-IL Aggregated CC</t>
  </si>
  <si>
    <t>MISO_MO-IL Aggregated Coal</t>
  </si>
  <si>
    <t>MISO_MO-IL Aggregated CT</t>
  </si>
  <si>
    <t>MISO_MO-IL Aggregated HY</t>
  </si>
  <si>
    <t>MISO_MO-IL Aggregated LFG</t>
  </si>
  <si>
    <t>MISO_MO-IL Aggregated NU</t>
  </si>
  <si>
    <t>MISO_MO-IL Aggregated PS</t>
  </si>
  <si>
    <t>MISO_MO-IL Aggregated STOG</t>
  </si>
  <si>
    <t>MISO_MO-IL Aggregated WT</t>
  </si>
  <si>
    <t>MISO_W Aggregated CC</t>
  </si>
  <si>
    <t>MISO_W Aggregated Coal</t>
  </si>
  <si>
    <t>MISO_W Aggregated CT</t>
  </si>
  <si>
    <t>MISO_W Aggregated HY</t>
  </si>
  <si>
    <t>MISO_W Aggregated LFG</t>
  </si>
  <si>
    <t>MISO_W Aggregated NU</t>
  </si>
  <si>
    <t>MISO_W Aggregated STOG</t>
  </si>
  <si>
    <t>MISO_W Aggregated STWD</t>
  </si>
  <si>
    <t>MISO_W Aggregated WT</t>
  </si>
  <si>
    <t>MISO_WUMS Aggregated CC</t>
  </si>
  <si>
    <t>MISO_WUMS Aggregated Coal</t>
  </si>
  <si>
    <t>MISO_WUMS Aggregated CT</t>
  </si>
  <si>
    <t>MISO_WUMS Aggregated HY</t>
  </si>
  <si>
    <t>MISO_WUMS Aggregated LFG</t>
  </si>
  <si>
    <t>MISO_WUMS Aggregated NU</t>
  </si>
  <si>
    <t>MISO_WUMS Aggregated STOG</t>
  </si>
  <si>
    <t>MISO_WUMS Aggregated STWD</t>
  </si>
  <si>
    <t>MISO_WUMS Aggregated WT</t>
  </si>
  <si>
    <t>NYISO_A-F Aggregated CC</t>
  </si>
  <si>
    <t>NYISO_A-F Aggregated Coal</t>
  </si>
  <si>
    <t>NYISO_A-F Aggregated CT</t>
  </si>
  <si>
    <t>NYISO_A-F Aggregated HY</t>
  </si>
  <si>
    <t>NYISO_A-F Aggregated LFG</t>
  </si>
  <si>
    <t>NYISO_A-F Aggregated NU</t>
  </si>
  <si>
    <t>NYISO_A-F Aggregated PS</t>
  </si>
  <si>
    <t>NYISO_A-F Aggregated STOG</t>
  </si>
  <si>
    <t>NYISO_A-F Aggregated STWD</t>
  </si>
  <si>
    <t>NYISO_A-F Aggregated WT</t>
  </si>
  <si>
    <t>NYISO_G-I Aggregated CC</t>
  </si>
  <si>
    <t>NYISO_G-I Aggregated Coal</t>
  </si>
  <si>
    <t>NYISO_G-I Aggregated CT</t>
  </si>
  <si>
    <t>NYISO_G-I Aggregated HY</t>
  </si>
  <si>
    <t>NYISO_G-I Aggregated LFG</t>
  </si>
  <si>
    <t>NYISO_G-I Aggregated NU</t>
  </si>
  <si>
    <t>NYISO_G-I Aggregated STOG</t>
  </si>
  <si>
    <t>NYISO_J-K Aggregated CC</t>
  </si>
  <si>
    <t>NYISO_J-K Aggregated CT</t>
  </si>
  <si>
    <t>NYISO_J-K Aggregated LFG</t>
  </si>
  <si>
    <t>NYISO_J-K Aggregated STOG</t>
  </si>
  <si>
    <t>PJM_ROM Aggregated CC</t>
  </si>
  <si>
    <t>PJM_ROM Aggregated Coal</t>
  </si>
  <si>
    <t>PJM_ROM Aggregated CT</t>
  </si>
  <si>
    <t>PJM_ROM Aggregated HY</t>
  </si>
  <si>
    <t>PJM_ROM Aggregated LFG</t>
  </si>
  <si>
    <t>PJM_ROM Aggregated NU</t>
  </si>
  <si>
    <t>PJM_ROM Aggregated PS</t>
  </si>
  <si>
    <t>PJM_ROM Aggregated PV</t>
  </si>
  <si>
    <t>PJM_ROM Aggregated STOG</t>
  </si>
  <si>
    <t>PJM_ROM Aggregated STWD</t>
  </si>
  <si>
    <t>PJM_ROM Aggregated WT</t>
  </si>
  <si>
    <t>PJM_ROR Aggregated CC</t>
  </si>
  <si>
    <t>PJM_ROR Aggregated Coal</t>
  </si>
  <si>
    <t>PJM_ROR Aggregated CT</t>
  </si>
  <si>
    <t>PJM_ROR Aggregated HY</t>
  </si>
  <si>
    <t>PJM_ROR Aggregated LFG</t>
  </si>
  <si>
    <t>PJM_ROR Aggregated NU</t>
  </si>
  <si>
    <t>PJM_ROR Aggregated PS</t>
  </si>
  <si>
    <t>PJM_ROR Aggregated PV</t>
  </si>
  <si>
    <t>PJM_ROR Aggregated STOG</t>
  </si>
  <si>
    <t>PJM_ROR Aggregated STWD</t>
  </si>
  <si>
    <t>PJM_ROR Aggregated WT</t>
  </si>
  <si>
    <t>Miller</t>
  </si>
  <si>
    <t xml:space="preserve">MISO_W </t>
  </si>
  <si>
    <t>Gulf Power Co</t>
  </si>
  <si>
    <t>Mississippi Power Co</t>
  </si>
  <si>
    <t>Oglethorpe Power Corp</t>
  </si>
  <si>
    <t>PowerSouth Energy Coop</t>
  </si>
  <si>
    <t>South Mississippi Electric Power Association</t>
  </si>
  <si>
    <t>Southern Power Co</t>
  </si>
  <si>
    <t>MEAG Power</t>
  </si>
  <si>
    <t xml:space="preserve">SOCO    </t>
  </si>
  <si>
    <t>Burbank (City of)</t>
  </si>
  <si>
    <t>Imperial Irrigation District</t>
  </si>
  <si>
    <t>Los Angeles Dept of Water &amp; Power</t>
  </si>
  <si>
    <t>Metropolitan Water District</t>
  </si>
  <si>
    <t>San Diego Gas &amp; Electric Co</t>
  </si>
  <si>
    <t>Southern California Edison</t>
  </si>
  <si>
    <t>City of Independence MO</t>
  </si>
  <si>
    <t>City Utilities of Springfield (MO)</t>
  </si>
  <si>
    <t>Empire District Electric Co (The)</t>
  </si>
  <si>
    <t>Kansas City KS (City of)</t>
  </si>
  <si>
    <t>Kansas City Power &amp; Light Co</t>
  </si>
  <si>
    <t>KCP&amp;L Greater Missouri Operations</t>
  </si>
  <si>
    <t>Sunflower Electric Power Corp</t>
  </si>
  <si>
    <t>Westar Energy (KPL)</t>
  </si>
  <si>
    <t>American Electric Power Co Inc (AEP West)</t>
  </si>
  <si>
    <t>Cleco Corp</t>
  </si>
  <si>
    <t>Golden Spread Electric Coop Inc</t>
  </si>
  <si>
    <t>Grand River Dam Authority</t>
  </si>
  <si>
    <t>Lafayette Utilities System</t>
  </si>
  <si>
    <t>Louisiana Energy &amp; Power Authority</t>
  </si>
  <si>
    <t>Northeast Texas Electric Coop Inc</t>
  </si>
  <si>
    <t>Oklahoma Gas &amp; Electric Co</t>
  </si>
  <si>
    <t>Oklahoma Municipal Power Authority</t>
  </si>
  <si>
    <t>Southwestern Power Administration</t>
  </si>
  <si>
    <t>Southwestern Public Service Co</t>
  </si>
  <si>
    <t>AEO: Base Overnight Costs in 2011 (2010$/kW)</t>
  </si>
  <si>
    <t>Base Overnight Capital Costs in 2025 ($2010/kW)</t>
  </si>
  <si>
    <t>All-in Capital Cost in 2011 w/o IDC ($2010/kW)</t>
  </si>
  <si>
    <t>CT F-Frame</t>
  </si>
  <si>
    <t>AEO 2010 Assumptions, Tables 8.2 &amp; 8.3.   Learning Assumptions: AEO 2010 Assumptions, Table 8.3.  Electrical transmission cost assumed to be the same as nuclear, coal, CC's, etc.</t>
  </si>
  <si>
    <t>Energy Prices</t>
  </si>
  <si>
    <t>Gas price (2009 dollars per million Btu)*</t>
  </si>
  <si>
    <t>(a)</t>
  </si>
  <si>
    <t>World crude oil price (2009 dollars per barrel)</t>
  </si>
  <si>
    <t>Resources/Endowments</t>
  </si>
  <si>
    <t>Gas supply resource index (2010 = 1)*</t>
  </si>
  <si>
    <t xml:space="preserve">(a) </t>
  </si>
  <si>
    <t>Macro economic</t>
  </si>
  <si>
    <t>GDP Index (2010 = 1)</t>
  </si>
  <si>
    <t>(a) (c)</t>
  </si>
  <si>
    <t>Alternate transporation fuels defaults</t>
  </si>
  <si>
    <t>Cost of Ethanol (relative to gasoline)</t>
  </si>
  <si>
    <t>Cost of advanced biodiesel (relative to gasoline)</t>
  </si>
  <si>
    <t>New vehicle technologies defaults</t>
  </si>
  <si>
    <t>Plug to Wheels Electricity Usage for PHEV40 KWH per Mile</t>
  </si>
  <si>
    <t>Plug to Wheels Electricity Usage for BEV100 KWH per Mile</t>
  </si>
  <si>
    <t xml:space="preserve"> % of time on electric engine for PHEV40</t>
  </si>
  <si>
    <t>Vehicle cost premium for PHEV40 (relative to conventional)</t>
  </si>
  <si>
    <t>(b)</t>
  </si>
  <si>
    <t>Vehicle cost premium for BEV100 (relative to conventional)</t>
  </si>
  <si>
    <t>miles per gallon of Internal Combustion Engine in PHEV40</t>
  </si>
  <si>
    <t>New vehicle stock (millions)</t>
  </si>
  <si>
    <t>Plug-in 10/40 Gasoline Hybrid</t>
  </si>
  <si>
    <t>100/200 Mile Electric Vehicle</t>
  </si>
  <si>
    <t>Total VMT for Light-Duty Vehicles (billions of miles)</t>
  </si>
  <si>
    <t>Alternative Fuel VMT (billions of miles)</t>
  </si>
  <si>
    <t>Emissions factors for transport fuel defaults</t>
  </si>
  <si>
    <t>Gasoline (CO2e/MJ)</t>
  </si>
  <si>
    <t>Ethanol (CO2e/MJ)</t>
  </si>
  <si>
    <t>Advanced biodiesel (CO2e/MJ)</t>
  </si>
  <si>
    <t>Carbon tax</t>
  </si>
  <si>
    <t>Carbon tax (in $ per metric ton of CO2)</t>
  </si>
  <si>
    <t>* Gas price and gas resource are interdependent.  Tightening or loosening the gas resource will be used to obtain high and low gas price sensitivities</t>
  </si>
  <si>
    <t>(a) Data based on ER AEO2011 through 2035.  Growth after 2035 based on growth from 2030 to 2035</t>
  </si>
  <si>
    <t>(b) CRA may modify these two parameters as needed to approximately match the PHEV/BEV AEO 2011 new vehicle stock projection.  These two parameters then will be modified to create higher EV penetration sensitivities.</t>
  </si>
  <si>
    <t>(c) The GDP parameters can be modified to create high or low economic growth sensitivities</t>
  </si>
  <si>
    <t>Default values of Elasticities in the MRN Model</t>
  </si>
  <si>
    <t>Non-energy Sectors</t>
  </si>
  <si>
    <t>Energy Sectors</t>
  </si>
  <si>
    <t>Final Demand</t>
  </si>
  <si>
    <t>AGR</t>
  </si>
  <si>
    <t>EIS</t>
  </si>
  <si>
    <t>MAN</t>
  </si>
  <si>
    <t>SRV</t>
  </si>
  <si>
    <t>TRN</t>
  </si>
  <si>
    <t>CRU</t>
  </si>
  <si>
    <t>GAS</t>
  </si>
  <si>
    <t>OIL</t>
  </si>
  <si>
    <t>C</t>
  </si>
  <si>
    <t>G</t>
  </si>
  <si>
    <t>I</t>
  </si>
  <si>
    <t>es_s</t>
  </si>
  <si>
    <t>Top level elasticity</t>
  </si>
  <si>
    <t>es_e</t>
  </si>
  <si>
    <t>Energy versus value-added</t>
  </si>
  <si>
    <t>es_oil</t>
  </si>
  <si>
    <t>Oil versus non-energy</t>
  </si>
  <si>
    <t>es_va</t>
  </si>
  <si>
    <t>Capital vesus Labor</t>
  </si>
  <si>
    <t>es_ele</t>
  </si>
  <si>
    <t>Electricity versus Coal-gas</t>
  </si>
  <si>
    <t>es_cg</t>
  </si>
  <si>
    <t>Coal versus Gas</t>
  </si>
  <si>
    <t>es_n</t>
  </si>
  <si>
    <t>Non-energy</t>
  </si>
  <si>
    <t>etae</t>
  </si>
  <si>
    <t>Elasticity of export supply</t>
  </si>
  <si>
    <t>es_dm</t>
  </si>
  <si>
    <t>Domestic versus imports</t>
  </si>
  <si>
    <t>NA: not applicable</t>
  </si>
  <si>
    <t>Deafault Resource Supply Elasticities in the MRN Model</t>
  </si>
  <si>
    <t>Crude Oil</t>
  </si>
  <si>
    <t>Natural gas</t>
  </si>
  <si>
    <t>2012 Minemouth Price, 2010$/MMBtu</t>
  </si>
  <si>
    <t>MMBtu per Ton</t>
  </si>
  <si>
    <t>2012 Minemouth Price, 2010$ per Ton</t>
  </si>
  <si>
    <t>Central Appalachian Compliance</t>
  </si>
  <si>
    <t>Illinois Basin, medium-sulfur</t>
  </si>
  <si>
    <t>Northern Appalachian, high-Btu, high-sulfur</t>
  </si>
  <si>
    <t>Power River Basin South</t>
  </si>
  <si>
    <t>Table 16 - Indicative 2012 Minemouth Coal Prices, with Proposed EPA Transport Rule</t>
  </si>
  <si>
    <t>Table 17 - Coal Characteristics</t>
  </si>
  <si>
    <t>Table 18 - Energy Demand and Peak Demand in MAPP-CA and Ontario</t>
  </si>
  <si>
    <t>Based on eastern interconnection sorting.</t>
  </si>
  <si>
    <t>Based on total Eastern Interconnection Load</t>
  </si>
  <si>
    <t>Heat Rate Penalty</t>
  </si>
  <si>
    <t>Capacity Penalty</t>
  </si>
  <si>
    <t>any</t>
  </si>
  <si>
    <t>Carbon Capture</t>
  </si>
  <si>
    <t>Note:  Units must have existing or planned FGDs and SCRs to be eligible for this retrofit.</t>
  </si>
  <si>
    <t>*Capital Cost (2010$/kW)</t>
  </si>
  <si>
    <t>* Based on the capacity prior to the retrofit derate.</t>
  </si>
  <si>
    <t>Boundary Dam</t>
  </si>
  <si>
    <t>Poplar River</t>
  </si>
  <si>
    <t>Shand</t>
  </si>
  <si>
    <t>MAPP_CA Aggregated Coal</t>
  </si>
  <si>
    <t>6% Owner's costs also included, Table 21-1.  Electric transmission source: NREL's Wind Deployment System (WinDS) Model - average interconnection cost for the least expensive 300 GW in the US.</t>
  </si>
  <si>
    <t>25% Owner's costs also included, Table 22-1.  Electric transmission source: assumed to be located near load center.</t>
  </si>
  <si>
    <t>12% Owner's costs also included, Table 24-2.  Electric transmission source: Assumed to be the same as wind.</t>
  </si>
  <si>
    <t>15% Owner's costs also included, Table 23-1.  Electric transmission source: Assumed to be the same as wind.</t>
  </si>
  <si>
    <t>18% Owner's costs also included, Table 17-1.  Electric transmission source: Assumed to be the same as wind.</t>
  </si>
  <si>
    <t xml:space="preserve">Note: 2010 costs are assumed to equal 2011 costs.  2015 and 2020 costs are interpolated on a straightline basis between 2010 and 2025.  2030 costs are assumed to equal 2025 costs.  </t>
  </si>
  <si>
    <t xml:space="preserve">CCs are assumed to use F-Frame technology until 2015 when the switch is made to H-Frame technology.  </t>
  </si>
  <si>
    <t>Nuclear Decommissioning Cost: CRA analysis.</t>
  </si>
  <si>
    <t>State RPS</t>
  </si>
  <si>
    <t>NEEM RPS</t>
  </si>
  <si>
    <t>Component Pools</t>
  </si>
  <si>
    <t>MD</t>
  </si>
  <si>
    <t>PA Solar</t>
  </si>
  <si>
    <t>PJM Solar</t>
  </si>
  <si>
    <t>NJ Solar</t>
  </si>
  <si>
    <t>DE Solar</t>
  </si>
  <si>
    <t>MD Solar</t>
  </si>
  <si>
    <t>DC Solar</t>
  </si>
  <si>
    <t>AZ</t>
  </si>
  <si>
    <t>AZNMSNV</t>
  </si>
  <si>
    <t>NM</t>
  </si>
  <si>
    <t>NV</t>
  </si>
  <si>
    <t>AZ Solar</t>
  </si>
  <si>
    <t>AZNMSNV Solar</t>
  </si>
  <si>
    <t>NM Solar</t>
  </si>
  <si>
    <t>NV Solar</t>
  </si>
  <si>
    <t>WA</t>
  </si>
  <si>
    <t>OR</t>
  </si>
  <si>
    <t>MT</t>
  </si>
  <si>
    <t>MRETS</t>
  </si>
  <si>
    <t>MN</t>
  </si>
  <si>
    <t>Ohio</t>
  </si>
  <si>
    <t>OH Solar</t>
  </si>
  <si>
    <t>Ohio Solar</t>
  </si>
  <si>
    <t>KS</t>
  </si>
  <si>
    <t>MO</t>
  </si>
  <si>
    <t>MO Solar</t>
  </si>
  <si>
    <t>CO</t>
  </si>
  <si>
    <t>CO Solar</t>
  </si>
  <si>
    <t>TX</t>
  </si>
  <si>
    <t>ME</t>
  </si>
  <si>
    <t>RI</t>
  </si>
  <si>
    <t>NH</t>
  </si>
  <si>
    <t>MA Solar</t>
  </si>
  <si>
    <t>NH Solar</t>
  </si>
  <si>
    <t>NC Solar</t>
  </si>
  <si>
    <t>Tex La Electric Coop of Texas Inc</t>
  </si>
  <si>
    <t>Western Farmers Electric Coop</t>
  </si>
  <si>
    <t>Arkansas Electric Cooperative</t>
  </si>
  <si>
    <t xml:space="preserve">SPP_S   </t>
  </si>
  <si>
    <t>Fayetteville Public Service</t>
  </si>
  <si>
    <t>Tennessee Valley Authority</t>
  </si>
  <si>
    <t>Central Electric Power Coop Inc</t>
  </si>
  <si>
    <t>Duke Energy Carolinas LLC</t>
  </si>
  <si>
    <t>Greenville Utilities Commission</t>
  </si>
  <si>
    <t>Progress Energy Carolina</t>
  </si>
  <si>
    <t>Solar - Solar Thermal/Conc Solar Power</t>
  </si>
  <si>
    <t>Tech-nology</t>
  </si>
  <si>
    <t>Retire Year</t>
  </si>
  <si>
    <t>Appendix A, Exhibit 15 - State RPS Mapping to NEEM Region</t>
  </si>
  <si>
    <t>Geo-thermal</t>
  </si>
  <si>
    <t>Bio-mass</t>
  </si>
  <si>
    <t>Adv Coal</t>
  </si>
  <si>
    <t>Wind Offshr</t>
  </si>
  <si>
    <t>(Blanks indicate no onshore/offshore wind potential in the region)</t>
  </si>
  <si>
    <t>By Load Blocks - Eastern Interconnection Regions</t>
  </si>
  <si>
    <t>Average Load during block relative to average of highest block</t>
  </si>
  <si>
    <t>Wind Capacity Factors by Block - Eastern Interconnection</t>
  </si>
  <si>
    <t xml:space="preserve">Overnight Capital Costs: AEO 2011 ER, Table 1.  Learning Assumptions: AEO 2010 Assumptions, Table 8.3.  Contingency and Optimism factors included in AEO 2011 ER overnight costs; </t>
  </si>
  <si>
    <t xml:space="preserve">Overnight Capital Costs: AEO 2011 ER, Table 1.  Learning Assumptions: AEO 2010 Assumptions, Table 8.3.  Learning for IGCC with CCS equals the weighted average of the 5% learning for IGCC </t>
  </si>
  <si>
    <t xml:space="preserve">and the 20% learning for CCS from AEO 2010.  Contingency and Optimism factors included in AEO 2011 ER overnight costs; 20% Owner's costs also included, Table 11-1.  Electric transmission source: </t>
  </si>
  <si>
    <t>20% Owner's costs also included, Table 9-1.  Gas pipeline source: PJM's "CONE Revenue Requirements 2008 Update", Table 5, page 14. PJM's "CONE Revenue Requirements 2008 Update", Table 5, p14.</t>
  </si>
  <si>
    <t>18% Owner's costs also included, Table 3-2.  Electric transmission source: PJM's "CONE Combined Cycle Revenue Requirements Update",  Aug 26, 2008, Table 2, page 3.   Rail spur: CRA assumption.</t>
  </si>
  <si>
    <t xml:space="preserve">22% Owner's costs also included, Table 12-1.  Electric transmission source: PJM's "CONE Combined Cycle Revenue Requirements Update",  Aug 26, 2008, Table 2, page 3. </t>
  </si>
  <si>
    <t xml:space="preserve">20% Owner's costs also included, Table 5-1.  Owner's Cost: CRA analysis.  Gas pipeline source: PJM's "CONE Combined Cycle Revenue Requirements Update",  Aug 26, 2008, Table 2, page 3. </t>
  </si>
  <si>
    <t>Electric transmission source: PJM's "CONE Combined Cycle Revenue Requirements Update",  Aug 26, 2008, Table 2, page 3.</t>
  </si>
  <si>
    <t xml:space="preserve">20% Owner's costs also included, Table 6-1.  Gas pipeline source: PJM's "CONE Combined Cycle Revenue Requirements Update",  Aug 26, 2008, Table 2, page 3. Electric transmission source: PJM's </t>
  </si>
  <si>
    <t>CONE Combined Cycle Revenue Requirements Update,  Aug 26, 2008, Table 2, page 3.</t>
  </si>
  <si>
    <t xml:space="preserve">The input assumptions contained herein reflect a joint assumptions development process between EIPC, EIPC stakeholders and CRA for purposes of EIPC capacity expansion modeling.  </t>
  </si>
  <si>
    <t>As such, these inputs do not necessarily reflect the opinions or views of CRA or any individual EIPC stakeholder.</t>
  </si>
  <si>
    <t>Working DRAFT</t>
  </si>
  <si>
    <t>Trading Friction 2010$/MWh</t>
  </si>
  <si>
    <t>PJM ROR</t>
  </si>
  <si>
    <t>SPP-N</t>
  </si>
  <si>
    <t>NYISO_GHI</t>
  </si>
  <si>
    <t>NYISO_JK</t>
  </si>
  <si>
    <t>MISO-MO-IL</t>
  </si>
  <si>
    <t>Working Draft</t>
  </si>
  <si>
    <t>Reserve Margin Area</t>
  </si>
  <si>
    <t>17.4%*</t>
  </si>
  <si>
    <t>16.5%*</t>
  </si>
  <si>
    <t>NYISO_GHI_JK</t>
  </si>
  <si>
    <t>15.3%*</t>
  </si>
  <si>
    <t>PJM_E**</t>
  </si>
  <si>
    <t>** For purposes of this study, set equal to actual 2010 Reserve Margin</t>
  </si>
  <si>
    <t>* Based on coincident peak in reserve margin area.  For PJM, CRA will apply a diversity factor to the non-coincident peaks.</t>
  </si>
  <si>
    <t>Sorted into load blocks based on a EIC load in 2006.</t>
  </si>
  <si>
    <t>18% Owner's costs also included, Table 10-2.  Electric transmission source: PJM's "CONE Combined Cycle Revenue Requirements Update",  Aug 26, 2008, Table 2, page 3.   Rail spur: CRA assumption.</t>
  </si>
  <si>
    <t>PJM's "CONE Combined Cycle Revenue Requirements Update",  Aug 26, 2008, Table 2, page 3.   Rail spur source: CRA assumption.</t>
  </si>
  <si>
    <t>20% Owner's costs also included, Table 14-1.  Electric transmission source: PJM's "CONE Combined Cycle Revenue Requirements Update",  Aug 26, 2008, Table 2, page 3.   Rail spur:  CRA assumption.</t>
  </si>
  <si>
    <t>Appendix A, Exhibit 19: Key MRN Parameters</t>
  </si>
  <si>
    <t>South Carolina Electric &amp; Gas</t>
  </si>
  <si>
    <t>South Carolina Public Service Authority</t>
  </si>
  <si>
    <t>Alliant Energy-East</t>
  </si>
  <si>
    <t>Dairyland Power Coop</t>
  </si>
  <si>
    <t>Madison Gas &amp; Electric Company</t>
  </si>
  <si>
    <t>Upper Peninsula Power Company</t>
  </si>
  <si>
    <t>Wisconsin Electric Power Company</t>
  </si>
  <si>
    <t>Wisconsin Public Service Corporation</t>
  </si>
  <si>
    <t>WPPI Energy</t>
  </si>
  <si>
    <t>Plant Balancing Authority Area Name</t>
  </si>
  <si>
    <t>Alberta Electric System Operator</t>
  </si>
  <si>
    <t>Allegheny Power Service</t>
  </si>
  <si>
    <t>Alliant Energy</t>
  </si>
  <si>
    <t>Alliant Energy East</t>
  </si>
  <si>
    <t>Ameren</t>
  </si>
  <si>
    <t>American Electric Power West</t>
  </si>
  <si>
    <t>Aquila Networks MPS</t>
  </si>
  <si>
    <t>British Columbia Hydro &amp; Power Authority</t>
  </si>
  <si>
    <t>British Columbia Transmission Corp</t>
  </si>
  <si>
    <t>California Independent System Operator</t>
  </si>
  <si>
    <t>Central &amp; Southwest Services</t>
  </si>
  <si>
    <t>Central Illinois Light Co</t>
  </si>
  <si>
    <t>Columbia Water &amp; Light</t>
  </si>
  <si>
    <t>Commonwealth Edison Co</t>
  </si>
  <si>
    <t>Duquesne Light</t>
  </si>
  <si>
    <t>El Paso Electric</t>
  </si>
  <si>
    <t>Electric Energy Inc</t>
  </si>
  <si>
    <t>Empire District Electric Co</t>
  </si>
  <si>
    <t>Entergy</t>
  </si>
  <si>
    <t>ERCOT ISO</t>
  </si>
  <si>
    <t>FirstEnergy</t>
  </si>
  <si>
    <t>Florida Municipal Power Pool</t>
  </si>
  <si>
    <t>Florida Power &amp; Light</t>
  </si>
  <si>
    <t>Homestead (City of)</t>
  </si>
  <si>
    <t>Hoosier Energy</t>
  </si>
  <si>
    <t>IESO (Ontario)</t>
  </si>
  <si>
    <t>Illinois Power Co</t>
  </si>
  <si>
    <t>Independence MO (City of)</t>
  </si>
  <si>
    <t>Indianapolis Power &amp; Light Co</t>
  </si>
  <si>
    <t>Kansas City Power &amp; Light</t>
  </si>
  <si>
    <t>KGE A Westar Energy Co</t>
  </si>
  <si>
    <t>Lake Worth Utilities</t>
  </si>
  <si>
    <t>Madison Gas &amp; Electric Co</t>
  </si>
  <si>
    <t>Michigan Electric Coordinated System</t>
  </si>
  <si>
    <t>MidAmerican Energy Co</t>
  </si>
  <si>
    <t>Mid-Columbia (includes CHPD,GCPD,DOPD)</t>
  </si>
  <si>
    <t>Minnesota Power Co</t>
  </si>
  <si>
    <t>New England ISO</t>
  </si>
  <si>
    <t>New Smyrna Beach Utilities Commission</t>
  </si>
  <si>
    <t>New York ISO</t>
  </si>
  <si>
    <t>Northern Indiana Public Service Co</t>
  </si>
  <si>
    <t>Northern States Power</t>
  </si>
  <si>
    <t>Northwestern Energy</t>
  </si>
  <si>
    <t>Otter Tail Power Co</t>
  </si>
  <si>
    <t>PacifiCorp East</t>
  </si>
  <si>
    <t>PacifiCorp West</t>
  </si>
  <si>
    <t>PJM Interconnection</t>
  </si>
  <si>
    <t>Portland General Electric</t>
  </si>
  <si>
    <t>Progress Energy Carolina East</t>
  </si>
  <si>
    <t>Progress Energy Carolina West</t>
  </si>
  <si>
    <t>Progress Energy Florida</t>
  </si>
  <si>
    <t>South Carolina Electric &amp; Gas Co</t>
  </si>
  <si>
    <t>Southern Co Services Inc</t>
  </si>
  <si>
    <t>Southern Indiana Gas &amp; Electric Co</t>
  </si>
  <si>
    <t>Southern Minnesota Municipal Power</t>
  </si>
  <si>
    <t>Springfield IL City Water Light &amp; Power</t>
  </si>
  <si>
    <t>TXU Electric Co</t>
  </si>
  <si>
    <t>Upper Peninsula Power Co</t>
  </si>
  <si>
    <t>Virginia Electric &amp; Power Co</t>
  </si>
  <si>
    <t>WAPA Desert Southwest Region</t>
  </si>
  <si>
    <t>WAPA Upper Great Plains Region East</t>
  </si>
  <si>
    <t>WAPA Upper Great Plains Region West</t>
  </si>
  <si>
    <t>Westar Energy</t>
  </si>
  <si>
    <t>Westplains Energy (KS)</t>
  </si>
  <si>
    <t>Wisconsin Electric Power</t>
  </si>
  <si>
    <t>Wisconsin Public Service Corp</t>
  </si>
  <si>
    <t>2011-2020 Growth Rate</t>
  </si>
  <si>
    <t>2020-2050 Growth Rate</t>
  </si>
  <si>
    <t>LEGEND</t>
  </si>
  <si>
    <t>Capacity Description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</si>
</sst>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_(* #,##0.000_);_(* \(#,##0.000\);_(* &quot;-&quot;??_);_(@_)"/>
    <numFmt numFmtId="174" formatCode="[$-409]h:mm:ss\ AM/PM"/>
    <numFmt numFmtId="175" formatCode="_(* #,##0_);_(* \(#,##0\);_(* &quot;-&quot;??_);_(@_)"/>
    <numFmt numFmtId="176" formatCode="#,##0.0"/>
    <numFmt numFmtId="177" formatCode="_(* #,##0.0_);_(* \(#,##0.0\);_(* &quot;-&quot;??_);_(@_)"/>
    <numFmt numFmtId="178" formatCode="#,##0.0_);\(#,##0.0\)"/>
    <numFmt numFmtId="179" formatCode="_(&quot;$&quot;* #,##0.000_);_(&quot;$&quot;* \(#,##0.000\);_(&quot;$&quot;* &quot;-&quot;???_);_(@_)"/>
    <numFmt numFmtId="180" formatCode="0.000"/>
    <numFmt numFmtId="181" formatCode="_(&quot;$&quot;* #,##0.0000_);_(&quot;$&quot;* \(#,##0.0000\);_(&quot;$&quot;* &quot;-&quot;????_);_(@_)"/>
    <numFmt numFmtId="182" formatCode="#,##0.000_);\(#,##0.000\)"/>
    <numFmt numFmtId="183" formatCode="&quot;$&quot;#,##0.00"/>
    <numFmt numFmtId="184" formatCode="_(* #,##0.0_);_(* \(#,##0.0\);_(* &quot;-&quot;?_);_(@_)"/>
    <numFmt numFmtId="185" formatCode="0.00000"/>
    <numFmt numFmtId="186" formatCode="0.0000"/>
  </numFmts>
  <fonts count="35">
    <font>
      <sz val="11"/>
      <name val="Times New Roman"/>
      <family val="0"/>
    </font>
    <font>
      <b/>
      <sz val="11"/>
      <name val="Times New Roman"/>
      <family val="1"/>
    </font>
    <font>
      <sz val="8"/>
      <name val="Times New Roman"/>
      <family val="0"/>
    </font>
    <font>
      <i/>
      <sz val="11"/>
      <name val="Times New Roman"/>
      <family val="1"/>
    </font>
    <font>
      <sz val="10"/>
      <name val="Arial"/>
      <family val="0"/>
    </font>
    <font>
      <vertAlign val="subscript"/>
      <sz val="11"/>
      <name val="Times New Roman"/>
      <family val="1"/>
    </font>
    <font>
      <b/>
      <sz val="10"/>
      <name val="Arial"/>
      <family val="2"/>
    </font>
    <font>
      <sz val="10"/>
      <color indexed="8"/>
      <name val="Arial"/>
      <family val="0"/>
    </font>
    <font>
      <u val="single"/>
      <sz val="11"/>
      <color indexed="12"/>
      <name val="Times New Roman"/>
      <family val="0"/>
    </font>
    <font>
      <u val="single"/>
      <sz val="11"/>
      <color indexed="36"/>
      <name val="Times New Roman"/>
      <family val="0"/>
    </font>
    <font>
      <b/>
      <sz val="10"/>
      <name val="Times New Roman"/>
      <family val="1"/>
    </font>
    <font>
      <sz val="10"/>
      <name val="Times New Roman"/>
      <family val="1"/>
    </font>
    <font>
      <sz val="8"/>
      <name val="Tahoma"/>
      <family val="2"/>
    </font>
    <font>
      <b/>
      <sz val="16"/>
      <name val="Times New Roman"/>
      <family val="1"/>
    </font>
    <font>
      <b/>
      <sz val="14"/>
      <name val="Times New Roman"/>
      <family val="1"/>
    </font>
    <font>
      <b/>
      <sz val="11"/>
      <color indexed="9"/>
      <name val="Times New Roman"/>
      <family val="1"/>
    </font>
    <font>
      <b/>
      <sz val="8"/>
      <name val="Tahoma"/>
      <family val="0"/>
    </font>
    <font>
      <b/>
      <sz val="16"/>
      <color indexed="10"/>
      <name val="Times New Roman"/>
      <family val="1"/>
    </font>
    <font>
      <b/>
      <sz val="12"/>
      <name val="Arial"/>
      <family val="2"/>
    </font>
    <font>
      <i/>
      <sz val="12"/>
      <name val="Arial"/>
      <family val="2"/>
    </font>
    <font>
      <i/>
      <sz val="10"/>
      <name val="Arial"/>
      <family val="2"/>
    </font>
    <font>
      <b/>
      <sz val="11"/>
      <color indexed="10"/>
      <name val="Times New Roman"/>
      <family val="1"/>
    </font>
    <font>
      <b/>
      <sz val="10"/>
      <color indexed="10"/>
      <name val="Arial"/>
      <family val="2"/>
    </font>
    <font>
      <b/>
      <sz val="12"/>
      <name val="Times New Roman"/>
      <family val="1"/>
    </font>
    <font>
      <i/>
      <sz val="12"/>
      <name val="Times New Roman"/>
      <family val="1"/>
    </font>
    <font>
      <sz val="12"/>
      <name val="Times New Roman"/>
      <family val="0"/>
    </font>
    <font>
      <b/>
      <sz val="9"/>
      <name val="Arial"/>
      <family val="2"/>
    </font>
    <font>
      <b/>
      <i/>
      <sz val="11"/>
      <color indexed="10"/>
      <name val="Times New Roman"/>
      <family val="1"/>
    </font>
    <font>
      <i/>
      <sz val="11"/>
      <name val="Arial"/>
      <family val="2"/>
    </font>
    <font>
      <b/>
      <sz val="11"/>
      <name val="Arial"/>
      <family val="0"/>
    </font>
    <font>
      <sz val="11"/>
      <name val="Arial"/>
      <family val="0"/>
    </font>
    <font>
      <sz val="10"/>
      <color indexed="10"/>
      <name val="Arial"/>
      <family val="2"/>
    </font>
    <font>
      <sz val="11"/>
      <color indexed="9"/>
      <name val="Times New Roman"/>
      <family val="0"/>
    </font>
    <font>
      <sz val="11"/>
      <color indexed="8"/>
      <name val="Times New Roman"/>
      <family val="1"/>
    </font>
    <font>
      <b/>
      <sz val="8"/>
      <name val="Times New Roman"/>
      <family val="2"/>
    </font>
  </fonts>
  <fills count="15">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52"/>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medium"/>
      <right>
        <color indexed="63"/>
      </right>
      <top>
        <color indexed="63"/>
      </top>
      <bottom style="medium"/>
    </border>
    <border>
      <left>
        <color indexed="63"/>
      </left>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color indexed="63"/>
      </left>
      <right>
        <color indexed="63"/>
      </right>
      <top style="medium"/>
      <bottom style="medium"/>
    </border>
    <border>
      <left style="medium"/>
      <right style="thin"/>
      <top>
        <color indexed="63"/>
      </top>
      <bottom>
        <color indexed="63"/>
      </bottom>
    </border>
    <border>
      <left>
        <color indexed="63"/>
      </left>
      <right style="thin"/>
      <top style="thin"/>
      <bottom style="thin"/>
    </border>
    <border>
      <left>
        <color indexed="63"/>
      </left>
      <right style="medium"/>
      <top style="thin"/>
      <bottom style="thin"/>
    </border>
  </borders>
  <cellStyleXfs count="25">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 fillId="0" borderId="0">
      <alignment/>
      <protection/>
    </xf>
    <xf numFmtId="0" fontId="7" fillId="0" borderId="0">
      <alignment/>
      <protection/>
    </xf>
    <xf numFmtId="0" fontId="4" fillId="0" borderId="0">
      <alignment/>
      <protection/>
    </xf>
    <xf numFmtId="9" fontId="0" fillId="0" borderId="0" applyFont="0" applyFill="0" applyBorder="0" applyAlignment="0" applyProtection="0"/>
  </cellStyleXfs>
  <cellXfs count="600">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Alignment="1">
      <alignment horizontal="center" wrapText="1"/>
    </xf>
    <xf numFmtId="0" fontId="3" fillId="0" borderId="0" xfId="0" applyFont="1" applyAlignment="1">
      <alignment/>
    </xf>
    <xf numFmtId="0" fontId="0" fillId="0" borderId="0" xfId="0" applyAlignment="1">
      <alignment vertical="top" wrapText="1"/>
    </xf>
    <xf numFmtId="0" fontId="0" fillId="0" borderId="0" xfId="0" applyAlignment="1">
      <alignment horizontal="center"/>
    </xf>
    <xf numFmtId="2" fontId="0" fillId="0" borderId="0" xfId="0" applyNumberFormat="1" applyAlignment="1">
      <alignment vertical="top"/>
    </xf>
    <xf numFmtId="0" fontId="4" fillId="0" borderId="1" xfId="0" applyBorder="1" applyAlignment="1">
      <alignment/>
    </xf>
    <xf numFmtId="0" fontId="6" fillId="0" borderId="2" xfId="0" applyFont="1" applyBorder="1" applyAlignment="1">
      <alignment horizontal="center"/>
    </xf>
    <xf numFmtId="0" fontId="6" fillId="0" borderId="3" xfId="0" applyFont="1" applyBorder="1" applyAlignment="1">
      <alignment horizontal="center"/>
    </xf>
    <xf numFmtId="0" fontId="4" fillId="0" borderId="4" xfId="0" applyBorder="1" applyAlignment="1">
      <alignment/>
    </xf>
    <xf numFmtId="0" fontId="4" fillId="0" borderId="5" xfId="0" applyBorder="1" applyAlignment="1">
      <alignment horizontal="center"/>
    </xf>
    <xf numFmtId="0" fontId="4" fillId="0" borderId="0" xfId="0" applyAlignment="1">
      <alignment/>
    </xf>
    <xf numFmtId="0" fontId="0" fillId="0" borderId="6" xfId="0" applyBorder="1" applyAlignment="1">
      <alignment/>
    </xf>
    <xf numFmtId="3" fontId="0" fillId="0" borderId="6" xfId="0" applyNumberFormat="1" applyBorder="1" applyAlignment="1">
      <alignment horizontal="center"/>
    </xf>
    <xf numFmtId="10" fontId="0" fillId="0" borderId="6" xfId="0" applyNumberFormat="1" applyBorder="1" applyAlignment="1">
      <alignment horizontal="center"/>
    </xf>
    <xf numFmtId="0" fontId="0" fillId="0" borderId="7" xfId="0" applyBorder="1" applyAlignment="1">
      <alignment/>
    </xf>
    <xf numFmtId="10" fontId="0" fillId="0" borderId="8" xfId="0" applyNumberFormat="1" applyBorder="1" applyAlignment="1">
      <alignment horizontal="center"/>
    </xf>
    <xf numFmtId="0" fontId="0" fillId="0" borderId="9" xfId="0" applyBorder="1" applyAlignment="1">
      <alignment/>
    </xf>
    <xf numFmtId="10" fontId="0" fillId="0" borderId="10" xfId="0" applyNumberFormat="1" applyBorder="1" applyAlignment="1">
      <alignment horizontal="center"/>
    </xf>
    <xf numFmtId="0" fontId="1" fillId="0" borderId="11" xfId="0"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4" fontId="0" fillId="0" borderId="6" xfId="0" applyNumberFormat="1" applyBorder="1" applyAlignment="1">
      <alignment horizontal="center"/>
    </xf>
    <xf numFmtId="0" fontId="0" fillId="0" borderId="11" xfId="0" applyBorder="1" applyAlignment="1">
      <alignment/>
    </xf>
    <xf numFmtId="4" fontId="0" fillId="0" borderId="12" xfId="0" applyNumberFormat="1" applyBorder="1" applyAlignment="1">
      <alignment horizontal="center"/>
    </xf>
    <xf numFmtId="4" fontId="0" fillId="0" borderId="13" xfId="0" applyNumberFormat="1" applyBorder="1" applyAlignment="1">
      <alignment horizontal="center"/>
    </xf>
    <xf numFmtId="4" fontId="0" fillId="0" borderId="8" xfId="0" applyNumberFormat="1" applyBorder="1" applyAlignment="1">
      <alignment horizontal="center"/>
    </xf>
    <xf numFmtId="0" fontId="0" fillId="0" borderId="6" xfId="0" applyBorder="1" applyAlignment="1">
      <alignment horizontal="center" vertical="top" wrapText="1"/>
    </xf>
    <xf numFmtId="0" fontId="0" fillId="0" borderId="7" xfId="0" applyBorder="1" applyAlignment="1">
      <alignment vertical="top" wrapText="1"/>
    </xf>
    <xf numFmtId="9" fontId="0" fillId="0" borderId="8" xfId="0" applyNumberFormat="1" applyBorder="1" applyAlignment="1">
      <alignment horizontal="center" vertical="top" wrapText="1"/>
    </xf>
    <xf numFmtId="0" fontId="0" fillId="0" borderId="9" xfId="0" applyBorder="1" applyAlignment="1">
      <alignment vertical="top" wrapText="1"/>
    </xf>
    <xf numFmtId="0" fontId="0" fillId="0" borderId="14" xfId="0" applyBorder="1" applyAlignment="1">
      <alignment horizontal="center" vertical="top" wrapText="1"/>
    </xf>
    <xf numFmtId="9" fontId="0" fillId="0" borderId="10" xfId="0" applyNumberFormat="1" applyBorder="1" applyAlignment="1">
      <alignment horizontal="center" vertical="top" wrapText="1"/>
    </xf>
    <xf numFmtId="0" fontId="1" fillId="0" borderId="15" xfId="0" applyFont="1" applyBorder="1" applyAlignment="1">
      <alignment/>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vertical="top" wrapText="1"/>
    </xf>
    <xf numFmtId="0" fontId="0" fillId="0" borderId="5" xfId="0" applyBorder="1" applyAlignment="1">
      <alignment vertical="top" wrapText="1"/>
    </xf>
    <xf numFmtId="0" fontId="0" fillId="0" borderId="5" xfId="0" applyBorder="1" applyAlignment="1">
      <alignment horizontal="center" vertical="top" wrapText="1"/>
    </xf>
    <xf numFmtId="0" fontId="0" fillId="0" borderId="21" xfId="0" applyBorder="1" applyAlignment="1">
      <alignment horizontal="center" vertical="top" wrapText="1"/>
    </xf>
    <xf numFmtId="2" fontId="0" fillId="0" borderId="19" xfId="0" applyNumberFormat="1" applyBorder="1" applyAlignment="1">
      <alignment vertical="top"/>
    </xf>
    <xf numFmtId="2" fontId="0" fillId="0" borderId="19" xfId="0" applyNumberFormat="1" applyBorder="1" applyAlignment="1">
      <alignment horizontal="center" vertical="top"/>
    </xf>
    <xf numFmtId="1" fontId="0" fillId="0" borderId="20" xfId="0" applyNumberFormat="1" applyBorder="1" applyAlignment="1">
      <alignment horizontal="center" vertical="top"/>
    </xf>
    <xf numFmtId="2" fontId="0" fillId="0" borderId="0" xfId="0" applyNumberFormat="1" applyBorder="1" applyAlignment="1">
      <alignment vertical="top"/>
    </xf>
    <xf numFmtId="2" fontId="0" fillId="0" borderId="0" xfId="0" applyNumberFormat="1" applyBorder="1" applyAlignment="1">
      <alignment horizontal="center" vertical="top"/>
    </xf>
    <xf numFmtId="3" fontId="0" fillId="0" borderId="0" xfId="0" applyNumberFormat="1" applyBorder="1" applyAlignment="1">
      <alignment horizontal="center" vertical="top"/>
    </xf>
    <xf numFmtId="1" fontId="0" fillId="0" borderId="22" xfId="0" applyNumberFormat="1" applyBorder="1" applyAlignment="1">
      <alignment horizontal="center" vertical="top"/>
    </xf>
    <xf numFmtId="2" fontId="0" fillId="0" borderId="5" xfId="0" applyNumberFormat="1" applyBorder="1" applyAlignment="1">
      <alignment vertical="top"/>
    </xf>
    <xf numFmtId="2" fontId="0" fillId="0" borderId="5" xfId="0" applyNumberFormat="1" applyBorder="1" applyAlignment="1">
      <alignment horizontal="center" vertical="top"/>
    </xf>
    <xf numFmtId="3" fontId="0" fillId="0" borderId="5" xfId="0" applyNumberFormat="1" applyBorder="1" applyAlignment="1">
      <alignment horizontal="center" vertical="top"/>
    </xf>
    <xf numFmtId="1" fontId="0" fillId="0" borderId="21" xfId="0" applyNumberFormat="1" applyBorder="1" applyAlignment="1">
      <alignment horizontal="center" vertical="top"/>
    </xf>
    <xf numFmtId="2" fontId="0" fillId="0" borderId="18" xfId="0" applyNumberFormat="1" applyBorder="1" applyAlignment="1">
      <alignment vertical="top" wrapText="1"/>
    </xf>
    <xf numFmtId="2" fontId="0" fillId="0" borderId="4" xfId="0" applyNumberFormat="1" applyBorder="1" applyAlignment="1">
      <alignment vertical="top" wrapText="1"/>
    </xf>
    <xf numFmtId="2" fontId="0" fillId="0" borderId="1" xfId="0" applyNumberFormat="1" applyBorder="1" applyAlignment="1">
      <alignment vertical="top" wrapText="1"/>
    </xf>
    <xf numFmtId="0" fontId="0" fillId="0" borderId="0" xfId="0" applyFont="1" applyAlignment="1">
      <alignment/>
    </xf>
    <xf numFmtId="0" fontId="0" fillId="0" borderId="0" xfId="0" applyFont="1" applyAlignment="1">
      <alignment wrapText="1"/>
    </xf>
    <xf numFmtId="0" fontId="0" fillId="0" borderId="0" xfId="0" applyFont="1" applyAlignment="1">
      <alignment vertical="top" wrapText="1"/>
    </xf>
    <xf numFmtId="10" fontId="0" fillId="0" borderId="0" xfId="0" applyNumberFormat="1" applyFont="1" applyAlignment="1">
      <alignment/>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7" xfId="0" applyFont="1" applyBorder="1" applyAlignment="1">
      <alignment/>
    </xf>
    <xf numFmtId="3" fontId="0" fillId="0" borderId="6" xfId="0" applyNumberFormat="1" applyFont="1" applyBorder="1" applyAlignment="1">
      <alignment horizontal="center"/>
    </xf>
    <xf numFmtId="10" fontId="0" fillId="0" borderId="6" xfId="0" applyNumberFormat="1" applyFont="1" applyBorder="1" applyAlignment="1">
      <alignment horizontal="center"/>
    </xf>
    <xf numFmtId="10" fontId="0" fillId="0" borderId="8" xfId="0" applyNumberFormat="1" applyFont="1" applyBorder="1" applyAlignment="1">
      <alignment horizontal="center"/>
    </xf>
    <xf numFmtId="10" fontId="0" fillId="0" borderId="0" xfId="0" applyNumberFormat="1" applyFont="1" applyAlignment="1">
      <alignment vertical="top" wrapText="1"/>
    </xf>
    <xf numFmtId="2" fontId="0" fillId="0" borderId="0" xfId="0" applyNumberFormat="1" applyFont="1" applyAlignment="1">
      <alignment/>
    </xf>
    <xf numFmtId="0" fontId="0" fillId="0" borderId="0" xfId="0" applyFont="1" applyFill="1" applyAlignment="1">
      <alignment horizontal="center" wrapText="1"/>
    </xf>
    <xf numFmtId="44" fontId="0" fillId="0" borderId="0" xfId="17" applyFont="1" applyAlignment="1">
      <alignment vertical="top" wrapText="1"/>
    </xf>
    <xf numFmtId="0" fontId="0" fillId="0" borderId="0" xfId="0" applyFont="1" applyAlignment="1">
      <alignment horizontal="center" vertical="top" wrapText="1"/>
    </xf>
    <xf numFmtId="172" fontId="0" fillId="0" borderId="0" xfId="0" applyNumberFormat="1" applyFont="1" applyAlignment="1">
      <alignment vertical="top" wrapText="1"/>
    </xf>
    <xf numFmtId="172" fontId="0" fillId="0" borderId="0" xfId="0" applyNumberFormat="1" applyFont="1" applyAlignment="1">
      <alignment/>
    </xf>
    <xf numFmtId="10" fontId="0" fillId="0" borderId="0" xfId="24" applyNumberFormat="1" applyFont="1" applyFill="1" applyAlignment="1">
      <alignment/>
    </xf>
    <xf numFmtId="10" fontId="0" fillId="0" borderId="0" xfId="21" applyNumberFormat="1" applyFont="1" applyFill="1" applyBorder="1" applyAlignment="1">
      <alignment horizontal="center"/>
      <protection/>
    </xf>
    <xf numFmtId="9" fontId="0" fillId="0" borderId="0" xfId="0" applyNumberFormat="1" applyFont="1" applyAlignment="1">
      <alignment vertical="top" wrapText="1"/>
    </xf>
    <xf numFmtId="0" fontId="0" fillId="0" borderId="26" xfId="0" applyBorder="1" applyAlignment="1">
      <alignment vertical="top" wrapText="1"/>
    </xf>
    <xf numFmtId="9" fontId="0" fillId="0" borderId="27" xfId="0" applyNumberFormat="1" applyBorder="1" applyAlignment="1">
      <alignment horizontal="center" vertical="top" wrapText="1"/>
    </xf>
    <xf numFmtId="0" fontId="0" fillId="0" borderId="26" xfId="0" applyBorder="1" applyAlignment="1">
      <alignment/>
    </xf>
    <xf numFmtId="4" fontId="0" fillId="0" borderId="23" xfId="0" applyNumberFormat="1" applyBorder="1" applyAlignment="1">
      <alignment horizontal="center"/>
    </xf>
    <xf numFmtId="4" fontId="0" fillId="0" borderId="27" xfId="0" applyNumberFormat="1" applyBorder="1" applyAlignment="1">
      <alignment horizontal="center"/>
    </xf>
    <xf numFmtId="3" fontId="0" fillId="0" borderId="0" xfId="0" applyNumberFormat="1" applyFont="1" applyBorder="1" applyAlignment="1">
      <alignment horizontal="center" vertical="top" wrapText="1"/>
    </xf>
    <xf numFmtId="3" fontId="0" fillId="0" borderId="0" xfId="0" applyNumberFormat="1" applyFont="1" applyAlignment="1">
      <alignment horizontal="center"/>
    </xf>
    <xf numFmtId="3" fontId="0" fillId="0" borderId="28" xfId="0" applyNumberFormat="1" applyFont="1" applyBorder="1" applyAlignment="1">
      <alignment horizontal="center" vertical="top" wrapText="1"/>
    </xf>
    <xf numFmtId="3" fontId="0" fillId="0" borderId="29" xfId="0" applyNumberFormat="1" applyFont="1" applyBorder="1" applyAlignment="1">
      <alignment horizontal="center" vertical="top" wrapText="1"/>
    </xf>
    <xf numFmtId="3" fontId="0" fillId="0" borderId="30" xfId="0" applyNumberFormat="1" applyFont="1" applyBorder="1" applyAlignment="1">
      <alignment horizontal="center" vertical="top" wrapText="1"/>
    </xf>
    <xf numFmtId="2" fontId="0" fillId="0" borderId="31" xfId="15" applyNumberFormat="1" applyFont="1" applyBorder="1" applyAlignment="1">
      <alignment horizontal="center" vertical="top" wrapText="1"/>
    </xf>
    <xf numFmtId="2" fontId="0" fillId="0" borderId="0" xfId="0" applyNumberFormat="1" applyFont="1" applyBorder="1" applyAlignment="1">
      <alignment horizontal="center" vertical="top" wrapText="1"/>
    </xf>
    <xf numFmtId="2" fontId="0" fillId="0" borderId="32" xfId="15" applyNumberFormat="1" applyFont="1" applyBorder="1" applyAlignment="1">
      <alignment horizontal="center" vertical="top" wrapText="1"/>
    </xf>
    <xf numFmtId="2" fontId="0" fillId="0" borderId="29" xfId="0" applyNumberFormat="1" applyFont="1" applyBorder="1" applyAlignment="1">
      <alignment horizontal="center" vertical="top" wrapText="1"/>
    </xf>
    <xf numFmtId="0" fontId="4" fillId="0" borderId="29" xfId="0" applyBorder="1" applyAlignment="1">
      <alignment wrapText="1"/>
    </xf>
    <xf numFmtId="0" fontId="4" fillId="0" borderId="29" xfId="0" applyBorder="1" applyAlignment="1">
      <alignment/>
    </xf>
    <xf numFmtId="0" fontId="0" fillId="0" borderId="0" xfId="0" applyAlignment="1">
      <alignment vertical="top"/>
    </xf>
    <xf numFmtId="0" fontId="1" fillId="0" borderId="0" xfId="0" applyFont="1" applyAlignment="1">
      <alignment/>
    </xf>
    <xf numFmtId="0" fontId="0" fillId="0" borderId="0" xfId="0" applyAlignment="1">
      <alignment/>
    </xf>
    <xf numFmtId="9" fontId="0" fillId="0" borderId="0" xfId="0" applyNumberFormat="1" applyAlignment="1">
      <alignment vertical="top"/>
    </xf>
    <xf numFmtId="0" fontId="6" fillId="0" borderId="33" xfId="0" applyFont="1" applyBorder="1" applyAlignment="1">
      <alignment/>
    </xf>
    <xf numFmtId="0" fontId="6" fillId="0" borderId="34" xfId="0" applyFont="1" applyBorder="1" applyAlignment="1">
      <alignment/>
    </xf>
    <xf numFmtId="0" fontId="4" fillId="0" borderId="30" xfId="0" applyBorder="1" applyAlignment="1">
      <alignment/>
    </xf>
    <xf numFmtId="44" fontId="0" fillId="0" borderId="0" xfId="0" applyNumberFormat="1" applyFont="1" applyAlignment="1">
      <alignment vertical="top" wrapText="1"/>
    </xf>
    <xf numFmtId="0" fontId="0" fillId="0" borderId="7" xfId="0" applyFont="1" applyBorder="1" applyAlignment="1">
      <alignment vertical="top" wrapText="1"/>
    </xf>
    <xf numFmtId="0" fontId="0" fillId="0" borderId="6"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vertical="top" wrapText="1"/>
    </xf>
    <xf numFmtId="0" fontId="0" fillId="0" borderId="14" xfId="0" applyFont="1" applyBorder="1" applyAlignment="1">
      <alignment horizontal="center" vertical="top" wrapText="1"/>
    </xf>
    <xf numFmtId="0" fontId="0"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3" fontId="4" fillId="0" borderId="8" xfId="0" applyNumberFormat="1" applyFont="1" applyBorder="1" applyAlignment="1">
      <alignment horizontal="center" vertical="top" wrapText="1"/>
    </xf>
    <xf numFmtId="0" fontId="4" fillId="0" borderId="9" xfId="0" applyFont="1" applyBorder="1" applyAlignment="1">
      <alignment horizontal="center" vertical="top" wrapText="1"/>
    </xf>
    <xf numFmtId="0" fontId="4" fillId="0" borderId="14" xfId="0" applyFont="1" applyBorder="1" applyAlignment="1">
      <alignment horizontal="center" vertical="top" wrapText="1"/>
    </xf>
    <xf numFmtId="0" fontId="1" fillId="0" borderId="12" xfId="0" applyFont="1" applyBorder="1" applyAlignment="1">
      <alignment wrapText="1"/>
    </xf>
    <xf numFmtId="0" fontId="1" fillId="0" borderId="35" xfId="0" applyFont="1" applyBorder="1" applyAlignment="1">
      <alignment wrapText="1"/>
    </xf>
    <xf numFmtId="0" fontId="1" fillId="0" borderId="36" xfId="0" applyFont="1" applyBorder="1" applyAlignment="1">
      <alignment horizontal="center" wrapText="1"/>
    </xf>
    <xf numFmtId="0" fontId="1" fillId="0" borderId="37" xfId="0" applyFont="1" applyBorder="1" applyAlignment="1">
      <alignment horizontal="center" wrapText="1"/>
    </xf>
    <xf numFmtId="0" fontId="0" fillId="0" borderId="6" xfId="0" applyBorder="1" applyAlignment="1">
      <alignment horizontal="center"/>
    </xf>
    <xf numFmtId="0" fontId="0" fillId="0" borderId="14" xfId="0" applyBorder="1" applyAlignment="1">
      <alignment horizontal="center"/>
    </xf>
    <xf numFmtId="0" fontId="10" fillId="0" borderId="11" xfId="0" applyFont="1" applyBorder="1" applyAlignment="1">
      <alignment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4" fillId="0" borderId="6" xfId="0" applyBorder="1" applyAlignment="1">
      <alignment/>
    </xf>
    <xf numFmtId="0" fontId="4" fillId="0" borderId="7" xfId="0" applyBorder="1" applyAlignment="1">
      <alignment/>
    </xf>
    <xf numFmtId="0" fontId="4" fillId="0" borderId="9" xfId="0" applyBorder="1" applyAlignment="1">
      <alignment/>
    </xf>
    <xf numFmtId="0" fontId="1" fillId="0" borderId="3" xfId="0" applyFont="1" applyBorder="1" applyAlignment="1">
      <alignment wrapText="1"/>
    </xf>
    <xf numFmtId="0" fontId="1" fillId="0" borderId="32" xfId="0" applyFon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6" fillId="0" borderId="38" xfId="0" applyFont="1" applyBorder="1" applyAlignment="1">
      <alignment wrapText="1"/>
    </xf>
    <xf numFmtId="0" fontId="6" fillId="0" borderId="33" xfId="0" applyFont="1" applyBorder="1" applyAlignment="1">
      <alignment wrapText="1"/>
    </xf>
    <xf numFmtId="0" fontId="4" fillId="0" borderId="32" xfId="0" applyBorder="1" applyAlignment="1">
      <alignment wrapText="1"/>
    </xf>
    <xf numFmtId="0" fontId="4" fillId="0" borderId="31" xfId="0" applyBorder="1" applyAlignment="1">
      <alignment vertical="top"/>
    </xf>
    <xf numFmtId="0" fontId="4" fillId="0" borderId="0" xfId="0" applyBorder="1" applyAlignment="1">
      <alignment vertical="top"/>
    </xf>
    <xf numFmtId="0" fontId="4" fillId="0" borderId="32" xfId="0" applyBorder="1" applyAlignment="1">
      <alignment vertical="top"/>
    </xf>
    <xf numFmtId="0" fontId="4" fillId="0" borderId="29" xfId="0" applyBorder="1" applyAlignment="1">
      <alignment vertical="top"/>
    </xf>
    <xf numFmtId="0" fontId="4" fillId="0" borderId="0" xfId="0" applyBorder="1" applyAlignment="1">
      <alignment vertical="top" wrapText="1"/>
    </xf>
    <xf numFmtId="0" fontId="4" fillId="0" borderId="28" xfId="0" applyBorder="1" applyAlignment="1">
      <alignment vertical="top" wrapText="1"/>
    </xf>
    <xf numFmtId="0" fontId="4" fillId="0" borderId="29" xfId="0" applyBorder="1" applyAlignment="1">
      <alignment vertical="top" wrapText="1"/>
    </xf>
    <xf numFmtId="0" fontId="4" fillId="0" borderId="28" xfId="0" applyFont="1" applyBorder="1" applyAlignment="1">
      <alignment vertical="top" wrapText="1"/>
    </xf>
    <xf numFmtId="0" fontId="4" fillId="0" borderId="30" xfId="0" applyFont="1" applyBorder="1" applyAlignment="1">
      <alignment vertical="top" wrapText="1"/>
    </xf>
    <xf numFmtId="0" fontId="1" fillId="0" borderId="13" xfId="0" applyFont="1" applyBorder="1" applyAlignment="1">
      <alignment/>
    </xf>
    <xf numFmtId="0" fontId="0" fillId="0" borderId="7" xfId="0" applyBorder="1" applyAlignment="1">
      <alignment wrapText="1"/>
    </xf>
    <xf numFmtId="0" fontId="1" fillId="0" borderId="11" xfId="0" applyFont="1" applyBorder="1" applyAlignment="1">
      <alignment/>
    </xf>
    <xf numFmtId="0" fontId="1" fillId="0" borderId="12" xfId="0" applyFont="1" applyBorder="1" applyAlignment="1">
      <alignment/>
    </xf>
    <xf numFmtId="0" fontId="4" fillId="0" borderId="26" xfId="0" applyFont="1" applyBorder="1" applyAlignment="1">
      <alignment horizontal="center" vertical="top" wrapText="1"/>
    </xf>
    <xf numFmtId="0" fontId="4" fillId="0" borderId="23" xfId="0" applyFont="1" applyBorder="1" applyAlignment="1">
      <alignment horizontal="center" vertical="top" wrapText="1"/>
    </xf>
    <xf numFmtId="0" fontId="4" fillId="0" borderId="27" xfId="0" applyFont="1" applyBorder="1" applyAlignment="1">
      <alignment horizontal="center" vertical="top" wrapText="1"/>
    </xf>
    <xf numFmtId="0" fontId="0" fillId="0" borderId="17" xfId="0" applyFont="1" applyBorder="1" applyAlignment="1">
      <alignment horizontal="center"/>
    </xf>
    <xf numFmtId="0" fontId="4" fillId="0" borderId="7" xfId="0" applyBorder="1" applyAlignment="1">
      <alignment horizontal="left" vertical="center"/>
    </xf>
    <xf numFmtId="0" fontId="4" fillId="0" borderId="8" xfId="0" applyBorder="1" applyAlignment="1">
      <alignment/>
    </xf>
    <xf numFmtId="0" fontId="4" fillId="0" borderId="9" xfId="0" applyBorder="1" applyAlignment="1">
      <alignment horizontal="left" vertical="center"/>
    </xf>
    <xf numFmtId="0" fontId="4" fillId="0" borderId="10" xfId="0"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4" fillId="0" borderId="42" xfId="0" applyBorder="1" applyAlignment="1">
      <alignment/>
    </xf>
    <xf numFmtId="0" fontId="4" fillId="0" borderId="43" xfId="0" applyBorder="1" applyAlignment="1">
      <alignment/>
    </xf>
    <xf numFmtId="0" fontId="4" fillId="0" borderId="7" xfId="0" applyBorder="1" applyAlignment="1">
      <alignment/>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1" xfId="0" applyFont="1" applyBorder="1" applyAlignment="1">
      <alignment horizontal="center" vertical="top" wrapText="1"/>
    </xf>
    <xf numFmtId="0" fontId="4" fillId="0" borderId="25" xfId="0" applyBorder="1" applyAlignment="1">
      <alignment horizontal="center"/>
    </xf>
    <xf numFmtId="0" fontId="4" fillId="0" borderId="6" xfId="0" applyBorder="1" applyAlignment="1">
      <alignment horizontal="center"/>
    </xf>
    <xf numFmtId="0" fontId="4" fillId="0" borderId="14" xfId="0" applyBorder="1" applyAlignment="1">
      <alignment horizontal="center"/>
    </xf>
    <xf numFmtId="0" fontId="4" fillId="0" borderId="0" xfId="0" applyFill="1" applyAlignment="1">
      <alignment/>
    </xf>
    <xf numFmtId="177" fontId="4" fillId="0" borderId="0" xfId="15" applyNumberFormat="1" applyFill="1" applyAlignment="1">
      <alignment/>
    </xf>
    <xf numFmtId="0" fontId="6" fillId="0" borderId="0" xfId="0" applyFont="1" applyFill="1" applyAlignment="1">
      <alignment/>
    </xf>
    <xf numFmtId="0" fontId="6" fillId="0" borderId="15" xfId="0" applyFont="1" applyFill="1" applyBorder="1" applyAlignment="1">
      <alignment/>
    </xf>
    <xf numFmtId="0" fontId="6" fillId="0" borderId="16" xfId="0" applyFont="1" applyFill="1" applyBorder="1" applyAlignment="1">
      <alignment horizontal="center" wrapText="1"/>
    </xf>
    <xf numFmtId="0" fontId="6" fillId="0" borderId="16" xfId="0" applyFont="1" applyFill="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center" wrapText="1"/>
    </xf>
    <xf numFmtId="14" fontId="6" fillId="0" borderId="16" xfId="0" applyNumberFormat="1" applyFont="1" applyBorder="1" applyAlignment="1">
      <alignment horizontal="center" wrapText="1"/>
    </xf>
    <xf numFmtId="0" fontId="6" fillId="0" borderId="17" xfId="0" applyFont="1" applyBorder="1" applyAlignment="1">
      <alignment horizontal="center" wrapText="1"/>
    </xf>
    <xf numFmtId="14" fontId="4" fillId="0" borderId="25" xfId="0" applyNumberFormat="1" applyBorder="1" applyAlignment="1">
      <alignment horizontal="center"/>
    </xf>
    <xf numFmtId="177" fontId="6" fillId="0" borderId="16" xfId="15" applyNumberFormat="1" applyFont="1" applyFill="1" applyBorder="1" applyAlignment="1">
      <alignment horizontal="center" wrapText="1"/>
    </xf>
    <xf numFmtId="177" fontId="6" fillId="0" borderId="17" xfId="15" applyNumberFormat="1" applyFont="1" applyFill="1" applyBorder="1" applyAlignment="1">
      <alignment horizontal="center" wrapText="1"/>
    </xf>
    <xf numFmtId="177" fontId="6" fillId="0" borderId="39" xfId="15" applyNumberFormat="1" applyFont="1" applyFill="1" applyBorder="1" applyAlignment="1">
      <alignment horizontal="left" wrapText="1"/>
    </xf>
    <xf numFmtId="177" fontId="6" fillId="0" borderId="40" xfId="15" applyNumberFormat="1" applyFont="1" applyFill="1" applyBorder="1" applyAlignment="1">
      <alignment horizontal="left" wrapText="1"/>
    </xf>
    <xf numFmtId="0" fontId="4" fillId="0" borderId="42" xfId="0" applyFill="1" applyBorder="1" applyAlignment="1">
      <alignment/>
    </xf>
    <xf numFmtId="0" fontId="4" fillId="0" borderId="25" xfId="0" applyFill="1" applyBorder="1" applyAlignment="1">
      <alignment horizontal="center"/>
    </xf>
    <xf numFmtId="3" fontId="4" fillId="0" borderId="25" xfId="15" applyNumberFormat="1" applyFill="1" applyBorder="1" applyAlignment="1">
      <alignment horizontal="center"/>
    </xf>
    <xf numFmtId="164" fontId="4" fillId="0" borderId="25" xfId="24" applyNumberFormat="1" applyFill="1" applyBorder="1" applyAlignment="1">
      <alignment horizontal="center"/>
    </xf>
    <xf numFmtId="165" fontId="4" fillId="0" borderId="8" xfId="0" applyNumberFormat="1" applyFill="1" applyBorder="1" applyAlignment="1">
      <alignment horizontal="center"/>
    </xf>
    <xf numFmtId="0" fontId="4" fillId="0" borderId="4" xfId="0" applyBorder="1" applyAlignment="1">
      <alignment horizontal="left"/>
    </xf>
    <xf numFmtId="0" fontId="4" fillId="0" borderId="22" xfId="0" applyFill="1" applyBorder="1" applyAlignment="1">
      <alignment horizontal="left"/>
    </xf>
    <xf numFmtId="0" fontId="4" fillId="0" borderId="7" xfId="0" applyFill="1" applyBorder="1" applyAlignment="1">
      <alignment/>
    </xf>
    <xf numFmtId="0" fontId="4" fillId="0" borderId="6" xfId="0" applyFill="1" applyBorder="1" applyAlignment="1">
      <alignment horizontal="center"/>
    </xf>
    <xf numFmtId="3" fontId="4" fillId="0" borderId="6" xfId="15" applyNumberFormat="1" applyFill="1" applyBorder="1" applyAlignment="1">
      <alignment horizontal="center"/>
    </xf>
    <xf numFmtId="164" fontId="4" fillId="0" borderId="6" xfId="24" applyNumberFormat="1" applyFill="1" applyBorder="1" applyAlignment="1">
      <alignment horizontal="center"/>
    </xf>
    <xf numFmtId="0" fontId="4" fillId="0" borderId="1" xfId="0" applyBorder="1" applyAlignment="1">
      <alignment horizontal="left"/>
    </xf>
    <xf numFmtId="0" fontId="4" fillId="0" borderId="21" xfId="0" applyFill="1" applyBorder="1" applyAlignment="1">
      <alignment horizontal="left"/>
    </xf>
    <xf numFmtId="0" fontId="0" fillId="2" borderId="18" xfId="0" applyFont="1" applyFill="1" applyBorder="1" applyAlignment="1">
      <alignment/>
    </xf>
    <xf numFmtId="0" fontId="4" fillId="0" borderId="0" xfId="0" applyFill="1" applyBorder="1" applyAlignment="1">
      <alignment/>
    </xf>
    <xf numFmtId="0" fontId="4" fillId="0" borderId="0" xfId="0" applyFill="1" applyBorder="1" applyAlignment="1">
      <alignment horizontal="center"/>
    </xf>
    <xf numFmtId="177" fontId="4" fillId="0" borderId="0" xfId="15" applyNumberFormat="1" applyFill="1" applyBorder="1" applyAlignment="1">
      <alignment horizontal="center"/>
    </xf>
    <xf numFmtId="164" fontId="4" fillId="0" borderId="0" xfId="24" applyNumberFormat="1" applyFill="1" applyBorder="1" applyAlignment="1">
      <alignment horizontal="center"/>
    </xf>
    <xf numFmtId="165" fontId="4" fillId="0" borderId="0"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wrapText="1"/>
    </xf>
    <xf numFmtId="0" fontId="15" fillId="3" borderId="44" xfId="0" applyFont="1" applyFill="1" applyBorder="1" applyAlignment="1">
      <alignment wrapText="1"/>
    </xf>
    <xf numFmtId="0" fontId="4" fillId="0" borderId="43" xfId="0" applyBorder="1" applyAlignment="1">
      <alignment horizontal="center"/>
    </xf>
    <xf numFmtId="14" fontId="4" fillId="0" borderId="6" xfId="0" applyNumberFormat="1" applyBorder="1" applyAlignment="1">
      <alignment horizontal="center"/>
    </xf>
    <xf numFmtId="0" fontId="4" fillId="0" borderId="8" xfId="0" applyBorder="1" applyAlignment="1">
      <alignment horizontal="center"/>
    </xf>
    <xf numFmtId="14" fontId="4" fillId="0" borderId="14" xfId="0" applyNumberFormat="1" applyBorder="1" applyAlignment="1">
      <alignment horizontal="center"/>
    </xf>
    <xf numFmtId="0" fontId="4" fillId="0" borderId="10" xfId="0" applyBorder="1" applyAlignment="1">
      <alignment horizontal="center"/>
    </xf>
    <xf numFmtId="175" fontId="0" fillId="2" borderId="19" xfId="15" applyNumberFormat="1" applyFont="1" applyFill="1" applyBorder="1" applyAlignment="1">
      <alignment/>
    </xf>
    <xf numFmtId="43" fontId="0" fillId="2" borderId="19" xfId="15" applyNumberFormat="1" applyFont="1" applyFill="1" applyBorder="1" applyAlignment="1">
      <alignment/>
    </xf>
    <xf numFmtId="0" fontId="0" fillId="2" borderId="4" xfId="0" applyFont="1" applyFill="1" applyBorder="1" applyAlignment="1">
      <alignment/>
    </xf>
    <xf numFmtId="175" fontId="0" fillId="2" borderId="0" xfId="15" applyNumberFormat="1" applyFont="1" applyFill="1" applyBorder="1" applyAlignment="1">
      <alignment/>
    </xf>
    <xf numFmtId="43" fontId="0" fillId="2" borderId="0" xfId="15" applyFont="1" applyFill="1" applyBorder="1" applyAlignment="1">
      <alignment/>
    </xf>
    <xf numFmtId="43" fontId="0" fillId="2" borderId="0" xfId="15" applyNumberFormat="1" applyFont="1" applyFill="1" applyBorder="1" applyAlignment="1">
      <alignment/>
    </xf>
    <xf numFmtId="0" fontId="0" fillId="2" borderId="1" xfId="0" applyFont="1" applyFill="1" applyBorder="1" applyAlignment="1">
      <alignment/>
    </xf>
    <xf numFmtId="175" fontId="0" fillId="2" borderId="5" xfId="15" applyNumberFormat="1" applyFont="1" applyFill="1" applyBorder="1" applyAlignment="1">
      <alignment/>
    </xf>
    <xf numFmtId="43" fontId="0" fillId="2" borderId="5" xfId="15" applyNumberFormat="1" applyFont="1" applyFill="1" applyBorder="1" applyAlignment="1">
      <alignment/>
    </xf>
    <xf numFmtId="0" fontId="15" fillId="3" borderId="5" xfId="0" applyFont="1" applyFill="1" applyBorder="1" applyAlignment="1">
      <alignment wrapText="1"/>
    </xf>
    <xf numFmtId="0" fontId="15" fillId="3" borderId="21" xfId="0" applyFont="1" applyFill="1" applyBorder="1" applyAlignment="1">
      <alignment wrapText="1"/>
    </xf>
    <xf numFmtId="0" fontId="0" fillId="0" borderId="6" xfId="0" applyFont="1" applyFill="1" applyBorder="1" applyAlignment="1">
      <alignment horizontal="center" vertical="top" wrapText="1"/>
    </xf>
    <xf numFmtId="9" fontId="0" fillId="0" borderId="6" xfId="0" applyNumberFormat="1" applyFont="1" applyBorder="1" applyAlignment="1">
      <alignment horizontal="center"/>
    </xf>
    <xf numFmtId="0" fontId="0" fillId="0" borderId="6" xfId="0" applyFont="1" applyBorder="1" applyAlignment="1">
      <alignment horizontal="center"/>
    </xf>
    <xf numFmtId="0" fontId="1" fillId="0" borderId="6" xfId="0" applyFont="1" applyBorder="1" applyAlignment="1">
      <alignment horizontal="center" vertical="top" wrapText="1"/>
    </xf>
    <xf numFmtId="9" fontId="0" fillId="0" borderId="6" xfId="0" applyNumberFormat="1" applyFont="1" applyBorder="1" applyAlignment="1">
      <alignment horizontal="center" vertical="top" wrapText="1"/>
    </xf>
    <xf numFmtId="3" fontId="0" fillId="4" borderId="19" xfId="0" applyNumberFormat="1" applyFont="1" applyFill="1" applyBorder="1" applyAlignment="1">
      <alignment/>
    </xf>
    <xf numFmtId="9" fontId="0" fillId="5" borderId="19" xfId="0" applyNumberFormat="1" applyFont="1" applyFill="1" applyBorder="1" applyAlignment="1">
      <alignment/>
    </xf>
    <xf numFmtId="175" fontId="0" fillId="4" borderId="19" xfId="15" applyNumberFormat="1" applyFont="1" applyFill="1" applyBorder="1" applyAlignment="1">
      <alignment/>
    </xf>
    <xf numFmtId="3" fontId="0" fillId="4" borderId="0" xfId="0" applyNumberFormat="1" applyFont="1" applyFill="1" applyBorder="1" applyAlignment="1">
      <alignment/>
    </xf>
    <xf numFmtId="9" fontId="0" fillId="5" borderId="0" xfId="0" applyNumberFormat="1" applyFont="1" applyFill="1" applyBorder="1" applyAlignment="1">
      <alignment/>
    </xf>
    <xf numFmtId="175" fontId="0" fillId="4" borderId="0" xfId="15" applyNumberFormat="1" applyFont="1" applyFill="1" applyBorder="1" applyAlignment="1">
      <alignment/>
    </xf>
    <xf numFmtId="3" fontId="0" fillId="4" borderId="5" xfId="0" applyNumberFormat="1" applyFont="1" applyFill="1" applyBorder="1" applyAlignment="1">
      <alignment/>
    </xf>
    <xf numFmtId="9" fontId="0" fillId="5" borderId="5" xfId="0" applyNumberFormat="1" applyFont="1" applyFill="1" applyBorder="1" applyAlignment="1">
      <alignment/>
    </xf>
    <xf numFmtId="175" fontId="0" fillId="4" borderId="5" xfId="15" applyNumberFormat="1" applyFont="1" applyFill="1" applyBorder="1" applyAlignment="1">
      <alignment/>
    </xf>
    <xf numFmtId="175" fontId="0" fillId="4" borderId="0" xfId="0" applyNumberFormat="1" applyFont="1" applyFill="1" applyBorder="1" applyAlignment="1">
      <alignment/>
    </xf>
    <xf numFmtId="175" fontId="0" fillId="4" borderId="22" xfId="15" applyNumberFormat="1" applyFont="1" applyFill="1" applyBorder="1" applyAlignment="1">
      <alignment/>
    </xf>
    <xf numFmtId="0" fontId="0" fillId="0" borderId="4" xfId="0" applyFont="1" applyFill="1" applyBorder="1" applyAlignment="1">
      <alignment/>
    </xf>
    <xf numFmtId="175" fontId="0" fillId="4" borderId="5" xfId="0" applyNumberFormat="1" applyFont="1" applyFill="1" applyBorder="1" applyAlignment="1">
      <alignment/>
    </xf>
    <xf numFmtId="175" fontId="0" fillId="4" borderId="21" xfId="15" applyNumberFormat="1" applyFont="1" applyFill="1" applyBorder="1" applyAlignment="1">
      <alignment/>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4" fillId="0" borderId="7" xfId="0" applyBorder="1" applyAlignment="1">
      <alignment vertical="top" wrapText="1"/>
    </xf>
    <xf numFmtId="0" fontId="4" fillId="0" borderId="8" xfId="0" applyBorder="1" applyAlignment="1">
      <alignment vertical="top" wrapText="1"/>
    </xf>
    <xf numFmtId="0" fontId="4" fillId="0" borderId="8" xfId="0" applyFill="1" applyBorder="1" applyAlignment="1">
      <alignment vertical="top" wrapText="1"/>
    </xf>
    <xf numFmtId="0" fontId="4" fillId="0" borderId="0" xfId="0" applyAlignment="1">
      <alignment vertical="top"/>
    </xf>
    <xf numFmtId="0" fontId="4" fillId="0" borderId="0" xfId="0" applyAlignment="1">
      <alignment vertical="top" wrapText="1"/>
    </xf>
    <xf numFmtId="0" fontId="8" fillId="0" borderId="0" xfId="20" applyAlignment="1">
      <alignment/>
    </xf>
    <xf numFmtId="0" fontId="11" fillId="0" borderId="45" xfId="0" applyFont="1" applyFill="1" applyBorder="1" applyAlignment="1">
      <alignment vertical="top"/>
    </xf>
    <xf numFmtId="0" fontId="11" fillId="0" borderId="0" xfId="0" applyFont="1" applyAlignment="1">
      <alignment/>
    </xf>
    <xf numFmtId="0" fontId="11" fillId="0" borderId="0" xfId="0" applyFont="1" applyFill="1" applyBorder="1" applyAlignment="1">
      <alignment vertical="top"/>
    </xf>
    <xf numFmtId="0" fontId="17" fillId="0" borderId="0" xfId="0" applyFont="1" applyAlignment="1">
      <alignment/>
    </xf>
    <xf numFmtId="0" fontId="1" fillId="0" borderId="6" xfId="0" applyFont="1" applyBorder="1" applyAlignment="1">
      <alignment/>
    </xf>
    <xf numFmtId="0" fontId="1" fillId="0" borderId="6" xfId="0" applyFont="1" applyBorder="1" applyAlignment="1">
      <alignment horizontal="center" wrapText="1"/>
    </xf>
    <xf numFmtId="3" fontId="0" fillId="0" borderId="6" xfId="0" applyNumberFormat="1" applyBorder="1" applyAlignment="1">
      <alignment/>
    </xf>
    <xf numFmtId="0" fontId="0" fillId="6" borderId="6" xfId="0" applyFill="1" applyBorder="1" applyAlignment="1">
      <alignment/>
    </xf>
    <xf numFmtId="0" fontId="0" fillId="0" borderId="0" xfId="0" applyFill="1" applyBorder="1" applyAlignment="1">
      <alignment/>
    </xf>
    <xf numFmtId="0" fontId="1" fillId="6" borderId="6" xfId="0" applyFont="1" applyFill="1" applyBorder="1" applyAlignment="1">
      <alignment/>
    </xf>
    <xf numFmtId="1" fontId="4" fillId="0" borderId="6" xfId="0" applyNumberFormat="1" applyBorder="1" applyAlignment="1">
      <alignment horizontal="center"/>
    </xf>
    <xf numFmtId="1" fontId="4" fillId="0" borderId="6" xfId="0" applyNumberFormat="1" applyFill="1" applyBorder="1" applyAlignment="1">
      <alignment horizontal="center"/>
    </xf>
    <xf numFmtId="0" fontId="18" fillId="0" borderId="0" xfId="0" applyFont="1" applyAlignment="1">
      <alignment/>
    </xf>
    <xf numFmtId="0" fontId="19" fillId="0" borderId="0" xfId="0" applyFont="1" applyAlignment="1">
      <alignment/>
    </xf>
    <xf numFmtId="0" fontId="18" fillId="0" borderId="18" xfId="0" applyFont="1" applyBorder="1" applyAlignment="1">
      <alignment/>
    </xf>
    <xf numFmtId="0" fontId="4" fillId="0" borderId="19" xfId="0" applyBorder="1" applyAlignment="1">
      <alignment/>
    </xf>
    <xf numFmtId="0" fontId="4" fillId="0" borderId="19" xfId="0" applyBorder="1" applyAlignment="1">
      <alignment horizontal="center"/>
    </xf>
    <xf numFmtId="0" fontId="4" fillId="0" borderId="0" xfId="0" applyBorder="1" applyAlignment="1">
      <alignment/>
    </xf>
    <xf numFmtId="0" fontId="4" fillId="0" borderId="0" xfId="0" applyBorder="1" applyAlignment="1">
      <alignment horizontal="center"/>
    </xf>
    <xf numFmtId="0" fontId="4" fillId="0" borderId="22" xfId="0" applyBorder="1" applyAlignment="1">
      <alignment horizontal="center"/>
    </xf>
    <xf numFmtId="0" fontId="4" fillId="0" borderId="5" xfId="0" applyBorder="1" applyAlignment="1">
      <alignment/>
    </xf>
    <xf numFmtId="0" fontId="4" fillId="0" borderId="21" xfId="0" applyBorder="1" applyAlignment="1">
      <alignment horizontal="center"/>
    </xf>
    <xf numFmtId="0" fontId="4" fillId="0" borderId="18" xfId="0" applyBorder="1" applyAlignment="1">
      <alignment/>
    </xf>
    <xf numFmtId="14" fontId="4" fillId="0" borderId="0" xfId="0" applyNumberFormat="1" applyFill="1" applyBorder="1" applyAlignment="1">
      <alignment horizontal="center"/>
    </xf>
    <xf numFmtId="0" fontId="21" fillId="0" borderId="0" xfId="0" applyFont="1" applyAlignment="1">
      <alignment/>
    </xf>
    <xf numFmtId="0" fontId="6" fillId="0" borderId="6" xfId="0" applyFont="1" applyBorder="1" applyAlignment="1">
      <alignment/>
    </xf>
    <xf numFmtId="0" fontId="6" fillId="0" borderId="46" xfId="0" applyFont="1" applyBorder="1" applyAlignment="1">
      <alignment horizontal="center"/>
    </xf>
    <xf numFmtId="0" fontId="4" fillId="0" borderId="31" xfId="0" applyBorder="1" applyAlignment="1">
      <alignment horizontal="center"/>
    </xf>
    <xf numFmtId="14" fontId="4" fillId="0" borderId="0" xfId="0" applyNumberFormat="1" applyBorder="1" applyAlignment="1">
      <alignment horizontal="center"/>
    </xf>
    <xf numFmtId="0" fontId="4" fillId="0" borderId="28" xfId="0" applyBorder="1" applyAlignment="1">
      <alignment horizontal="center"/>
    </xf>
    <xf numFmtId="0" fontId="22" fillId="0" borderId="0" xfId="0" applyFont="1" applyAlignment="1">
      <alignment/>
    </xf>
    <xf numFmtId="0" fontId="24" fillId="0" borderId="0" xfId="0" applyFont="1" applyAlignment="1">
      <alignment vertical="top"/>
    </xf>
    <xf numFmtId="0" fontId="25" fillId="0" borderId="0" xfId="0" applyFont="1" applyAlignment="1">
      <alignment vertical="top" wrapText="1"/>
    </xf>
    <xf numFmtId="0" fontId="23" fillId="0" borderId="29" xfId="0" applyFont="1" applyBorder="1" applyAlignment="1">
      <alignment horizontal="right" vertical="top" wrapText="1"/>
    </xf>
    <xf numFmtId="0" fontId="1" fillId="0" borderId="0" xfId="0" applyFont="1" applyAlignment="1">
      <alignment vertical="top" wrapText="1"/>
    </xf>
    <xf numFmtId="10" fontId="0" fillId="0" borderId="6" xfId="24" applyNumberFormat="1" applyBorder="1" applyAlignment="1">
      <alignment/>
    </xf>
    <xf numFmtId="43" fontId="0" fillId="0" borderId="19" xfId="15" applyFont="1" applyBorder="1" applyAlignment="1">
      <alignment/>
    </xf>
    <xf numFmtId="0" fontId="1" fillId="0" borderId="39" xfId="0" applyFont="1" applyBorder="1" applyAlignment="1">
      <alignment/>
    </xf>
    <xf numFmtId="0" fontId="14" fillId="0" borderId="0" xfId="0" applyFont="1" applyAlignment="1">
      <alignment/>
    </xf>
    <xf numFmtId="43" fontId="0" fillId="0" borderId="0" xfId="15" applyFont="1" applyAlignment="1">
      <alignment/>
    </xf>
    <xf numFmtId="0" fontId="0" fillId="7" borderId="18" xfId="0" applyFont="1" applyFill="1" applyBorder="1" applyAlignment="1">
      <alignment/>
    </xf>
    <xf numFmtId="0" fontId="0" fillId="7" borderId="19" xfId="0" applyFont="1" applyFill="1" applyBorder="1" applyAlignment="1">
      <alignment/>
    </xf>
    <xf numFmtId="0" fontId="1" fillId="7" borderId="19" xfId="0" applyFont="1" applyFill="1" applyBorder="1" applyAlignment="1">
      <alignment/>
    </xf>
    <xf numFmtId="0" fontId="1" fillId="7" borderId="20" xfId="0" applyFont="1" applyFill="1" applyBorder="1" applyAlignment="1">
      <alignment/>
    </xf>
    <xf numFmtId="0" fontId="1" fillId="0" borderId="18" xfId="0" applyFont="1" applyBorder="1" applyAlignment="1">
      <alignment/>
    </xf>
    <xf numFmtId="0" fontId="0" fillId="0" borderId="19" xfId="0" applyFont="1" applyBorder="1" applyAlignment="1">
      <alignment/>
    </xf>
    <xf numFmtId="43" fontId="0" fillId="0" borderId="19" xfId="15" applyNumberFormat="1" applyFont="1" applyBorder="1" applyAlignment="1">
      <alignment/>
    </xf>
    <xf numFmtId="43" fontId="0" fillId="4" borderId="19" xfId="15" applyFont="1" applyFill="1" applyBorder="1" applyAlignment="1">
      <alignment/>
    </xf>
    <xf numFmtId="43" fontId="0" fillId="4" borderId="20" xfId="15" applyFont="1" applyFill="1" applyBorder="1" applyAlignment="1">
      <alignment/>
    </xf>
    <xf numFmtId="0" fontId="0" fillId="0" borderId="1" xfId="0" applyFont="1" applyBorder="1" applyAlignment="1">
      <alignment/>
    </xf>
    <xf numFmtId="0" fontId="0" fillId="0" borderId="5" xfId="0" applyFont="1" applyBorder="1" applyAlignment="1">
      <alignment/>
    </xf>
    <xf numFmtId="43" fontId="0" fillId="0" borderId="5" xfId="15" applyNumberFormat="1" applyFont="1" applyBorder="1" applyAlignment="1">
      <alignment/>
    </xf>
    <xf numFmtId="43" fontId="0" fillId="4" borderId="5" xfId="15" applyFont="1" applyFill="1" applyBorder="1" applyAlignment="1">
      <alignment/>
    </xf>
    <xf numFmtId="43" fontId="0" fillId="4" borderId="21" xfId="15" applyFont="1" applyFill="1" applyBorder="1" applyAlignment="1">
      <alignment/>
    </xf>
    <xf numFmtId="0" fontId="0" fillId="0" borderId="44" xfId="0" applyFont="1" applyBorder="1" applyAlignment="1">
      <alignment/>
    </xf>
    <xf numFmtId="43" fontId="0" fillId="0" borderId="44" xfId="15" applyFont="1" applyBorder="1" applyAlignment="1">
      <alignment/>
    </xf>
    <xf numFmtId="43" fontId="0" fillId="4" borderId="44" xfId="15" applyFont="1" applyFill="1" applyBorder="1" applyAlignment="1">
      <alignment/>
    </xf>
    <xf numFmtId="43" fontId="0" fillId="4" borderId="40" xfId="15" applyFont="1" applyFill="1" applyBorder="1" applyAlignment="1">
      <alignment/>
    </xf>
    <xf numFmtId="0" fontId="1" fillId="0" borderId="4" xfId="0" applyFont="1" applyBorder="1" applyAlignment="1">
      <alignment/>
    </xf>
    <xf numFmtId="0" fontId="0" fillId="0" borderId="0" xfId="0" applyFont="1" applyBorder="1" applyAlignment="1">
      <alignment/>
    </xf>
    <xf numFmtId="43" fontId="0" fillId="0" borderId="0" xfId="15" applyFont="1" applyBorder="1" applyAlignment="1">
      <alignment/>
    </xf>
    <xf numFmtId="43" fontId="0" fillId="0" borderId="22" xfId="15" applyFont="1" applyBorder="1" applyAlignment="1">
      <alignment/>
    </xf>
    <xf numFmtId="43" fontId="0" fillId="0" borderId="5" xfId="15" applyFont="1" applyBorder="1" applyAlignment="1">
      <alignment/>
    </xf>
    <xf numFmtId="43" fontId="0" fillId="0" borderId="21" xfId="15" applyFont="1" applyBorder="1" applyAlignment="1">
      <alignment/>
    </xf>
    <xf numFmtId="43" fontId="0" fillId="0" borderId="20" xfId="15" applyFont="1" applyBorder="1" applyAlignment="1">
      <alignment/>
    </xf>
    <xf numFmtId="0" fontId="0" fillId="0" borderId="4" xfId="0" applyFont="1" applyBorder="1" applyAlignment="1">
      <alignment/>
    </xf>
    <xf numFmtId="0" fontId="1" fillId="0" borderId="18" xfId="0" applyFont="1" applyFill="1" applyBorder="1" applyAlignment="1">
      <alignment/>
    </xf>
    <xf numFmtId="2" fontId="0" fillId="0" borderId="19" xfId="0" applyNumberFormat="1" applyFont="1" applyBorder="1" applyAlignment="1">
      <alignment/>
    </xf>
    <xf numFmtId="0" fontId="0" fillId="0" borderId="1" xfId="0" applyFont="1" applyFill="1" applyBorder="1" applyAlignment="1">
      <alignment/>
    </xf>
    <xf numFmtId="2" fontId="0" fillId="0" borderId="5" xfId="0" applyNumberFormat="1" applyFont="1" applyBorder="1" applyAlignment="1">
      <alignment/>
    </xf>
    <xf numFmtId="0" fontId="1" fillId="0" borderId="39" xfId="0" applyFont="1" applyFill="1" applyBorder="1" applyAlignment="1">
      <alignment/>
    </xf>
    <xf numFmtId="175" fontId="0" fillId="0" borderId="44" xfId="15" applyNumberFormat="1" applyFont="1" applyBorder="1" applyAlignment="1">
      <alignment/>
    </xf>
    <xf numFmtId="175" fontId="0" fillId="4" borderId="44" xfId="15" applyNumberFormat="1" applyFont="1" applyFill="1" applyBorder="1" applyAlignment="1">
      <alignment/>
    </xf>
    <xf numFmtId="175" fontId="0" fillId="4" borderId="40" xfId="15" applyNumberFormat="1" applyFont="1" applyFill="1" applyBorder="1" applyAlignment="1">
      <alignment/>
    </xf>
    <xf numFmtId="0" fontId="1" fillId="0" borderId="4" xfId="0" applyFont="1" applyFill="1" applyBorder="1" applyAlignment="1">
      <alignment/>
    </xf>
    <xf numFmtId="43" fontId="0" fillId="4" borderId="0" xfId="15" applyFont="1" applyFill="1" applyBorder="1" applyAlignment="1">
      <alignment/>
    </xf>
    <xf numFmtId="43" fontId="0" fillId="4" borderId="22" xfId="15" applyFont="1" applyFill="1" applyBorder="1" applyAlignment="1">
      <alignment/>
    </xf>
    <xf numFmtId="0" fontId="0" fillId="0" borderId="4" xfId="0" applyFont="1" applyFill="1" applyBorder="1" applyAlignment="1">
      <alignment/>
    </xf>
    <xf numFmtId="0" fontId="0" fillId="0" borderId="20" xfId="0" applyFont="1" applyBorder="1" applyAlignment="1">
      <alignment/>
    </xf>
    <xf numFmtId="0" fontId="0" fillId="0" borderId="22" xfId="0" applyFont="1" applyBorder="1" applyAlignment="1">
      <alignment/>
    </xf>
    <xf numFmtId="0" fontId="0" fillId="0" borderId="21" xfId="0" applyFont="1" applyBorder="1" applyAlignment="1">
      <alignment/>
    </xf>
    <xf numFmtId="0" fontId="0" fillId="0" borderId="44" xfId="0" applyFont="1" applyFill="1" applyBorder="1" applyAlignment="1">
      <alignment/>
    </xf>
    <xf numFmtId="0" fontId="0" fillId="0" borderId="40" xfId="0" applyFont="1" applyFill="1" applyBorder="1" applyAlignment="1">
      <alignment/>
    </xf>
    <xf numFmtId="0" fontId="0" fillId="0" borderId="0" xfId="22" applyFont="1">
      <alignment/>
      <protection/>
    </xf>
    <xf numFmtId="0" fontId="0" fillId="0" borderId="0" xfId="0" applyFont="1" applyAlignment="1">
      <alignment horizontal="left"/>
    </xf>
    <xf numFmtId="0" fontId="0" fillId="0" borderId="1" xfId="0" applyFont="1" applyBorder="1" applyAlignment="1">
      <alignment horizontal="right"/>
    </xf>
    <xf numFmtId="0" fontId="0" fillId="0" borderId="5" xfId="0" applyFont="1" applyBorder="1" applyAlignment="1">
      <alignment horizontal="right"/>
    </xf>
    <xf numFmtId="0" fontId="0" fillId="0" borderId="21" xfId="0" applyFont="1" applyBorder="1" applyAlignment="1">
      <alignment horizontal="right"/>
    </xf>
    <xf numFmtId="0" fontId="0" fillId="0" borderId="18" xfId="0" applyFont="1" applyBorder="1" applyAlignment="1">
      <alignment/>
    </xf>
    <xf numFmtId="165" fontId="0" fillId="0" borderId="18" xfId="0" applyNumberFormat="1" applyFont="1" applyBorder="1" applyAlignment="1">
      <alignment/>
    </xf>
    <xf numFmtId="165" fontId="0" fillId="0" borderId="19" xfId="0" applyNumberFormat="1" applyFont="1" applyBorder="1" applyAlignment="1">
      <alignment/>
    </xf>
    <xf numFmtId="165" fontId="0" fillId="0" borderId="20" xfId="0" applyNumberFormat="1" applyFont="1" applyBorder="1" applyAlignment="1">
      <alignment/>
    </xf>
    <xf numFmtId="0" fontId="0" fillId="0" borderId="0" xfId="0" applyFont="1" applyBorder="1" applyAlignment="1">
      <alignment horizontal="right"/>
    </xf>
    <xf numFmtId="0" fontId="0" fillId="0" borderId="22" xfId="0" applyFont="1" applyBorder="1" applyAlignment="1">
      <alignment horizontal="right"/>
    </xf>
    <xf numFmtId="165" fontId="0" fillId="0" borderId="4" xfId="0" applyNumberFormat="1" applyFont="1" applyBorder="1" applyAlignment="1">
      <alignment/>
    </xf>
    <xf numFmtId="165" fontId="0" fillId="0" borderId="0" xfId="0" applyNumberFormat="1" applyFont="1" applyBorder="1" applyAlignment="1">
      <alignment/>
    </xf>
    <xf numFmtId="165" fontId="0" fillId="0" borderId="22" xfId="0" applyNumberFormat="1" applyFont="1" applyBorder="1" applyAlignment="1">
      <alignment/>
    </xf>
    <xf numFmtId="165" fontId="0" fillId="0" borderId="1" xfId="0" applyNumberFormat="1" applyFont="1" applyBorder="1" applyAlignment="1">
      <alignment/>
    </xf>
    <xf numFmtId="165" fontId="0" fillId="0" borderId="5" xfId="0" applyNumberFormat="1" applyFont="1" applyBorder="1" applyAlignment="1">
      <alignment/>
    </xf>
    <xf numFmtId="165" fontId="0" fillId="0" borderId="21" xfId="0" applyNumberFormat="1" applyFont="1" applyBorder="1" applyAlignment="1">
      <alignment/>
    </xf>
    <xf numFmtId="0" fontId="0" fillId="0" borderId="39" xfId="0" applyFont="1" applyBorder="1" applyAlignment="1">
      <alignment/>
    </xf>
    <xf numFmtId="0" fontId="0" fillId="0" borderId="40" xfId="0" applyFont="1" applyBorder="1" applyAlignment="1">
      <alignment/>
    </xf>
    <xf numFmtId="0" fontId="26" fillId="0" borderId="6" xfId="0" applyFont="1" applyBorder="1" applyAlignment="1">
      <alignment wrapText="1"/>
    </xf>
    <xf numFmtId="7" fontId="0" fillId="0" borderId="6" xfId="17" applyNumberFormat="1" applyBorder="1" applyAlignment="1">
      <alignment/>
    </xf>
    <xf numFmtId="165" fontId="4" fillId="0" borderId="6" xfId="0" applyNumberFormat="1" applyBorder="1" applyAlignment="1">
      <alignment/>
    </xf>
    <xf numFmtId="7" fontId="4" fillId="0" borderId="6" xfId="0" applyNumberFormat="1" applyBorder="1" applyAlignment="1">
      <alignment/>
    </xf>
    <xf numFmtId="182" fontId="0" fillId="0" borderId="19" xfId="15" applyNumberFormat="1" applyBorder="1" applyAlignment="1">
      <alignment horizontal="center"/>
    </xf>
    <xf numFmtId="182" fontId="0" fillId="0" borderId="20" xfId="15" applyNumberFormat="1" applyBorder="1" applyAlignment="1">
      <alignment horizontal="center"/>
    </xf>
    <xf numFmtId="180" fontId="0" fillId="0" borderId="0" xfId="15" applyNumberFormat="1" applyBorder="1" applyAlignment="1">
      <alignment horizontal="center"/>
    </xf>
    <xf numFmtId="180" fontId="0" fillId="0" borderId="22" xfId="15" applyNumberFormat="1" applyBorder="1" applyAlignment="1">
      <alignment horizontal="center"/>
    </xf>
    <xf numFmtId="180" fontId="0" fillId="0" borderId="5" xfId="15" applyNumberFormat="1" applyBorder="1" applyAlignment="1">
      <alignment horizontal="center"/>
    </xf>
    <xf numFmtId="180" fontId="0" fillId="0" borderId="21" xfId="15" applyNumberFormat="1" applyBorder="1" applyAlignment="1">
      <alignment horizontal="center"/>
    </xf>
    <xf numFmtId="182" fontId="0" fillId="0" borderId="18" xfId="15" applyNumberFormat="1" applyBorder="1" applyAlignment="1">
      <alignment horizontal="center"/>
    </xf>
    <xf numFmtId="180" fontId="0" fillId="0" borderId="4" xfId="15" applyNumberFormat="1" applyBorder="1" applyAlignment="1">
      <alignment horizontal="center"/>
    </xf>
    <xf numFmtId="180" fontId="0" fillId="0" borderId="1" xfId="15" applyNumberFormat="1" applyBorder="1" applyAlignment="1">
      <alignment horizontal="center"/>
    </xf>
    <xf numFmtId="0" fontId="4" fillId="0" borderId="4" xfId="0" applyBorder="1" applyAlignment="1">
      <alignment horizontal="center"/>
    </xf>
    <xf numFmtId="0" fontId="4" fillId="0" borderId="1" xfId="0" applyBorder="1" applyAlignment="1">
      <alignment horizontal="center"/>
    </xf>
    <xf numFmtId="164" fontId="4" fillId="0" borderId="10" xfId="0" applyNumberFormat="1" applyFont="1" applyBorder="1" applyAlignment="1">
      <alignment horizontal="center" vertical="top" wrapText="1"/>
    </xf>
    <xf numFmtId="175" fontId="4" fillId="0" borderId="14" xfId="15" applyNumberFormat="1" applyFont="1" applyBorder="1" applyAlignment="1">
      <alignment horizontal="center" vertical="top" wrapText="1"/>
    </xf>
    <xf numFmtId="2" fontId="4" fillId="0" borderId="10" xfId="0" applyNumberFormat="1" applyFont="1" applyBorder="1" applyAlignment="1">
      <alignment horizontal="center" vertical="top" wrapText="1"/>
    </xf>
    <xf numFmtId="0" fontId="4" fillId="0" borderId="0" xfId="0" applyFont="1" applyBorder="1" applyAlignment="1">
      <alignment horizontal="center" vertical="top" wrapText="1"/>
    </xf>
    <xf numFmtId="175" fontId="4" fillId="0" borderId="0" xfId="15" applyNumberFormat="1" applyFont="1" applyBorder="1" applyAlignment="1">
      <alignment horizontal="center" vertical="top" wrapText="1"/>
    </xf>
    <xf numFmtId="2" fontId="4" fillId="0" borderId="0" xfId="0" applyNumberFormat="1" applyFont="1" applyBorder="1" applyAlignment="1">
      <alignment horizontal="center" vertical="top" wrapText="1"/>
    </xf>
    <xf numFmtId="164" fontId="4" fillId="0" borderId="0" xfId="0" applyNumberFormat="1" applyFont="1" applyBorder="1" applyAlignment="1">
      <alignment horizontal="center" vertical="top" wrapText="1"/>
    </xf>
    <xf numFmtId="0" fontId="4" fillId="0" borderId="0" xfId="0" applyFont="1" applyBorder="1" applyAlignment="1">
      <alignment horizontal="left" vertical="top"/>
    </xf>
    <xf numFmtId="0" fontId="4" fillId="0" borderId="25" xfId="0" applyBorder="1" applyAlignment="1">
      <alignment/>
    </xf>
    <xf numFmtId="0" fontId="4" fillId="0" borderId="43" xfId="0" applyFont="1" applyBorder="1" applyAlignment="1">
      <alignment horizontal="center"/>
    </xf>
    <xf numFmtId="0" fontId="4" fillId="0" borderId="14" xfId="0" applyBorder="1" applyAlignment="1">
      <alignment/>
    </xf>
    <xf numFmtId="0" fontId="6" fillId="0" borderId="16" xfId="0" applyFont="1" applyBorder="1" applyAlignment="1">
      <alignment/>
    </xf>
    <xf numFmtId="0" fontId="1" fillId="0" borderId="13" xfId="0" applyFont="1" applyBorder="1" applyAlignment="1">
      <alignment wrapText="1"/>
    </xf>
    <xf numFmtId="9" fontId="0" fillId="0" borderId="6" xfId="24" applyBorder="1" applyAlignment="1">
      <alignment/>
    </xf>
    <xf numFmtId="183" fontId="0" fillId="0" borderId="8" xfId="17" applyNumberFormat="1" applyBorder="1" applyAlignment="1">
      <alignment/>
    </xf>
    <xf numFmtId="0" fontId="21" fillId="0" borderId="0" xfId="0" applyFont="1" applyAlignment="1">
      <alignment vertical="top"/>
    </xf>
    <xf numFmtId="0" fontId="27" fillId="0" borderId="45" xfId="0" applyFont="1" applyFill="1" applyBorder="1" applyAlignment="1">
      <alignment/>
    </xf>
    <xf numFmtId="7" fontId="0" fillId="0" borderId="0" xfId="0" applyNumberFormat="1" applyAlignment="1">
      <alignment/>
    </xf>
    <xf numFmtId="3" fontId="0" fillId="0" borderId="6" xfId="0" applyNumberFormat="1" applyFill="1" applyBorder="1" applyAlignment="1">
      <alignment horizontal="center"/>
    </xf>
    <xf numFmtId="10" fontId="0" fillId="0" borderId="6" xfId="0" applyNumberFormat="1" applyFill="1" applyBorder="1" applyAlignment="1">
      <alignment horizontal="center"/>
    </xf>
    <xf numFmtId="10" fontId="0" fillId="0" borderId="8" xfId="0" applyNumberFormat="1" applyFill="1" applyBorder="1" applyAlignment="1">
      <alignment horizontal="center"/>
    </xf>
    <xf numFmtId="0" fontId="23" fillId="0" borderId="0" xfId="0" applyFont="1" applyAlignment="1">
      <alignment/>
    </xf>
    <xf numFmtId="164" fontId="0" fillId="5" borderId="0" xfId="24" applyNumberFormat="1" applyFont="1" applyFill="1" applyBorder="1" applyAlignment="1">
      <alignment/>
    </xf>
    <xf numFmtId="0" fontId="4" fillId="0" borderId="22" xfId="0" applyFont="1" applyFill="1" applyBorder="1" applyAlignment="1">
      <alignment horizontal="left"/>
    </xf>
    <xf numFmtId="0" fontId="1" fillId="0" borderId="15" xfId="0" applyFont="1" applyBorder="1" applyAlignment="1">
      <alignment horizontal="left" wrapText="1"/>
    </xf>
    <xf numFmtId="0" fontId="4" fillId="0" borderId="42" xfId="0" applyBorder="1" applyAlignment="1">
      <alignment horizontal="left"/>
    </xf>
    <xf numFmtId="0" fontId="4" fillId="0" borderId="9" xfId="0" applyBorder="1" applyAlignment="1">
      <alignment horizontal="left"/>
    </xf>
    <xf numFmtId="180" fontId="4" fillId="0" borderId="7" xfId="0" applyNumberFormat="1" applyBorder="1" applyAlignment="1">
      <alignment horizontal="right" vertical="top" wrapText="1"/>
    </xf>
    <xf numFmtId="180" fontId="4" fillId="0" borderId="6" xfId="0" applyNumberFormat="1" applyBorder="1" applyAlignment="1">
      <alignment horizontal="right" vertical="top" wrapText="1"/>
    </xf>
    <xf numFmtId="180" fontId="4" fillId="0" borderId="8" xfId="0" applyNumberFormat="1" applyBorder="1" applyAlignment="1">
      <alignment horizontal="right" vertical="top" wrapText="1"/>
    </xf>
    <xf numFmtId="0" fontId="1" fillId="0" borderId="11" xfId="0" applyFont="1" applyBorder="1" applyAlignment="1">
      <alignment horizontal="left" vertical="top" wrapText="1"/>
    </xf>
    <xf numFmtId="0" fontId="1" fillId="0" borderId="13" xfId="0" applyFont="1" applyBorder="1" applyAlignment="1">
      <alignment horizontal="left" vertical="top" wrapText="1"/>
    </xf>
    <xf numFmtId="0" fontId="4" fillId="0" borderId="19" xfId="0" applyBorder="1" applyAlignment="1">
      <alignment horizontal="left"/>
    </xf>
    <xf numFmtId="0" fontId="4" fillId="0" borderId="0" xfId="0" applyBorder="1" applyAlignment="1">
      <alignment horizontal="left"/>
    </xf>
    <xf numFmtId="0" fontId="4" fillId="0" borderId="5" xfId="0" applyBorder="1" applyAlignment="1">
      <alignment horizontal="left"/>
    </xf>
    <xf numFmtId="9" fontId="0" fillId="0" borderId="19" xfId="24" applyNumberFormat="1" applyBorder="1" applyAlignment="1">
      <alignment horizontal="center"/>
    </xf>
    <xf numFmtId="9" fontId="0" fillId="0" borderId="20" xfId="24" applyNumberFormat="1" applyBorder="1" applyAlignment="1">
      <alignment horizontal="center"/>
    </xf>
    <xf numFmtId="9" fontId="0" fillId="0" borderId="0" xfId="24" applyNumberFormat="1" applyBorder="1" applyAlignment="1">
      <alignment horizontal="center"/>
    </xf>
    <xf numFmtId="9" fontId="0" fillId="0" borderId="22" xfId="24" applyNumberFormat="1" applyBorder="1" applyAlignment="1">
      <alignment horizontal="center"/>
    </xf>
    <xf numFmtId="9" fontId="0" fillId="0" borderId="5" xfId="24" applyNumberFormat="1" applyBorder="1" applyAlignment="1">
      <alignment horizontal="center"/>
    </xf>
    <xf numFmtId="9" fontId="0" fillId="0" borderId="21" xfId="24" applyNumberFormat="1" applyBorder="1" applyAlignment="1">
      <alignment horizontal="center"/>
    </xf>
    <xf numFmtId="9" fontId="0" fillId="8" borderId="0" xfId="24" applyNumberFormat="1" applyFont="1" applyFill="1" applyBorder="1" applyAlignment="1">
      <alignment horizontal="center"/>
    </xf>
    <xf numFmtId="0" fontId="28" fillId="0" borderId="0" xfId="0" applyFont="1" applyAlignment="1">
      <alignment/>
    </xf>
    <xf numFmtId="0" fontId="15" fillId="3" borderId="44" xfId="0" applyFont="1" applyFill="1" applyBorder="1" applyAlignment="1">
      <alignment horizontal="right" wrapText="1"/>
    </xf>
    <xf numFmtId="0" fontId="15" fillId="3" borderId="40" xfId="0" applyFont="1" applyFill="1" applyBorder="1" applyAlignment="1">
      <alignment horizontal="right" wrapText="1"/>
    </xf>
    <xf numFmtId="0" fontId="0" fillId="2" borderId="19" xfId="0" applyFont="1" applyFill="1" applyBorder="1" applyAlignment="1">
      <alignment/>
    </xf>
    <xf numFmtId="0" fontId="0" fillId="2" borderId="0" xfId="0" applyFont="1" applyFill="1" applyBorder="1" applyAlignment="1">
      <alignment/>
    </xf>
    <xf numFmtId="0" fontId="0" fillId="2" borderId="5" xfId="0" applyFont="1" applyFill="1" applyBorder="1" applyAlignment="1">
      <alignment/>
    </xf>
    <xf numFmtId="0" fontId="0" fillId="0" borderId="0" xfId="0" applyFont="1" applyFill="1" applyBorder="1" applyAlignment="1">
      <alignment/>
    </xf>
    <xf numFmtId="0" fontId="15" fillId="3" borderId="39" xfId="0" applyFont="1" applyFill="1" applyBorder="1" applyAlignment="1">
      <alignment/>
    </xf>
    <xf numFmtId="0" fontId="11" fillId="2" borderId="0" xfId="0" applyFont="1" applyFill="1" applyAlignment="1">
      <alignment/>
    </xf>
    <xf numFmtId="0" fontId="11" fillId="2" borderId="0" xfId="0" applyNumberFormat="1" applyFont="1" applyFill="1" applyAlignment="1">
      <alignment/>
    </xf>
    <xf numFmtId="0" fontId="15" fillId="3" borderId="1" xfId="0" applyFont="1" applyFill="1" applyBorder="1" applyAlignment="1">
      <alignment/>
    </xf>
    <xf numFmtId="0" fontId="0" fillId="2" borderId="20" xfId="0" applyFont="1" applyFill="1" applyBorder="1" applyAlignment="1">
      <alignment horizontal="right"/>
    </xf>
    <xf numFmtId="0" fontId="0" fillId="2" borderId="22" xfId="0" applyFont="1" applyFill="1" applyBorder="1" applyAlignment="1">
      <alignment horizontal="right"/>
    </xf>
    <xf numFmtId="0" fontId="0" fillId="2" borderId="21" xfId="0" applyFont="1" applyFill="1" applyBorder="1" applyAlignment="1">
      <alignment horizontal="right"/>
    </xf>
    <xf numFmtId="0" fontId="29" fillId="0" borderId="0" xfId="0" applyFont="1" applyBorder="1" applyAlignment="1">
      <alignment/>
    </xf>
    <xf numFmtId="165" fontId="0" fillId="0" borderId="0" xfId="0" applyNumberFormat="1" applyFont="1" applyBorder="1" applyAlignment="1">
      <alignment horizontal="right"/>
    </xf>
    <xf numFmtId="165"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0" fontId="0" fillId="0" borderId="0" xfId="0" applyFont="1" applyAlignment="1">
      <alignment horizontal="right" vertical="top" wrapText="1"/>
    </xf>
    <xf numFmtId="0" fontId="0" fillId="0" borderId="0" xfId="0" applyFont="1" applyFill="1" applyAlignment="1">
      <alignment horizontal="right" vertical="top" wrapText="1"/>
    </xf>
    <xf numFmtId="165" fontId="0" fillId="9" borderId="0" xfId="0" applyNumberFormat="1" applyFont="1" applyFill="1" applyBorder="1" applyAlignment="1">
      <alignment horizontal="right"/>
    </xf>
    <xf numFmtId="0" fontId="30" fillId="0" borderId="29" xfId="0" applyFont="1" applyBorder="1" applyAlignment="1">
      <alignment vertical="top" wrapText="1"/>
    </xf>
    <xf numFmtId="1" fontId="0" fillId="0" borderId="0" xfId="0" applyNumberFormat="1" applyFont="1" applyBorder="1" applyAlignment="1">
      <alignment horizontal="right"/>
    </xf>
    <xf numFmtId="0" fontId="30" fillId="0" borderId="0" xfId="24" applyNumberFormat="1" applyFont="1" applyAlignment="1">
      <alignment vertical="top" wrapText="1"/>
    </xf>
    <xf numFmtId="9" fontId="30" fillId="0" borderId="0" xfId="24" applyFont="1" applyAlignment="1">
      <alignment horizontal="right" vertical="top" wrapText="1"/>
    </xf>
    <xf numFmtId="0" fontId="30" fillId="0" borderId="0" xfId="24" applyNumberFormat="1" applyFont="1" applyAlignment="1">
      <alignment horizontal="right" vertical="top" wrapText="1"/>
    </xf>
    <xf numFmtId="9" fontId="30" fillId="0" borderId="0" xfId="24" applyFont="1" applyAlignment="1">
      <alignment vertical="top" wrapText="1"/>
    </xf>
    <xf numFmtId="0" fontId="30" fillId="0" borderId="0" xfId="0" applyFont="1" applyAlignment="1">
      <alignment vertical="top"/>
    </xf>
    <xf numFmtId="0" fontId="30" fillId="0" borderId="0" xfId="0" applyFont="1" applyAlignment="1">
      <alignment vertical="top" wrapText="1"/>
    </xf>
    <xf numFmtId="0" fontId="30" fillId="0" borderId="0" xfId="0" applyFont="1" applyFill="1" applyAlignment="1">
      <alignment vertical="top"/>
    </xf>
    <xf numFmtId="0" fontId="29" fillId="0" borderId="0" xfId="0" applyFont="1" applyAlignment="1">
      <alignment vertical="top"/>
    </xf>
    <xf numFmtId="165" fontId="30" fillId="0" borderId="0" xfId="0" applyNumberFormat="1" applyFont="1" applyBorder="1" applyAlignment="1">
      <alignment horizontal="center"/>
    </xf>
    <xf numFmtId="0" fontId="28" fillId="0" borderId="0" xfId="0" applyFont="1" applyAlignment="1">
      <alignment vertical="top"/>
    </xf>
    <xf numFmtId="0" fontId="29" fillId="0" borderId="3" xfId="0" applyFont="1" applyBorder="1" applyAlignment="1">
      <alignment horizontal="center"/>
    </xf>
    <xf numFmtId="0" fontId="29" fillId="0" borderId="2" xfId="0" applyFont="1" applyBorder="1" applyAlignment="1">
      <alignment horizontal="center"/>
    </xf>
    <xf numFmtId="0" fontId="29" fillId="0" borderId="47" xfId="0" applyFont="1" applyBorder="1" applyAlignment="1">
      <alignment horizontal="center"/>
    </xf>
    <xf numFmtId="1" fontId="30" fillId="0" borderId="0" xfId="24" applyNumberFormat="1" applyFont="1" applyAlignment="1">
      <alignment vertical="top" wrapText="1"/>
    </xf>
    <xf numFmtId="1" fontId="30" fillId="0" borderId="0" xfId="24" applyNumberFormat="1" applyFont="1" applyAlignment="1">
      <alignment horizontal="right" vertical="top" wrapText="1"/>
    </xf>
    <xf numFmtId="9" fontId="30" fillId="0" borderId="0" xfId="24" applyFont="1" applyBorder="1" applyAlignment="1">
      <alignment horizontal="right"/>
    </xf>
    <xf numFmtId="1" fontId="30" fillId="0" borderId="0" xfId="0" applyNumberFormat="1" applyFont="1" applyBorder="1" applyAlignment="1">
      <alignment horizontal="right"/>
    </xf>
    <xf numFmtId="0" fontId="23" fillId="0" borderId="0" xfId="0" applyFont="1" applyAlignment="1">
      <alignment vertical="top"/>
    </xf>
    <xf numFmtId="0" fontId="4" fillId="0" borderId="8" xfId="0" applyFont="1" applyBorder="1" applyAlignment="1">
      <alignment/>
    </xf>
    <xf numFmtId="0" fontId="4" fillId="0" borderId="7" xfId="0" applyFont="1" applyBorder="1" applyAlignment="1">
      <alignment/>
    </xf>
    <xf numFmtId="0" fontId="4" fillId="0" borderId="8" xfId="0" applyFont="1" applyBorder="1" applyAlignment="1">
      <alignment wrapText="1"/>
    </xf>
    <xf numFmtId="175" fontId="0" fillId="10" borderId="6" xfId="15" applyNumberFormat="1" applyFont="1" applyFill="1" applyBorder="1" applyAlignment="1">
      <alignment horizontal="right"/>
    </xf>
    <xf numFmtId="164" fontId="0" fillId="10" borderId="6" xfId="24" applyNumberFormat="1" applyFont="1" applyFill="1" applyBorder="1" applyAlignment="1">
      <alignment horizontal="right"/>
    </xf>
    <xf numFmtId="164" fontId="0" fillId="10" borderId="6" xfId="24" applyNumberFormat="1" applyFill="1" applyBorder="1" applyAlignment="1">
      <alignment horizontal="right"/>
    </xf>
    <xf numFmtId="165" fontId="0" fillId="10" borderId="0" xfId="0" applyNumberFormat="1" applyFont="1" applyFill="1" applyBorder="1" applyAlignment="1">
      <alignment horizontal="right"/>
    </xf>
    <xf numFmtId="0" fontId="29" fillId="10" borderId="0" xfId="0" applyFont="1" applyFill="1" applyBorder="1" applyAlignment="1">
      <alignment/>
    </xf>
    <xf numFmtId="176" fontId="0" fillId="11" borderId="0" xfId="0" applyNumberFormat="1" applyFont="1" applyFill="1" applyBorder="1" applyAlignment="1">
      <alignment/>
    </xf>
    <xf numFmtId="0" fontId="0" fillId="10" borderId="0" xfId="0" applyFill="1" applyAlignment="1">
      <alignment/>
    </xf>
    <xf numFmtId="0" fontId="32" fillId="0" borderId="0" xfId="0" applyFont="1" applyAlignment="1">
      <alignment/>
    </xf>
    <xf numFmtId="0" fontId="4" fillId="0" borderId="7" xfId="0" applyFont="1" applyBorder="1" applyAlignment="1">
      <alignment vertical="top" wrapText="1"/>
    </xf>
    <xf numFmtId="0" fontId="4" fillId="0" borderId="8" xfId="0" applyFont="1" applyBorder="1" applyAlignment="1">
      <alignment vertical="top" wrapText="1"/>
    </xf>
    <xf numFmtId="180" fontId="4" fillId="0" borderId="7" xfId="0" applyNumberFormat="1" applyFill="1" applyBorder="1" applyAlignment="1">
      <alignment horizontal="right" vertical="top" wrapText="1"/>
    </xf>
    <xf numFmtId="180" fontId="4" fillId="0" borderId="6" xfId="0" applyNumberFormat="1" applyFill="1" applyBorder="1" applyAlignment="1">
      <alignment horizontal="right" vertical="top" wrapText="1"/>
    </xf>
    <xf numFmtId="180" fontId="4" fillId="0" borderId="8" xfId="0" applyNumberFormat="1" applyFill="1" applyBorder="1" applyAlignment="1">
      <alignment horizontal="right" vertical="top" wrapText="1"/>
    </xf>
    <xf numFmtId="0" fontId="0" fillId="12" borderId="8" xfId="0" applyFont="1" applyFill="1" applyBorder="1" applyAlignment="1">
      <alignment horizontal="center" vertical="top" wrapText="1"/>
    </xf>
    <xf numFmtId="0" fontId="0" fillId="12" borderId="26" xfId="0" applyFill="1" applyBorder="1" applyAlignment="1">
      <alignment vertical="top" wrapText="1"/>
    </xf>
    <xf numFmtId="0" fontId="0" fillId="12" borderId="23" xfId="0" applyFill="1" applyBorder="1" applyAlignment="1">
      <alignment horizontal="center" vertical="top" wrapText="1"/>
    </xf>
    <xf numFmtId="9" fontId="0" fillId="12" borderId="27" xfId="0" applyNumberFormat="1" applyFill="1" applyBorder="1" applyAlignment="1">
      <alignment horizontal="center" vertical="top" wrapText="1"/>
    </xf>
    <xf numFmtId="0" fontId="0" fillId="12" borderId="6" xfId="0" applyFont="1" applyFill="1" applyBorder="1" applyAlignment="1">
      <alignment horizontal="center" vertical="top" wrapText="1"/>
    </xf>
    <xf numFmtId="9" fontId="0" fillId="12" borderId="6" xfId="0" applyNumberFormat="1" applyFont="1" applyFill="1" applyBorder="1" applyAlignment="1">
      <alignment horizontal="center" vertical="top" wrapText="1"/>
    </xf>
    <xf numFmtId="0" fontId="4" fillId="0" borderId="0" xfId="0" applyFont="1" applyAlignment="1">
      <alignment/>
    </xf>
    <xf numFmtId="0" fontId="4" fillId="0" borderId="6" xfId="0" applyFont="1" applyBorder="1" applyAlignment="1">
      <alignment/>
    </xf>
    <xf numFmtId="0" fontId="4" fillId="0" borderId="6" xfId="0" applyFill="1" applyBorder="1" applyAlignment="1">
      <alignment/>
    </xf>
    <xf numFmtId="0" fontId="4" fillId="0" borderId="6" xfId="0" applyFont="1" applyFill="1" applyBorder="1" applyAlignment="1">
      <alignment/>
    </xf>
    <xf numFmtId="1" fontId="4" fillId="0" borderId="6" xfId="0" applyNumberFormat="1" applyFont="1" applyFill="1" applyBorder="1" applyAlignment="1">
      <alignment horizontal="center"/>
    </xf>
    <xf numFmtId="0" fontId="4" fillId="0" borderId="24" xfId="0" applyFont="1" applyBorder="1" applyAlignment="1">
      <alignment/>
    </xf>
    <xf numFmtId="1" fontId="4" fillId="0" borderId="24" xfId="0" applyNumberFormat="1" applyFill="1" applyBorder="1" applyAlignment="1">
      <alignment horizontal="center"/>
    </xf>
    <xf numFmtId="1" fontId="4" fillId="0" borderId="24" xfId="0" applyNumberFormat="1" applyBorder="1" applyAlignment="1">
      <alignment horizontal="center"/>
    </xf>
    <xf numFmtId="1" fontId="4" fillId="0" borderId="0" xfId="0" applyNumberFormat="1" applyFill="1" applyBorder="1" applyAlignment="1">
      <alignment horizontal="center"/>
    </xf>
    <xf numFmtId="1" fontId="4" fillId="0" borderId="0" xfId="0" applyNumberFormat="1" applyBorder="1" applyAlignment="1">
      <alignment horizontal="center"/>
    </xf>
    <xf numFmtId="164" fontId="0" fillId="0" borderId="6" xfId="24" applyNumberFormat="1" applyBorder="1" applyAlignment="1">
      <alignment horizontal="center" vertical="center"/>
    </xf>
    <xf numFmtId="164" fontId="0" fillId="0" borderId="6" xfId="24" applyNumberFormat="1" applyFont="1" applyBorder="1" applyAlignment="1">
      <alignment horizontal="center" vertical="center"/>
    </xf>
    <xf numFmtId="0" fontId="4" fillId="0" borderId="7" xfId="0" applyFont="1" applyBorder="1" applyAlignment="1">
      <alignment horizontal="left" vertical="center"/>
    </xf>
    <xf numFmtId="164" fontId="0" fillId="0" borderId="14" xfId="24" applyNumberFormat="1" applyBorder="1" applyAlignment="1">
      <alignment horizontal="center" vertical="center"/>
    </xf>
    <xf numFmtId="164" fontId="0" fillId="10" borderId="6" xfId="24" applyNumberFormat="1" applyFill="1" applyBorder="1" applyAlignment="1">
      <alignment horizontal="center" vertical="center"/>
    </xf>
    <xf numFmtId="164" fontId="0" fillId="10" borderId="6" xfId="24" applyNumberFormat="1" applyFont="1" applyFill="1" applyBorder="1" applyAlignment="1">
      <alignment horizontal="center" vertical="center"/>
    </xf>
    <xf numFmtId="9" fontId="0" fillId="0" borderId="19" xfId="24" applyNumberFormat="1" applyBorder="1" applyAlignment="1">
      <alignment horizontal="center"/>
    </xf>
    <xf numFmtId="9" fontId="0" fillId="0" borderId="20" xfId="24" applyNumberFormat="1" applyBorder="1" applyAlignment="1">
      <alignment horizontal="center"/>
    </xf>
    <xf numFmtId="9" fontId="0" fillId="0" borderId="0" xfId="24" applyNumberFormat="1" applyBorder="1" applyAlignment="1">
      <alignment horizontal="center"/>
    </xf>
    <xf numFmtId="9" fontId="0" fillId="0" borderId="22" xfId="24" applyNumberFormat="1" applyBorder="1" applyAlignment="1">
      <alignment horizontal="center"/>
    </xf>
    <xf numFmtId="0" fontId="4" fillId="0" borderId="4" xfId="0" applyFill="1" applyBorder="1" applyAlignment="1">
      <alignment/>
    </xf>
    <xf numFmtId="9" fontId="0" fillId="0" borderId="0" xfId="24" applyNumberFormat="1" applyFont="1" applyFill="1" applyBorder="1" applyAlignment="1">
      <alignment horizontal="right"/>
    </xf>
    <xf numFmtId="9" fontId="0" fillId="0" borderId="0" xfId="24" applyNumberFormat="1" applyFill="1" applyBorder="1" applyAlignment="1">
      <alignment horizontal="center"/>
    </xf>
    <xf numFmtId="9" fontId="0" fillId="0" borderId="0" xfId="24" applyNumberFormat="1" applyFont="1" applyFill="1" applyBorder="1" applyAlignment="1">
      <alignment horizontal="left"/>
    </xf>
    <xf numFmtId="9" fontId="0" fillId="0" borderId="5" xfId="24" applyNumberFormat="1" applyBorder="1" applyAlignment="1">
      <alignment horizontal="center"/>
    </xf>
    <xf numFmtId="9" fontId="0" fillId="0" borderId="21" xfId="24" applyNumberFormat="1" applyBorder="1" applyAlignment="1">
      <alignment horizontal="center"/>
    </xf>
    <xf numFmtId="175" fontId="0" fillId="0" borderId="0" xfId="15" applyNumberFormat="1" applyBorder="1" applyAlignment="1">
      <alignment horizontal="right"/>
    </xf>
    <xf numFmtId="164" fontId="0" fillId="0" borderId="0" xfId="24" applyNumberFormat="1" applyBorder="1" applyAlignment="1">
      <alignment horizontal="right"/>
    </xf>
    <xf numFmtId="0" fontId="6" fillId="0" borderId="6" xfId="0" applyFont="1" applyBorder="1" applyAlignment="1">
      <alignment wrapText="1"/>
    </xf>
    <xf numFmtId="175" fontId="0" fillId="0" borderId="6" xfId="15" applyNumberFormat="1" applyFill="1" applyBorder="1" applyAlignment="1">
      <alignment/>
    </xf>
    <xf numFmtId="164" fontId="0" fillId="0" borderId="6" xfId="24" applyNumberFormat="1" applyBorder="1" applyAlignment="1">
      <alignment/>
    </xf>
    <xf numFmtId="164" fontId="0" fillId="0" borderId="6" xfId="24" applyNumberFormat="1" applyFill="1" applyBorder="1" applyAlignment="1">
      <alignment/>
    </xf>
    <xf numFmtId="175" fontId="0" fillId="0" borderId="6" xfId="15" applyNumberFormat="1" applyBorder="1" applyAlignment="1">
      <alignment/>
    </xf>
    <xf numFmtId="164" fontId="0" fillId="0" borderId="6" xfId="24" applyNumberFormat="1" applyFont="1" applyBorder="1" applyAlignment="1">
      <alignment/>
    </xf>
    <xf numFmtId="175" fontId="0" fillId="0" borderId="6" xfId="15" applyNumberFormat="1" applyFont="1" applyBorder="1" applyAlignment="1">
      <alignment/>
    </xf>
    <xf numFmtId="0" fontId="30" fillId="10" borderId="0" xfId="0" applyFont="1" applyFill="1" applyBorder="1" applyAlignment="1">
      <alignment/>
    </xf>
    <xf numFmtId="164" fontId="0" fillId="10" borderId="6" xfId="24" applyNumberFormat="1" applyFill="1" applyBorder="1" applyAlignment="1">
      <alignment/>
    </xf>
    <xf numFmtId="164" fontId="0" fillId="10" borderId="6" xfId="24" applyNumberFormat="1" applyFont="1" applyFill="1" applyBorder="1" applyAlignment="1">
      <alignment/>
    </xf>
    <xf numFmtId="175" fontId="0" fillId="10" borderId="6" xfId="15" applyNumberFormat="1" applyFill="1" applyBorder="1" applyAlignment="1">
      <alignment/>
    </xf>
    <xf numFmtId="175" fontId="0" fillId="10" borderId="6" xfId="15" applyNumberFormat="1" applyFill="1" applyBorder="1" applyAlignment="1">
      <alignment horizontal="left"/>
    </xf>
    <xf numFmtId="44" fontId="0" fillId="10" borderId="0" xfId="17" applyFont="1" applyFill="1" applyAlignment="1">
      <alignment vertical="top" wrapText="1"/>
    </xf>
    <xf numFmtId="2" fontId="0" fillId="0" borderId="0" xfId="0" applyNumberFormat="1" applyAlignment="1">
      <alignment/>
    </xf>
    <xf numFmtId="0" fontId="0" fillId="0" borderId="0" xfId="0" applyFont="1" applyFill="1" applyAlignment="1">
      <alignment/>
    </xf>
    <xf numFmtId="0" fontId="6" fillId="0" borderId="0" xfId="0" applyFont="1" applyFill="1" applyAlignment="1">
      <alignment horizontal="center" vertical="top" wrapText="1"/>
    </xf>
    <xf numFmtId="0" fontId="0" fillId="12" borderId="6" xfId="0" applyFont="1" applyFill="1" applyBorder="1" applyAlignment="1">
      <alignment horizontal="center"/>
    </xf>
    <xf numFmtId="9" fontId="0" fillId="12" borderId="6" xfId="0" applyNumberFormat="1" applyFont="1" applyFill="1" applyBorder="1" applyAlignment="1">
      <alignment horizontal="center"/>
    </xf>
    <xf numFmtId="0" fontId="4" fillId="0" borderId="6" xfId="0" applyBorder="1" applyAlignment="1">
      <alignment wrapText="1"/>
    </xf>
    <xf numFmtId="9" fontId="0" fillId="0" borderId="6" xfId="24" applyFont="1" applyBorder="1" applyAlignment="1">
      <alignment/>
    </xf>
    <xf numFmtId="0" fontId="4" fillId="0" borderId="6" xfId="0" applyFont="1" applyBorder="1" applyAlignment="1">
      <alignment wrapText="1"/>
    </xf>
    <xf numFmtId="183" fontId="4" fillId="0" borderId="8" xfId="0" applyNumberFormat="1" applyBorder="1" applyAlignment="1">
      <alignment/>
    </xf>
    <xf numFmtId="183" fontId="4" fillId="0" borderId="8" xfId="0" applyNumberFormat="1" applyBorder="1" applyAlignment="1">
      <alignment horizontal="right"/>
    </xf>
    <xf numFmtId="183" fontId="4" fillId="0" borderId="8" xfId="0" applyNumberFormat="1" applyFill="1" applyBorder="1" applyAlignment="1">
      <alignment/>
    </xf>
    <xf numFmtId="183" fontId="4" fillId="0" borderId="10" xfId="0" applyNumberFormat="1" applyBorder="1" applyAlignment="1">
      <alignment/>
    </xf>
    <xf numFmtId="0" fontId="4" fillId="0" borderId="0" xfId="0" applyFont="1" applyAlignment="1">
      <alignment/>
    </xf>
    <xf numFmtId="0" fontId="0" fillId="0" borderId="0" xfId="0" applyFill="1" applyAlignment="1">
      <alignment/>
    </xf>
    <xf numFmtId="0" fontId="1" fillId="0" borderId="6" xfId="0" applyFont="1" applyBorder="1" applyAlignment="1">
      <alignment vertical="top" wrapText="1"/>
    </xf>
    <xf numFmtId="0" fontId="0" fillId="0" borderId="6" xfId="22" applyFont="1" applyFill="1" applyBorder="1" applyAlignment="1">
      <alignment/>
      <protection/>
    </xf>
    <xf numFmtId="0" fontId="0" fillId="0" borderId="6" xfId="23" applyFont="1" applyBorder="1" applyAlignment="1">
      <alignment vertical="top"/>
      <protection/>
    </xf>
    <xf numFmtId="0" fontId="33" fillId="0" borderId="6" xfId="22" applyFont="1" applyFill="1" applyBorder="1" applyAlignment="1">
      <alignment/>
      <protection/>
    </xf>
    <xf numFmtId="0" fontId="0" fillId="0" borderId="6" xfId="23" applyFont="1" applyFill="1" applyBorder="1" applyAlignment="1">
      <alignment vertical="top"/>
      <protection/>
    </xf>
    <xf numFmtId="0" fontId="0" fillId="12" borderId="6" xfId="22" applyFont="1" applyFill="1" applyBorder="1" applyAlignment="1">
      <alignment/>
      <protection/>
    </xf>
    <xf numFmtId="0" fontId="0" fillId="12" borderId="6" xfId="0" applyFont="1" applyFill="1" applyBorder="1" applyAlignment="1">
      <alignment/>
    </xf>
    <xf numFmtId="0" fontId="0" fillId="0" borderId="6" xfId="0" applyFont="1" applyBorder="1" applyAlignment="1">
      <alignment wrapText="1"/>
    </xf>
    <xf numFmtId="0" fontId="0" fillId="12" borderId="6" xfId="0" applyFont="1" applyFill="1" applyBorder="1" applyAlignment="1">
      <alignment/>
    </xf>
    <xf numFmtId="0" fontId="0" fillId="0" borderId="6" xfId="0" applyFont="1" applyBorder="1" applyAlignment="1">
      <alignment/>
    </xf>
    <xf numFmtId="0" fontId="0" fillId="0" borderId="0" xfId="0" applyFill="1" applyAlignment="1">
      <alignment vertical="top" wrapText="1"/>
    </xf>
    <xf numFmtId="10" fontId="0" fillId="0" borderId="8" xfId="0" applyNumberFormat="1" applyFont="1" applyFill="1" applyBorder="1" applyAlignment="1">
      <alignment horizontal="center"/>
    </xf>
    <xf numFmtId="10" fontId="0" fillId="0" borderId="0" xfId="24" applyNumberFormat="1" applyAlignment="1">
      <alignment/>
    </xf>
    <xf numFmtId="175" fontId="0" fillId="0" borderId="0" xfId="15" applyNumberFormat="1" applyAlignment="1">
      <alignment/>
    </xf>
    <xf numFmtId="175" fontId="0" fillId="0" borderId="0" xfId="15" applyNumberFormat="1" applyFont="1" applyFill="1" applyAlignment="1">
      <alignment/>
    </xf>
    <xf numFmtId="0" fontId="4" fillId="12" borderId="32" xfId="0" applyFill="1" applyBorder="1" applyAlignment="1">
      <alignment horizontal="center"/>
    </xf>
    <xf numFmtId="14" fontId="4" fillId="12" borderId="29" xfId="0" applyNumberFormat="1" applyFill="1" applyBorder="1" applyAlignment="1">
      <alignment horizontal="center"/>
    </xf>
    <xf numFmtId="0" fontId="4" fillId="12" borderId="30" xfId="0" applyFill="1" applyBorder="1" applyAlignment="1">
      <alignment horizontal="center"/>
    </xf>
    <xf numFmtId="0" fontId="20" fillId="0" borderId="0" xfId="0" applyFont="1" applyAlignment="1">
      <alignment/>
    </xf>
    <xf numFmtId="0" fontId="20" fillId="10" borderId="0" xfId="0" applyFont="1" applyFill="1" applyBorder="1" applyAlignment="1">
      <alignment horizontal="left" vertical="center"/>
    </xf>
    <xf numFmtId="0" fontId="4" fillId="10" borderId="0" xfId="0" applyFill="1" applyAlignment="1">
      <alignment/>
    </xf>
    <xf numFmtId="0" fontId="4" fillId="10" borderId="7" xfId="0" applyFill="1" applyBorder="1" applyAlignment="1">
      <alignment/>
    </xf>
    <xf numFmtId="0" fontId="4" fillId="10" borderId="6" xfId="0" applyFill="1" applyBorder="1" applyAlignment="1">
      <alignment horizontal="center"/>
    </xf>
    <xf numFmtId="0" fontId="4" fillId="10" borderId="6" xfId="0" applyFont="1" applyFill="1" applyBorder="1" applyAlignment="1">
      <alignment/>
    </xf>
    <xf numFmtId="14" fontId="4" fillId="10" borderId="6" xfId="0" applyNumberFormat="1" applyFill="1" applyBorder="1" applyAlignment="1">
      <alignment horizontal="center"/>
    </xf>
    <xf numFmtId="0" fontId="4" fillId="10" borderId="8" xfId="0" applyFill="1" applyBorder="1" applyAlignment="1">
      <alignment horizontal="center"/>
    </xf>
    <xf numFmtId="0" fontId="6" fillId="0" borderId="35" xfId="0" applyFont="1" applyBorder="1" applyAlignment="1">
      <alignment/>
    </xf>
    <xf numFmtId="0" fontId="30" fillId="10" borderId="7" xfId="0" applyFont="1" applyFill="1" applyBorder="1" applyAlignment="1">
      <alignment/>
    </xf>
    <xf numFmtId="0" fontId="30" fillId="10" borderId="9" xfId="0" applyFont="1" applyFill="1" applyBorder="1" applyAlignment="1">
      <alignment/>
    </xf>
    <xf numFmtId="0" fontId="4" fillId="10" borderId="7" xfId="0" applyFont="1" applyFill="1" applyBorder="1" applyAlignment="1">
      <alignment/>
    </xf>
    <xf numFmtId="0" fontId="14" fillId="0" borderId="3" xfId="0" applyFont="1" applyBorder="1" applyAlignment="1">
      <alignment horizontal="center"/>
    </xf>
    <xf numFmtId="0" fontId="14" fillId="0" borderId="2" xfId="0" applyFont="1" applyBorder="1" applyAlignment="1">
      <alignment horizontal="center"/>
    </xf>
    <xf numFmtId="0" fontId="14" fillId="0" borderId="46" xfId="0" applyFont="1" applyBorder="1" applyAlignment="1">
      <alignment horizontal="center"/>
    </xf>
    <xf numFmtId="165" fontId="0" fillId="5" borderId="0" xfId="0" applyNumberFormat="1" applyFont="1" applyFill="1" applyBorder="1" applyAlignment="1">
      <alignment horizontal="right"/>
    </xf>
    <xf numFmtId="0" fontId="23" fillId="0" borderId="0" xfId="0" applyFont="1" applyFill="1" applyBorder="1" applyAlignment="1">
      <alignment horizontal="right" vertical="top" wrapText="1"/>
    </xf>
    <xf numFmtId="175" fontId="0" fillId="13" borderId="6" xfId="15" applyNumberFormat="1" applyFont="1" applyFill="1" applyBorder="1" applyAlignment="1">
      <alignment/>
    </xf>
    <xf numFmtId="164" fontId="0" fillId="13" borderId="6" xfId="24" applyNumberFormat="1" applyFont="1" applyFill="1" applyBorder="1" applyAlignment="1">
      <alignment/>
    </xf>
    <xf numFmtId="175" fontId="0" fillId="13" borderId="6" xfId="15" applyNumberFormat="1" applyFont="1" applyFill="1" applyBorder="1" applyAlignment="1">
      <alignment horizontal="left"/>
    </xf>
    <xf numFmtId="0" fontId="0" fillId="13" borderId="0" xfId="0" applyFill="1" applyAlignment="1">
      <alignment/>
    </xf>
    <xf numFmtId="0" fontId="4" fillId="13" borderId="0" xfId="0" applyFont="1" applyFill="1" applyAlignment="1">
      <alignment/>
    </xf>
    <xf numFmtId="0" fontId="21" fillId="0" borderId="0" xfId="0" applyFont="1" applyFill="1" applyAlignment="1">
      <alignment/>
    </xf>
    <xf numFmtId="0" fontId="4" fillId="0" borderId="18" xfId="0" applyBorder="1" applyAlignment="1">
      <alignment horizontal="center"/>
    </xf>
    <xf numFmtId="0" fontId="4" fillId="0" borderId="19" xfId="0" applyBorder="1" applyAlignment="1">
      <alignment horizontal="center"/>
    </xf>
    <xf numFmtId="0" fontId="4" fillId="0" borderId="20" xfId="0" applyBorder="1" applyAlignment="1">
      <alignment horizontal="center"/>
    </xf>
    <xf numFmtId="0" fontId="15" fillId="3" borderId="18" xfId="0" applyFont="1" applyFill="1" applyBorder="1" applyAlignment="1">
      <alignment horizontal="center"/>
    </xf>
    <xf numFmtId="0" fontId="15" fillId="3" borderId="19" xfId="0" applyFont="1" applyFill="1" applyBorder="1" applyAlignment="1">
      <alignment horizontal="center"/>
    </xf>
    <xf numFmtId="0" fontId="15" fillId="3" borderId="20" xfId="0" applyFont="1" applyFill="1" applyBorder="1" applyAlignment="1">
      <alignment horizontal="center"/>
    </xf>
    <xf numFmtId="0" fontId="4" fillId="0" borderId="0" xfId="0" applyFont="1" applyAlignment="1">
      <alignment wrapText="1"/>
    </xf>
    <xf numFmtId="0" fontId="4" fillId="0" borderId="0" xfId="0" applyAlignment="1">
      <alignment wrapText="1"/>
    </xf>
    <xf numFmtId="0" fontId="6" fillId="14" borderId="23" xfId="0" applyFont="1" applyFill="1" applyBorder="1" applyAlignment="1">
      <alignment horizontal="center" wrapText="1"/>
    </xf>
    <xf numFmtId="0" fontId="4" fillId="0" borderId="25" xfId="0" applyBorder="1" applyAlignment="1">
      <alignment horizontal="center"/>
    </xf>
    <xf numFmtId="0" fontId="6" fillId="14" borderId="23" xfId="0" applyFont="1" applyFill="1" applyBorder="1" applyAlignment="1">
      <alignment horizontal="center" vertical="center"/>
    </xf>
    <xf numFmtId="0" fontId="6" fillId="14" borderId="25" xfId="0" applyFont="1" applyFill="1" applyBorder="1" applyAlignment="1">
      <alignment horizontal="center" vertical="center"/>
    </xf>
    <xf numFmtId="0" fontId="0" fillId="0" borderId="39" xfId="0" applyFont="1" applyBorder="1" applyAlignment="1">
      <alignment horizontal="center" wrapText="1"/>
    </xf>
    <xf numFmtId="0" fontId="0" fillId="0" borderId="44" xfId="0" applyFont="1" applyBorder="1" applyAlignment="1">
      <alignment horizontal="center" wrapText="1"/>
    </xf>
    <xf numFmtId="0" fontId="0" fillId="0" borderId="40" xfId="0" applyFont="1" applyBorder="1" applyAlignment="1">
      <alignment horizontal="center" wrapText="1"/>
    </xf>
    <xf numFmtId="0" fontId="0" fillId="0" borderId="39" xfId="0" applyFont="1" applyBorder="1" applyAlignment="1">
      <alignment wrapText="1"/>
    </xf>
    <xf numFmtId="0" fontId="0" fillId="0" borderId="44" xfId="0" applyFont="1" applyBorder="1" applyAlignment="1">
      <alignment wrapText="1"/>
    </xf>
    <xf numFmtId="0" fontId="0" fillId="0" borderId="40" xfId="0" applyFont="1" applyBorder="1" applyAlignment="1">
      <alignment wrapText="1"/>
    </xf>
    <xf numFmtId="0" fontId="0" fillId="0" borderId="15" xfId="0" applyFont="1" applyBorder="1" applyAlignment="1">
      <alignment horizontal="center"/>
    </xf>
    <xf numFmtId="0" fontId="0" fillId="0" borderId="16" xfId="0" applyFont="1" applyBorder="1" applyAlignment="1">
      <alignment horizontal="center"/>
    </xf>
    <xf numFmtId="0" fontId="4" fillId="0" borderId="7" xfId="0" applyBorder="1" applyAlignment="1">
      <alignment horizontal="left" vertical="center"/>
    </xf>
    <xf numFmtId="164" fontId="0" fillId="0" borderId="6" xfId="24" applyNumberFormat="1" applyBorder="1" applyAlignment="1">
      <alignment horizontal="center" vertical="center"/>
    </xf>
    <xf numFmtId="164" fontId="0" fillId="10" borderId="6" xfId="24" applyNumberFormat="1" applyFont="1" applyFill="1" applyBorder="1" applyAlignment="1">
      <alignment horizontal="center" vertical="center"/>
    </xf>
    <xf numFmtId="164" fontId="0" fillId="10" borderId="6" xfId="24" applyNumberFormat="1" applyFill="1" applyBorder="1" applyAlignment="1">
      <alignment horizontal="center" vertical="center"/>
    </xf>
    <xf numFmtId="164" fontId="0" fillId="0" borderId="6" xfId="24" applyNumberFormat="1" applyFont="1" applyBorder="1" applyAlignment="1">
      <alignment horizontal="center" vertical="center"/>
    </xf>
    <xf numFmtId="0" fontId="4" fillId="0" borderId="26" xfId="0" applyFont="1" applyBorder="1" applyAlignment="1">
      <alignment horizontal="left" vertical="center"/>
    </xf>
    <xf numFmtId="0" fontId="4" fillId="0" borderId="42" xfId="0" applyBorder="1" applyAlignment="1">
      <alignment horizontal="left" vertical="center"/>
    </xf>
    <xf numFmtId="164" fontId="0" fillId="10" borderId="23" xfId="24" applyNumberFormat="1" applyFill="1" applyBorder="1" applyAlignment="1">
      <alignment horizontal="center" vertical="center"/>
    </xf>
    <xf numFmtId="164" fontId="0" fillId="10" borderId="25" xfId="24" applyNumberFormat="1" applyFill="1" applyBorder="1" applyAlignment="1">
      <alignment horizontal="center" vertical="center"/>
    </xf>
    <xf numFmtId="0" fontId="4" fillId="0" borderId="7" xfId="0" applyFont="1" applyBorder="1" applyAlignment="1">
      <alignment horizontal="left" vertical="center"/>
    </xf>
  </cellXfs>
  <cellStyles count="11">
    <cellStyle name="Normal" xfId="0"/>
    <cellStyle name="Comma" xfId="15"/>
    <cellStyle name="Comma [0]" xfId="16"/>
    <cellStyle name="Currency" xfId="17"/>
    <cellStyle name="Currency [0]" xfId="18"/>
    <cellStyle name="Followed Hyperlink" xfId="19"/>
    <cellStyle name="Hyperlink" xfId="20"/>
    <cellStyle name="Normal_EME_PctChanges_GasOilDemand" xfId="21"/>
    <cellStyle name="Normal_Sheet1"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39</xdr:row>
      <xdr:rowOff>0</xdr:rowOff>
    </xdr:from>
    <xdr:to>
      <xdr:col>21</xdr:col>
      <xdr:colOff>171450</xdr:colOff>
      <xdr:row>73</xdr:row>
      <xdr:rowOff>0</xdr:rowOff>
    </xdr:to>
    <xdr:sp>
      <xdr:nvSpPr>
        <xdr:cNvPr id="1" name="TextBox 3"/>
        <xdr:cNvSpPr txBox="1">
          <a:spLocks noChangeArrowheads="1"/>
        </xdr:cNvSpPr>
      </xdr:nvSpPr>
      <xdr:spPr>
        <a:xfrm>
          <a:off x="142875" y="7410450"/>
          <a:ext cx="8429625" cy="6486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Forthcoming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5</xdr:row>
      <xdr:rowOff>0</xdr:rowOff>
    </xdr:from>
    <xdr:to>
      <xdr:col>5</xdr:col>
      <xdr:colOff>428625</xdr:colOff>
      <xdr:row>5</xdr:row>
      <xdr:rowOff>0</xdr:rowOff>
    </xdr:to>
    <xdr:sp>
      <xdr:nvSpPr>
        <xdr:cNvPr id="1" name="TextBox 8"/>
        <xdr:cNvSpPr txBox="1">
          <a:spLocks noChangeArrowheads="1"/>
        </xdr:cNvSpPr>
      </xdr:nvSpPr>
      <xdr:spPr>
        <a:xfrm>
          <a:off x="3629025" y="1209675"/>
          <a:ext cx="2590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not updated 
Map to new NEEM regions and separate EIC
we'll finalize when locked down and BA's are provided
PJM has already been provided (can check)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2</xdr:row>
      <xdr:rowOff>781050</xdr:rowOff>
    </xdr:from>
    <xdr:to>
      <xdr:col>10</xdr:col>
      <xdr:colOff>257175</xdr:colOff>
      <xdr:row>6</xdr:row>
      <xdr:rowOff>66675</xdr:rowOff>
    </xdr:to>
    <xdr:sp>
      <xdr:nvSpPr>
        <xdr:cNvPr id="1" name="TextBox 1"/>
        <xdr:cNvSpPr txBox="1">
          <a:spLocks noChangeArrowheads="1"/>
        </xdr:cNvSpPr>
      </xdr:nvSpPr>
      <xdr:spPr>
        <a:xfrm>
          <a:off x="5305425" y="1162050"/>
          <a:ext cx="235267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
done, except offshore wind and MISO_IN / MISO_W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TextBox 1"/>
        <xdr:cNvSpPr txBox="1">
          <a:spLocks noChangeArrowheads="1"/>
        </xdr:cNvSpPr>
      </xdr:nvSpPr>
      <xdr:spPr>
        <a:xfrm>
          <a:off x="8610600" y="0"/>
          <a:ext cx="0" cy="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sz="1600" b="1" i="0" u="none" baseline="0">
              <a:latin typeface="Times New Roman"/>
              <a:ea typeface="Times New Roman"/>
              <a:cs typeface="Times New Roman"/>
            </a:rPr>
            <a:t>still in NEED of revision
will need MAPP_CA resource potential (e.g., wind)</a:t>
          </a:r>
        </a:p>
      </xdr:txBody>
    </xdr:sp>
    <xdr:clientData/>
  </xdr:twoCellAnchor>
  <xdr:twoCellAnchor>
    <xdr:from>
      <xdr:col>12</xdr:col>
      <xdr:colOff>314325</xdr:colOff>
      <xdr:row>5</xdr:row>
      <xdr:rowOff>0</xdr:rowOff>
    </xdr:from>
    <xdr:to>
      <xdr:col>15</xdr:col>
      <xdr:colOff>409575</xdr:colOff>
      <xdr:row>10</xdr:row>
      <xdr:rowOff>0</xdr:rowOff>
    </xdr:to>
    <xdr:sp>
      <xdr:nvSpPr>
        <xdr:cNvPr id="2" name="TextBox 3"/>
        <xdr:cNvSpPr txBox="1">
          <a:spLocks noChangeArrowheads="1"/>
        </xdr:cNvSpPr>
      </xdr:nvSpPr>
      <xdr:spPr>
        <a:xfrm>
          <a:off x="9534525" y="1066800"/>
          <a:ext cx="19240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
</a:t>
          </a:r>
          <a:r>
            <a:rPr lang="en-US" cap="none" sz="1100" b="0" i="0" u="none" baseline="0">
              <a:latin typeface="Times New Roman"/>
              <a:ea typeface="Times New Roman"/>
              <a:cs typeface="Times New Roman"/>
            </a:rPr>
            <a:t>MISO_IN and MISO_W pending
and need to add hydro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B9"/>
  <sheetViews>
    <sheetView tabSelected="1" workbookViewId="0" topLeftCell="A1">
      <selection activeCell="B2" sqref="B2"/>
    </sheetView>
  </sheetViews>
  <sheetFormatPr defaultColWidth="9.140625" defaultRowHeight="15"/>
  <cols>
    <col min="1" max="1" width="6.421875" style="0" customWidth="1"/>
  </cols>
  <sheetData>
    <row r="2" ht="15">
      <c r="B2" s="1" t="s">
        <v>319</v>
      </c>
    </row>
    <row r="5" ht="15.75">
      <c r="B5" s="390" t="s">
        <v>650</v>
      </c>
    </row>
    <row r="6" ht="15.75">
      <c r="B6" s="390"/>
    </row>
    <row r="8" ht="15">
      <c r="B8" s="474" t="s">
        <v>1281</v>
      </c>
    </row>
    <row r="9" ht="15">
      <c r="B9" s="474" t="s">
        <v>1282</v>
      </c>
    </row>
  </sheetData>
  <printOptions/>
  <pageMargins left="0.75" right="0.75" top="1" bottom="1" header="0.5" footer="0.5"/>
  <pageSetup fitToHeight="1" fitToWidth="1" horizontalDpi="200" verticalDpi="200" orientation="portrait" scale="75" r:id="rId1"/>
</worksheet>
</file>

<file path=xl/worksheets/sheet10.xml><?xml version="1.0" encoding="utf-8"?>
<worksheet xmlns="http://schemas.openxmlformats.org/spreadsheetml/2006/main" xmlns:r="http://schemas.openxmlformats.org/officeDocument/2006/relationships">
  <sheetPr codeName="Sheet17">
    <tabColor indexed="13"/>
    <pageSetUpPr fitToPage="1"/>
  </sheetPr>
  <dimension ref="B1:N73"/>
  <sheetViews>
    <sheetView zoomScale="75" zoomScaleNormal="75" workbookViewId="0" topLeftCell="C1">
      <selection activeCell="N1" sqref="N1"/>
    </sheetView>
  </sheetViews>
  <sheetFormatPr defaultColWidth="9.140625" defaultRowHeight="15"/>
  <cols>
    <col min="1" max="1" width="0" style="206" hidden="1" customWidth="1"/>
    <col min="2" max="2" width="33.8515625" style="206" hidden="1" customWidth="1"/>
    <col min="3" max="3" width="4.140625" style="206" customWidth="1"/>
    <col min="4" max="4" width="15.28125" style="206" customWidth="1"/>
    <col min="5" max="5" width="13.28125" style="206" customWidth="1"/>
    <col min="6" max="6" width="10.7109375" style="206" customWidth="1"/>
    <col min="7" max="7" width="14.140625" style="206" customWidth="1"/>
    <col min="8" max="8" width="10.140625" style="206" customWidth="1"/>
    <col min="9" max="9" width="14.7109375" style="206" customWidth="1"/>
    <col min="10" max="10" width="9.28125" style="206" customWidth="1"/>
    <col min="11" max="11" width="13.8515625" style="206" customWidth="1"/>
    <col min="12" max="12" width="14.421875" style="206" customWidth="1"/>
    <col min="13" max="13" width="12.28125" style="206" customWidth="1"/>
    <col min="14" max="14" width="9.140625" style="206" bestFit="1" customWidth="1"/>
    <col min="15" max="15" width="12.00390625" style="206" customWidth="1"/>
    <col min="16" max="16" width="9.00390625" style="206" customWidth="1"/>
    <col min="17" max="16384" width="9.140625" style="206" customWidth="1"/>
  </cols>
  <sheetData>
    <row r="1" spans="3:4" ht="18.75">
      <c r="C1" s="290" t="s">
        <v>326</v>
      </c>
      <c r="D1" s="290"/>
    </row>
    <row r="2" ht="15.75" thickBot="1"/>
    <row r="3" spans="3:14" s="207" customFormat="1" ht="86.25" customHeight="1" thickBot="1">
      <c r="C3" s="418" t="s">
        <v>476</v>
      </c>
      <c r="D3" s="208"/>
      <c r="E3" s="412" t="s">
        <v>1102</v>
      </c>
      <c r="F3" s="412" t="s">
        <v>226</v>
      </c>
      <c r="G3" s="412" t="s">
        <v>1103</v>
      </c>
      <c r="H3" s="412" t="s">
        <v>227</v>
      </c>
      <c r="I3" s="412" t="s">
        <v>228</v>
      </c>
      <c r="J3" s="412" t="s">
        <v>229</v>
      </c>
      <c r="K3" s="412" t="s">
        <v>230</v>
      </c>
      <c r="L3" s="412" t="s">
        <v>1104</v>
      </c>
      <c r="M3" s="412" t="s">
        <v>231</v>
      </c>
      <c r="N3" s="413" t="s">
        <v>232</v>
      </c>
    </row>
    <row r="4" spans="2:14" ht="15">
      <c r="B4" s="206" t="s">
        <v>539</v>
      </c>
      <c r="C4" s="200" t="s">
        <v>539</v>
      </c>
      <c r="D4" s="414"/>
      <c r="E4" s="230">
        <v>5339</v>
      </c>
      <c r="F4" s="231">
        <v>0.1</v>
      </c>
      <c r="G4" s="232">
        <v>4805.1</v>
      </c>
      <c r="H4" s="214">
        <v>0</v>
      </c>
      <c r="I4" s="215">
        <v>21.92</v>
      </c>
      <c r="J4" s="215">
        <v>0</v>
      </c>
      <c r="K4" s="215">
        <v>253.97137335066623</v>
      </c>
      <c r="L4" s="214">
        <v>5614.891373350666</v>
      </c>
      <c r="M4" s="214">
        <v>5080.991373350666</v>
      </c>
      <c r="N4" s="422" t="s">
        <v>233</v>
      </c>
    </row>
    <row r="5" spans="2:14" ht="15">
      <c r="B5" s="206" t="s">
        <v>234</v>
      </c>
      <c r="C5" s="216" t="s">
        <v>540</v>
      </c>
      <c r="D5" s="415"/>
      <c r="E5" s="233">
        <v>2844</v>
      </c>
      <c r="F5" s="234">
        <v>0.05</v>
      </c>
      <c r="G5" s="235">
        <v>2701.8</v>
      </c>
      <c r="H5" s="217">
        <v>0</v>
      </c>
      <c r="I5" s="219">
        <v>21.92</v>
      </c>
      <c r="J5" s="219">
        <v>18.9873417721519</v>
      </c>
      <c r="K5" s="219">
        <v>0</v>
      </c>
      <c r="L5" s="217">
        <v>2884.907341772152</v>
      </c>
      <c r="M5" s="217">
        <v>2742.7073417721517</v>
      </c>
      <c r="N5" s="423" t="s">
        <v>235</v>
      </c>
    </row>
    <row r="6" spans="2:14" ht="15">
      <c r="B6" s="206" t="s">
        <v>236</v>
      </c>
      <c r="C6" s="216" t="s">
        <v>236</v>
      </c>
      <c r="D6" s="415"/>
      <c r="E6" s="233">
        <v>978</v>
      </c>
      <c r="F6" s="234">
        <v>0.05</v>
      </c>
      <c r="G6" s="235">
        <v>929.1</v>
      </c>
      <c r="H6" s="218">
        <v>9.98</v>
      </c>
      <c r="I6" s="219">
        <v>21.92</v>
      </c>
      <c r="J6" s="219">
        <v>0</v>
      </c>
      <c r="K6" s="219">
        <v>0</v>
      </c>
      <c r="L6" s="217">
        <v>1009.9</v>
      </c>
      <c r="M6" s="217">
        <v>961</v>
      </c>
      <c r="N6" s="423" t="s">
        <v>237</v>
      </c>
    </row>
    <row r="7" spans="2:14" ht="15">
      <c r="B7" s="206" t="s">
        <v>238</v>
      </c>
      <c r="C7" s="216" t="s">
        <v>238</v>
      </c>
      <c r="D7" s="415"/>
      <c r="E7" s="233">
        <v>1003</v>
      </c>
      <c r="F7" s="234">
        <v>0.05</v>
      </c>
      <c r="G7" s="235">
        <v>952.85</v>
      </c>
      <c r="H7" s="218">
        <v>9.98</v>
      </c>
      <c r="I7" s="219">
        <v>21.92</v>
      </c>
      <c r="J7" s="219">
        <v>0</v>
      </c>
      <c r="K7" s="219">
        <v>0</v>
      </c>
      <c r="L7" s="217">
        <v>1034.9</v>
      </c>
      <c r="M7" s="217">
        <v>984.75</v>
      </c>
      <c r="N7" s="423" t="s">
        <v>239</v>
      </c>
    </row>
    <row r="8" spans="2:14" ht="15">
      <c r="B8" s="206" t="s">
        <v>240</v>
      </c>
      <c r="C8" s="216" t="s">
        <v>1105</v>
      </c>
      <c r="D8" s="415"/>
      <c r="E8" s="233">
        <v>665</v>
      </c>
      <c r="F8" s="234">
        <v>0.05</v>
      </c>
      <c r="G8" s="235">
        <v>631.75</v>
      </c>
      <c r="H8" s="218">
        <v>24.41</v>
      </c>
      <c r="I8" s="219">
        <v>20.66</v>
      </c>
      <c r="J8" s="219">
        <v>0</v>
      </c>
      <c r="K8" s="219">
        <v>0</v>
      </c>
      <c r="L8" s="217">
        <v>710.07</v>
      </c>
      <c r="M8" s="217">
        <v>676.82</v>
      </c>
      <c r="N8" s="423" t="s">
        <v>241</v>
      </c>
    </row>
    <row r="9" spans="2:14" ht="15">
      <c r="B9" s="206" t="s">
        <v>242</v>
      </c>
      <c r="C9" s="216" t="s">
        <v>543</v>
      </c>
      <c r="D9" s="415"/>
      <c r="E9" s="233">
        <v>3221</v>
      </c>
      <c r="F9" s="234">
        <v>0.05</v>
      </c>
      <c r="G9" s="235">
        <v>3059.95</v>
      </c>
      <c r="H9" s="217">
        <v>0</v>
      </c>
      <c r="I9" s="219">
        <v>21.92</v>
      </c>
      <c r="J9" s="219">
        <v>18.9873417721519</v>
      </c>
      <c r="K9" s="219">
        <v>0</v>
      </c>
      <c r="L9" s="217">
        <v>3261.907341772152</v>
      </c>
      <c r="M9" s="217">
        <v>3100.857341772152</v>
      </c>
      <c r="N9" s="423" t="s">
        <v>243</v>
      </c>
    </row>
    <row r="10" spans="2:14" ht="15">
      <c r="B10" s="206" t="s">
        <v>244</v>
      </c>
      <c r="C10" s="216" t="s">
        <v>544</v>
      </c>
      <c r="D10" s="415"/>
      <c r="E10" s="233">
        <v>5348</v>
      </c>
      <c r="F10" s="391">
        <v>0.10965781600598355</v>
      </c>
      <c r="G10" s="235">
        <v>4761.55</v>
      </c>
      <c r="H10" s="217">
        <v>0</v>
      </c>
      <c r="I10" s="219">
        <v>21.92</v>
      </c>
      <c r="J10" s="219">
        <v>18.9873417721519</v>
      </c>
      <c r="K10" s="219">
        <v>0</v>
      </c>
      <c r="L10" s="217">
        <v>5388.907341772152</v>
      </c>
      <c r="M10" s="217">
        <v>4802.457341772152</v>
      </c>
      <c r="N10" s="423" t="s">
        <v>245</v>
      </c>
    </row>
    <row r="11" spans="2:14" ht="15">
      <c r="B11" s="206" t="s">
        <v>246</v>
      </c>
      <c r="C11" s="216" t="s">
        <v>489</v>
      </c>
      <c r="D11" s="415"/>
      <c r="E11" s="233">
        <v>2438</v>
      </c>
      <c r="F11" s="234">
        <v>0.01</v>
      </c>
      <c r="G11" s="235">
        <v>2413.62</v>
      </c>
      <c r="H11" s="217">
        <v>0</v>
      </c>
      <c r="I11" s="219">
        <v>172.98147371556541</v>
      </c>
      <c r="J11" s="219">
        <v>0</v>
      </c>
      <c r="K11" s="219">
        <v>0</v>
      </c>
      <c r="L11" s="217">
        <v>2610.9814737155652</v>
      </c>
      <c r="M11" s="217">
        <v>2586.601473715565</v>
      </c>
      <c r="N11" s="423" t="s">
        <v>247</v>
      </c>
    </row>
    <row r="12" spans="2:14" ht="15">
      <c r="B12" s="206" t="s">
        <v>699</v>
      </c>
      <c r="C12" s="216" t="s">
        <v>699</v>
      </c>
      <c r="D12" s="415"/>
      <c r="E12" s="233">
        <v>5975</v>
      </c>
      <c r="F12" s="234">
        <v>0.2</v>
      </c>
      <c r="G12" s="235">
        <v>4780</v>
      </c>
      <c r="H12" s="217">
        <v>0</v>
      </c>
      <c r="I12" s="219">
        <v>0</v>
      </c>
      <c r="J12" s="219">
        <v>0</v>
      </c>
      <c r="K12" s="219">
        <v>0</v>
      </c>
      <c r="L12" s="217">
        <v>5975</v>
      </c>
      <c r="M12" s="217">
        <v>4780</v>
      </c>
      <c r="N12" s="423" t="s">
        <v>248</v>
      </c>
    </row>
    <row r="13" spans="2:14" ht="15">
      <c r="B13" s="206" t="s">
        <v>585</v>
      </c>
      <c r="C13" s="216" t="s">
        <v>487</v>
      </c>
      <c r="D13" s="415"/>
      <c r="E13" s="233">
        <v>4755</v>
      </c>
      <c r="F13" s="234">
        <v>0.2</v>
      </c>
      <c r="G13" s="235">
        <v>3804</v>
      </c>
      <c r="H13" s="217">
        <v>0</v>
      </c>
      <c r="I13" s="219">
        <v>172.98147371556541</v>
      </c>
      <c r="J13" s="219">
        <v>0</v>
      </c>
      <c r="K13" s="219">
        <v>0</v>
      </c>
      <c r="L13" s="217">
        <v>4927.981473715566</v>
      </c>
      <c r="M13" s="217">
        <v>3976.9814737155652</v>
      </c>
      <c r="N13" s="423" t="s">
        <v>249</v>
      </c>
    </row>
    <row r="14" spans="2:14" ht="15">
      <c r="B14" s="206" t="s">
        <v>486</v>
      </c>
      <c r="C14" s="216" t="s">
        <v>486</v>
      </c>
      <c r="D14" s="415"/>
      <c r="E14" s="233">
        <v>4692</v>
      </c>
      <c r="F14" s="234">
        <v>0.2</v>
      </c>
      <c r="G14" s="235">
        <v>3753.6</v>
      </c>
      <c r="H14" s="217">
        <v>0</v>
      </c>
      <c r="I14" s="219">
        <v>172.98147371556541</v>
      </c>
      <c r="J14" s="219">
        <v>0</v>
      </c>
      <c r="K14" s="219">
        <v>0</v>
      </c>
      <c r="L14" s="217">
        <v>4864.981473715566</v>
      </c>
      <c r="M14" s="217">
        <v>3926.5814737155656</v>
      </c>
      <c r="N14" s="423" t="s">
        <v>250</v>
      </c>
    </row>
    <row r="15" spans="2:14" ht="15">
      <c r="B15" s="206" t="s">
        <v>571</v>
      </c>
      <c r="C15" s="216" t="s">
        <v>571</v>
      </c>
      <c r="D15" s="415"/>
      <c r="E15" s="233">
        <v>2503.386</v>
      </c>
      <c r="F15" s="234">
        <v>0.05</v>
      </c>
      <c r="G15" s="235">
        <v>2378.2167</v>
      </c>
      <c r="H15" s="217">
        <v>0</v>
      </c>
      <c r="I15" s="219">
        <v>21.92</v>
      </c>
      <c r="J15" s="219">
        <v>0</v>
      </c>
      <c r="K15" s="219">
        <v>0</v>
      </c>
      <c r="L15" s="217">
        <v>2525.306</v>
      </c>
      <c r="M15" s="217">
        <v>2400.1367</v>
      </c>
      <c r="N15" s="423" t="s">
        <v>251</v>
      </c>
    </row>
    <row r="16" spans="2:14" ht="15">
      <c r="B16" s="206" t="s">
        <v>545</v>
      </c>
      <c r="C16" s="216" t="s">
        <v>545</v>
      </c>
      <c r="D16" s="415"/>
      <c r="E16" s="233">
        <v>3860</v>
      </c>
      <c r="F16" s="234">
        <v>0.2</v>
      </c>
      <c r="G16" s="235">
        <v>3088</v>
      </c>
      <c r="H16" s="217">
        <v>0</v>
      </c>
      <c r="I16" s="219">
        <v>21.92</v>
      </c>
      <c r="J16" s="219">
        <v>18.9873417721519</v>
      </c>
      <c r="K16" s="219">
        <v>0</v>
      </c>
      <c r="L16" s="217">
        <v>3900.907341772152</v>
      </c>
      <c r="M16" s="217">
        <v>3128.907341772152</v>
      </c>
      <c r="N16" s="423" t="s">
        <v>252</v>
      </c>
    </row>
    <row r="17" spans="2:14" ht="15.75" thickBot="1">
      <c r="B17" s="206" t="s">
        <v>572</v>
      </c>
      <c r="C17" s="220" t="s">
        <v>572</v>
      </c>
      <c r="D17" s="416"/>
      <c r="E17" s="236">
        <v>4141</v>
      </c>
      <c r="F17" s="237">
        <v>0.1</v>
      </c>
      <c r="G17" s="238">
        <v>3726.9</v>
      </c>
      <c r="H17" s="221">
        <v>0</v>
      </c>
      <c r="I17" s="222">
        <v>172.98147371556541</v>
      </c>
      <c r="J17" s="222">
        <v>0</v>
      </c>
      <c r="K17" s="222">
        <v>0</v>
      </c>
      <c r="L17" s="221">
        <v>4313.981473715566</v>
      </c>
      <c r="M17" s="221">
        <v>3899.8814737155653</v>
      </c>
      <c r="N17" s="424" t="s">
        <v>253</v>
      </c>
    </row>
    <row r="18" spans="3:4" ht="15">
      <c r="C18" s="516"/>
      <c r="D18" s="516"/>
    </row>
    <row r="20" spans="3:4" ht="15">
      <c r="C20" s="206" t="s">
        <v>233</v>
      </c>
      <c r="D20" s="419" t="s">
        <v>1271</v>
      </c>
    </row>
    <row r="21" ht="15">
      <c r="D21" s="419" t="s">
        <v>1276</v>
      </c>
    </row>
    <row r="22" ht="15">
      <c r="D22" s="419" t="s">
        <v>1210</v>
      </c>
    </row>
    <row r="23" spans="3:4" ht="15">
      <c r="C23" s="206" t="s">
        <v>235</v>
      </c>
      <c r="D23" s="419" t="s">
        <v>1271</v>
      </c>
    </row>
    <row r="24" ht="15">
      <c r="D24" s="419" t="s">
        <v>1275</v>
      </c>
    </row>
    <row r="25" spans="3:4" ht="15">
      <c r="C25" s="206" t="s">
        <v>237</v>
      </c>
      <c r="D25" s="419" t="s">
        <v>1271</v>
      </c>
    </row>
    <row r="26" ht="15">
      <c r="D26" s="420" t="s">
        <v>1277</v>
      </c>
    </row>
    <row r="27" ht="15">
      <c r="D27" s="420" t="s">
        <v>1278</v>
      </c>
    </row>
    <row r="28" spans="3:4" ht="15">
      <c r="C28" s="206" t="s">
        <v>239</v>
      </c>
      <c r="D28" s="419" t="s">
        <v>1271</v>
      </c>
    </row>
    <row r="29" ht="15">
      <c r="D29" s="420" t="s">
        <v>1279</v>
      </c>
    </row>
    <row r="30" ht="15">
      <c r="D30" s="420" t="s">
        <v>1280</v>
      </c>
    </row>
    <row r="31" spans="3:4" ht="15">
      <c r="C31" s="206" t="s">
        <v>241</v>
      </c>
      <c r="D31" s="419" t="s">
        <v>1271</v>
      </c>
    </row>
    <row r="32" ht="15">
      <c r="D32" s="419" t="s">
        <v>1274</v>
      </c>
    </row>
    <row r="33" spans="3:4" ht="15">
      <c r="C33" s="206" t="s">
        <v>243</v>
      </c>
      <c r="D33" s="419" t="s">
        <v>1271</v>
      </c>
    </row>
    <row r="34" ht="15">
      <c r="D34" s="419" t="s">
        <v>1300</v>
      </c>
    </row>
    <row r="35" spans="3:4" ht="15">
      <c r="C35" s="206" t="s">
        <v>245</v>
      </c>
      <c r="D35" s="419" t="s">
        <v>1272</v>
      </c>
    </row>
    <row r="36" ht="15">
      <c r="D36" s="420" t="s">
        <v>1273</v>
      </c>
    </row>
    <row r="37" ht="15">
      <c r="D37" s="420" t="s">
        <v>1301</v>
      </c>
    </row>
    <row r="38" spans="3:4" ht="15">
      <c r="C38" s="206" t="s">
        <v>247</v>
      </c>
      <c r="D38" s="419" t="s">
        <v>1271</v>
      </c>
    </row>
    <row r="39" ht="15">
      <c r="D39" s="419" t="s">
        <v>1203</v>
      </c>
    </row>
    <row r="40" spans="3:4" ht="15">
      <c r="C40" s="206" t="s">
        <v>248</v>
      </c>
      <c r="D40" s="419" t="s">
        <v>1271</v>
      </c>
    </row>
    <row r="41" ht="15">
      <c r="D41" s="419" t="s">
        <v>1204</v>
      </c>
    </row>
    <row r="42" spans="3:4" ht="15">
      <c r="C42" s="206" t="s">
        <v>249</v>
      </c>
      <c r="D42" s="419" t="s">
        <v>1271</v>
      </c>
    </row>
    <row r="43" ht="15">
      <c r="D43" s="419" t="s">
        <v>1205</v>
      </c>
    </row>
    <row r="44" spans="3:4" ht="15">
      <c r="C44" s="206" t="s">
        <v>250</v>
      </c>
      <c r="D44" s="419" t="s">
        <v>1271</v>
      </c>
    </row>
    <row r="45" ht="15">
      <c r="D45" s="419" t="s">
        <v>1206</v>
      </c>
    </row>
    <row r="46" spans="3:4" ht="15">
      <c r="C46" s="206" t="s">
        <v>251</v>
      </c>
      <c r="D46" s="419" t="s">
        <v>1106</v>
      </c>
    </row>
    <row r="47" spans="3:4" ht="15">
      <c r="C47" s="206" t="s">
        <v>252</v>
      </c>
      <c r="D47" s="419" t="s">
        <v>1271</v>
      </c>
    </row>
    <row r="48" ht="15">
      <c r="D48" s="419" t="s">
        <v>1302</v>
      </c>
    </row>
    <row r="49" spans="3:4" ht="15">
      <c r="C49" s="206" t="s">
        <v>253</v>
      </c>
      <c r="D49" s="419" t="s">
        <v>1271</v>
      </c>
    </row>
    <row r="50" ht="15">
      <c r="D50" s="419" t="s">
        <v>1207</v>
      </c>
    </row>
    <row r="51" ht="15.75" thickBot="1"/>
    <row r="52" spans="3:9" ht="15">
      <c r="C52" s="573" t="s">
        <v>1104</v>
      </c>
      <c r="D52" s="574"/>
      <c r="E52" s="574"/>
      <c r="F52" s="574"/>
      <c r="G52" s="574"/>
      <c r="H52" s="574"/>
      <c r="I52" s="575"/>
    </row>
    <row r="53" spans="3:9" ht="15.75" thickBot="1">
      <c r="C53" s="421" t="s">
        <v>476</v>
      </c>
      <c r="D53" s="223"/>
      <c r="E53" s="223">
        <v>2010</v>
      </c>
      <c r="F53" s="223">
        <v>2015</v>
      </c>
      <c r="G53" s="223">
        <v>2020</v>
      </c>
      <c r="H53" s="223">
        <v>2025</v>
      </c>
      <c r="I53" s="224">
        <v>2030</v>
      </c>
    </row>
    <row r="54" spans="3:9" ht="15">
      <c r="C54" s="216" t="s">
        <v>539</v>
      </c>
      <c r="D54" s="415"/>
      <c r="E54" s="235">
        <v>5614.891373350666</v>
      </c>
      <c r="F54" s="239">
        <v>5436.924706684</v>
      </c>
      <c r="G54" s="239">
        <v>5258.958040017333</v>
      </c>
      <c r="H54" s="235">
        <v>5080.991373350666</v>
      </c>
      <c r="I54" s="240">
        <v>5080.991373350666</v>
      </c>
    </row>
    <row r="55" spans="3:9" ht="15">
      <c r="C55" s="216" t="s">
        <v>540</v>
      </c>
      <c r="D55" s="415"/>
      <c r="E55" s="235">
        <v>2884.907341772152</v>
      </c>
      <c r="F55" s="239">
        <v>2837.507341772152</v>
      </c>
      <c r="G55" s="239">
        <v>2790.107341772152</v>
      </c>
      <c r="H55" s="235">
        <v>2742.7073417721517</v>
      </c>
      <c r="I55" s="240">
        <v>2742.7073417721517</v>
      </c>
    </row>
    <row r="56" spans="3:9" ht="15">
      <c r="C56" s="241" t="s">
        <v>541</v>
      </c>
      <c r="D56" s="417"/>
      <c r="E56" s="235">
        <v>1009.9</v>
      </c>
      <c r="F56" s="239">
        <v>1018.1833333333334</v>
      </c>
      <c r="G56" s="239">
        <v>1001.4666666666666</v>
      </c>
      <c r="H56" s="235">
        <v>984.75</v>
      </c>
      <c r="I56" s="240">
        <v>984.75</v>
      </c>
    </row>
    <row r="57" spans="3:9" ht="15">
      <c r="C57" s="216" t="s">
        <v>542</v>
      </c>
      <c r="D57" s="415"/>
      <c r="E57" s="235">
        <v>710.07</v>
      </c>
      <c r="F57" s="239">
        <v>698.9866666666667</v>
      </c>
      <c r="G57" s="239">
        <v>687.9033333333334</v>
      </c>
      <c r="H57" s="235">
        <v>676.82</v>
      </c>
      <c r="I57" s="240">
        <v>676.82</v>
      </c>
    </row>
    <row r="58" spans="3:9" ht="15">
      <c r="C58" s="216" t="s">
        <v>543</v>
      </c>
      <c r="D58" s="415"/>
      <c r="E58" s="235">
        <v>3261.907341772152</v>
      </c>
      <c r="F58" s="239">
        <v>3208.2240084388186</v>
      </c>
      <c r="G58" s="239">
        <v>3154.540675105485</v>
      </c>
      <c r="H58" s="235">
        <v>3100.857341772152</v>
      </c>
      <c r="I58" s="240">
        <v>3100.857341772152</v>
      </c>
    </row>
    <row r="59" spans="3:9" ht="15">
      <c r="C59" s="216" t="s">
        <v>544</v>
      </c>
      <c r="D59" s="415"/>
      <c r="E59" s="235">
        <v>5388.907341772152</v>
      </c>
      <c r="F59" s="239">
        <v>5193.424008438818</v>
      </c>
      <c r="G59" s="239">
        <v>4997.940675105486</v>
      </c>
      <c r="H59" s="235">
        <v>4802.457341772152</v>
      </c>
      <c r="I59" s="240">
        <v>4802.457341772152</v>
      </c>
    </row>
    <row r="60" spans="3:9" ht="15">
      <c r="C60" s="216" t="s">
        <v>489</v>
      </c>
      <c r="D60" s="415"/>
      <c r="E60" s="235">
        <v>2610.9814737155652</v>
      </c>
      <c r="F60" s="239">
        <v>2602.8548070488987</v>
      </c>
      <c r="G60" s="239">
        <v>2594.7281403822317</v>
      </c>
      <c r="H60" s="235">
        <v>2586.601473715565</v>
      </c>
      <c r="I60" s="240">
        <v>2586.601473715565</v>
      </c>
    </row>
    <row r="61" spans="3:9" ht="15">
      <c r="C61" s="216" t="s">
        <v>699</v>
      </c>
      <c r="D61" s="415"/>
      <c r="E61" s="235">
        <v>5975</v>
      </c>
      <c r="F61" s="239">
        <v>5576.666666666667</v>
      </c>
      <c r="G61" s="239">
        <v>5178.333333333333</v>
      </c>
      <c r="H61" s="235">
        <v>4780</v>
      </c>
      <c r="I61" s="240">
        <v>4780</v>
      </c>
    </row>
    <row r="62" spans="3:9" ht="15">
      <c r="C62" s="216" t="s">
        <v>487</v>
      </c>
      <c r="D62" s="415"/>
      <c r="E62" s="235">
        <v>4927.981473715566</v>
      </c>
      <c r="F62" s="239">
        <v>4610.981473715566</v>
      </c>
      <c r="G62" s="239">
        <v>4293.981473715566</v>
      </c>
      <c r="H62" s="235">
        <v>3976.9814737155652</v>
      </c>
      <c r="I62" s="240">
        <v>3976.9814737155652</v>
      </c>
    </row>
    <row r="63" spans="3:9" ht="15">
      <c r="C63" s="216" t="s">
        <v>486</v>
      </c>
      <c r="D63" s="415"/>
      <c r="E63" s="235">
        <v>4864.981473715566</v>
      </c>
      <c r="F63" s="239">
        <v>4552.1814737155655</v>
      </c>
      <c r="G63" s="239">
        <v>4239.381473715565</v>
      </c>
      <c r="H63" s="235">
        <v>3926.5814737155656</v>
      </c>
      <c r="I63" s="240">
        <v>3926.5814737155656</v>
      </c>
    </row>
    <row r="64" spans="3:9" ht="15">
      <c r="C64" s="216" t="s">
        <v>571</v>
      </c>
      <c r="D64" s="415"/>
      <c r="E64" s="235">
        <v>2525.306</v>
      </c>
      <c r="F64" s="239">
        <v>2483.5829</v>
      </c>
      <c r="G64" s="239">
        <v>2441.8598</v>
      </c>
      <c r="H64" s="235">
        <v>2400.1367</v>
      </c>
      <c r="I64" s="240">
        <v>2400.1367</v>
      </c>
    </row>
    <row r="65" spans="3:9" ht="15">
      <c r="C65" s="216" t="s">
        <v>545</v>
      </c>
      <c r="D65" s="415"/>
      <c r="E65" s="235">
        <v>3900.907341772152</v>
      </c>
      <c r="F65" s="239">
        <v>3643.5740084388185</v>
      </c>
      <c r="G65" s="239">
        <v>3386.2406751054855</v>
      </c>
      <c r="H65" s="235">
        <v>3128.907341772152</v>
      </c>
      <c r="I65" s="240">
        <v>3128.907341772152</v>
      </c>
    </row>
    <row r="66" spans="3:9" ht="15.75" thickBot="1">
      <c r="C66" s="220" t="s">
        <v>572</v>
      </c>
      <c r="D66" s="416"/>
      <c r="E66" s="238">
        <v>4313.981473715566</v>
      </c>
      <c r="F66" s="242">
        <v>4175.948140382232</v>
      </c>
      <c r="G66" s="242">
        <v>4037.9148070488986</v>
      </c>
      <c r="H66" s="238">
        <v>3899.8814737155653</v>
      </c>
      <c r="I66" s="243">
        <v>3899.8814737155653</v>
      </c>
    </row>
    <row r="68" ht="15">
      <c r="C68" s="206" t="s">
        <v>1208</v>
      </c>
    </row>
    <row r="69" ht="15">
      <c r="C69" s="206" t="s">
        <v>1209</v>
      </c>
    </row>
    <row r="72" ht="15">
      <c r="C72" s="474" t="s">
        <v>1281</v>
      </c>
    </row>
    <row r="73" ht="15">
      <c r="C73" s="474" t="s">
        <v>1282</v>
      </c>
    </row>
  </sheetData>
  <mergeCells count="1">
    <mergeCell ref="C52:I52"/>
  </mergeCells>
  <printOptions/>
  <pageMargins left="0.75" right="0.75" top="1" bottom="1" header="0.5" footer="0.5"/>
  <pageSetup fitToHeight="1" fitToWidth="1" horizontalDpi="600" verticalDpi="600" orientation="portrait" scale="56" r:id="rId1"/>
</worksheet>
</file>

<file path=xl/worksheets/sheet11.xml><?xml version="1.0" encoding="utf-8"?>
<worksheet xmlns="http://schemas.openxmlformats.org/spreadsheetml/2006/main" xmlns:r="http://schemas.openxmlformats.org/officeDocument/2006/relationships">
  <sheetPr codeName="Sheet21">
    <tabColor indexed="13"/>
    <pageSetUpPr fitToPage="1"/>
  </sheetPr>
  <dimension ref="A1:Q39"/>
  <sheetViews>
    <sheetView zoomScale="85" zoomScaleNormal="85" workbookViewId="0" topLeftCell="A2">
      <selection activeCell="K2" sqref="K2"/>
    </sheetView>
  </sheetViews>
  <sheetFormatPr defaultColWidth="9.140625" defaultRowHeight="15"/>
  <cols>
    <col min="1" max="1" width="20.00390625" style="0" customWidth="1"/>
    <col min="2" max="2" width="17.00390625" style="0" bestFit="1" customWidth="1"/>
    <col min="3" max="3" width="8.28125" style="0" bestFit="1" customWidth="1"/>
    <col min="4" max="4" width="8.28125" style="0" customWidth="1"/>
    <col min="5" max="5" width="7.421875" style="0" customWidth="1"/>
    <col min="6" max="6" width="8.140625" style="0" customWidth="1"/>
    <col min="7" max="7" width="7.140625" style="0" customWidth="1"/>
    <col min="8" max="8" width="7.421875" style="0" customWidth="1"/>
    <col min="9" max="9" width="8.00390625" style="0" customWidth="1"/>
    <col min="10" max="10" width="7.140625" style="0" customWidth="1"/>
    <col min="11" max="11" width="8.140625" style="0" customWidth="1"/>
    <col min="12" max="12" width="9.421875" style="0" customWidth="1"/>
    <col min="15" max="15" width="7.421875" style="0" customWidth="1"/>
    <col min="16" max="16" width="8.8515625" style="0" customWidth="1"/>
  </cols>
  <sheetData>
    <row r="1" spans="1:5" ht="15">
      <c r="A1" s="1" t="s">
        <v>327</v>
      </c>
      <c r="B1" s="1"/>
      <c r="C1" s="1"/>
      <c r="D1" s="1"/>
      <c r="E1" s="1"/>
    </row>
    <row r="2" spans="1:5" ht="15">
      <c r="A2" s="1" t="s">
        <v>771</v>
      </c>
      <c r="B2" s="1"/>
      <c r="C2" s="1"/>
      <c r="D2" s="1"/>
      <c r="E2" s="1"/>
    </row>
    <row r="3" spans="1:5" ht="15.75" thickBot="1">
      <c r="A3" s="1"/>
      <c r="B3" s="1"/>
      <c r="C3" s="1"/>
      <c r="D3" s="1"/>
      <c r="E3" s="1"/>
    </row>
    <row r="4" spans="1:17" s="5" customFormat="1" ht="37.5" customHeight="1">
      <c r="A4" s="399" t="s">
        <v>791</v>
      </c>
      <c r="B4" s="400" t="s">
        <v>472</v>
      </c>
      <c r="C4" s="168" t="s">
        <v>539</v>
      </c>
      <c r="D4" s="244" t="s">
        <v>1265</v>
      </c>
      <c r="E4" s="244" t="s">
        <v>236</v>
      </c>
      <c r="F4" s="244" t="s">
        <v>238</v>
      </c>
      <c r="G4" s="244" t="s">
        <v>1105</v>
      </c>
      <c r="H4" s="244" t="s">
        <v>543</v>
      </c>
      <c r="I4" s="244" t="s">
        <v>792</v>
      </c>
      <c r="J4" s="244" t="s">
        <v>489</v>
      </c>
      <c r="K4" s="244" t="s">
        <v>1266</v>
      </c>
      <c r="L4" s="244" t="s">
        <v>847</v>
      </c>
      <c r="M4" s="244" t="s">
        <v>486</v>
      </c>
      <c r="N4" s="244" t="s">
        <v>571</v>
      </c>
      <c r="O4" s="244" t="s">
        <v>1264</v>
      </c>
      <c r="P4" s="245" t="s">
        <v>1263</v>
      </c>
      <c r="Q4" s="517"/>
    </row>
    <row r="5" spans="1:16" s="5" customFormat="1" ht="15">
      <c r="A5" s="246" t="s">
        <v>793</v>
      </c>
      <c r="B5" s="247" t="s">
        <v>610</v>
      </c>
      <c r="C5" s="396">
        <v>0.976</v>
      </c>
      <c r="D5" s="397">
        <v>0.943</v>
      </c>
      <c r="E5" s="397">
        <v>1.026</v>
      </c>
      <c r="F5" s="397">
        <v>1.026</v>
      </c>
      <c r="G5" s="397">
        <v>1.044</v>
      </c>
      <c r="H5" s="397">
        <v>0.954</v>
      </c>
      <c r="I5" s="397">
        <v>0.945</v>
      </c>
      <c r="J5" s="397">
        <v>0.976</v>
      </c>
      <c r="K5" s="397">
        <v>1</v>
      </c>
      <c r="L5" s="397">
        <v>0.938</v>
      </c>
      <c r="M5" s="397">
        <v>0.911</v>
      </c>
      <c r="N5" s="397">
        <v>0.955</v>
      </c>
      <c r="O5" s="397">
        <v>1</v>
      </c>
      <c r="P5" s="398">
        <v>0.97</v>
      </c>
    </row>
    <row r="6" spans="1:16" s="5" customFormat="1" ht="15">
      <c r="A6" s="246" t="s">
        <v>795</v>
      </c>
      <c r="B6" s="247" t="s">
        <v>508</v>
      </c>
      <c r="C6" s="396">
        <v>0.975</v>
      </c>
      <c r="D6" s="397">
        <v>0.941</v>
      </c>
      <c r="E6" s="397">
        <v>0.925</v>
      </c>
      <c r="F6" s="397">
        <v>0.933</v>
      </c>
      <c r="G6" s="397">
        <v>0.966</v>
      </c>
      <c r="H6" s="397">
        <v>0.952</v>
      </c>
      <c r="I6" s="397">
        <v>0.943</v>
      </c>
      <c r="J6" s="397">
        <v>0.975</v>
      </c>
      <c r="K6" s="397">
        <v>1</v>
      </c>
      <c r="L6" s="397">
        <v>0.935</v>
      </c>
      <c r="M6" s="397">
        <v>0.907</v>
      </c>
      <c r="N6" s="397">
        <v>0.953</v>
      </c>
      <c r="O6" s="397">
        <v>0.919</v>
      </c>
      <c r="P6" s="398">
        <v>1</v>
      </c>
    </row>
    <row r="7" spans="1:16" s="5" customFormat="1" ht="15">
      <c r="A7" s="246" t="s">
        <v>796</v>
      </c>
      <c r="B7" s="247" t="s">
        <v>491</v>
      </c>
      <c r="C7" s="396">
        <v>0.961</v>
      </c>
      <c r="D7" s="397">
        <v>0.897</v>
      </c>
      <c r="E7" s="397">
        <v>0.912</v>
      </c>
      <c r="F7" s="397">
        <v>0.915</v>
      </c>
      <c r="G7" s="397">
        <v>1.012</v>
      </c>
      <c r="H7" s="397">
        <v>0.915</v>
      </c>
      <c r="I7" s="397">
        <v>0.917</v>
      </c>
      <c r="J7" s="397">
        <v>0.952</v>
      </c>
      <c r="K7" s="397">
        <v>0.918</v>
      </c>
      <c r="L7" s="397">
        <v>0.899</v>
      </c>
      <c r="M7" s="397">
        <v>0.858</v>
      </c>
      <c r="N7" s="397">
        <v>0.927</v>
      </c>
      <c r="O7" s="397">
        <v>0.884</v>
      </c>
      <c r="P7" s="398">
        <v>1</v>
      </c>
    </row>
    <row r="8" spans="1:16" s="5" customFormat="1" ht="15">
      <c r="A8" s="246" t="s">
        <v>797</v>
      </c>
      <c r="B8" s="247" t="s">
        <v>509</v>
      </c>
      <c r="C8" s="396">
        <v>0.979</v>
      </c>
      <c r="D8" s="397">
        <v>0.946</v>
      </c>
      <c r="E8" s="397">
        <v>0.94</v>
      </c>
      <c r="F8" s="397">
        <v>0.942</v>
      </c>
      <c r="G8" s="397">
        <v>0.954</v>
      </c>
      <c r="H8" s="397">
        <v>0.956</v>
      </c>
      <c r="I8" s="397">
        <v>0.955</v>
      </c>
      <c r="J8" s="397">
        <v>0.978</v>
      </c>
      <c r="K8" s="397">
        <v>1</v>
      </c>
      <c r="L8" s="397">
        <v>0.89</v>
      </c>
      <c r="M8" s="397">
        <v>0.936</v>
      </c>
      <c r="N8" s="397">
        <v>0.921</v>
      </c>
      <c r="O8" s="397">
        <v>0.943</v>
      </c>
      <c r="P8" s="398">
        <v>1</v>
      </c>
    </row>
    <row r="9" spans="1:16" s="5" customFormat="1" ht="25.5">
      <c r="A9" s="463" t="s">
        <v>280</v>
      </c>
      <c r="B9" s="464" t="s">
        <v>281</v>
      </c>
      <c r="C9" s="396">
        <v>0.967</v>
      </c>
      <c r="D9" s="397">
        <v>0.92</v>
      </c>
      <c r="E9" s="397">
        <v>0.946</v>
      </c>
      <c r="F9" s="397">
        <v>0.948</v>
      </c>
      <c r="G9" s="397">
        <v>1.013</v>
      </c>
      <c r="H9" s="397">
        <v>0.928</v>
      </c>
      <c r="I9" s="397">
        <v>0.922</v>
      </c>
      <c r="J9" s="397">
        <v>1.021</v>
      </c>
      <c r="K9" s="397">
        <v>1</v>
      </c>
      <c r="L9" s="397">
        <v>0.947</v>
      </c>
      <c r="M9" s="397">
        <v>0.912</v>
      </c>
      <c r="N9" s="397">
        <v>0.944</v>
      </c>
      <c r="O9" s="397">
        <v>0.903</v>
      </c>
      <c r="P9" s="398">
        <v>1</v>
      </c>
    </row>
    <row r="10" spans="1:16" s="5" customFormat="1" ht="15">
      <c r="A10" s="246" t="s">
        <v>801</v>
      </c>
      <c r="B10" s="464" t="s">
        <v>810</v>
      </c>
      <c r="C10" s="396">
        <v>1.02</v>
      </c>
      <c r="D10" s="397">
        <v>1.035</v>
      </c>
      <c r="E10" s="397">
        <v>1.009</v>
      </c>
      <c r="F10" s="397">
        <v>1.009</v>
      </c>
      <c r="G10" s="397">
        <v>1.017</v>
      </c>
      <c r="H10" s="397">
        <v>1.033</v>
      </c>
      <c r="I10" s="397">
        <v>1.012</v>
      </c>
      <c r="J10" s="397">
        <v>0.997</v>
      </c>
      <c r="K10" s="397">
        <v>0.99</v>
      </c>
      <c r="L10" s="397">
        <v>0.988</v>
      </c>
      <c r="M10" s="397">
        <v>0.981</v>
      </c>
      <c r="N10" s="397">
        <v>0.991</v>
      </c>
      <c r="O10" s="397">
        <v>1.015</v>
      </c>
      <c r="P10" s="398">
        <v>1</v>
      </c>
    </row>
    <row r="11" spans="1:16" s="5" customFormat="1" ht="15">
      <c r="A11" s="246" t="s">
        <v>800</v>
      </c>
      <c r="B11" s="464" t="s">
        <v>812</v>
      </c>
      <c r="C11" s="396">
        <v>1.016</v>
      </c>
      <c r="D11" s="397">
        <v>1.04</v>
      </c>
      <c r="E11" s="397">
        <v>1.053</v>
      </c>
      <c r="F11" s="397">
        <v>1.052</v>
      </c>
      <c r="G11" s="397">
        <v>0.97</v>
      </c>
      <c r="H11" s="397">
        <v>1.035</v>
      </c>
      <c r="I11" s="397">
        <v>1.035</v>
      </c>
      <c r="J11" s="397">
        <v>0.973</v>
      </c>
      <c r="K11" s="397">
        <v>1.028</v>
      </c>
      <c r="L11" s="397">
        <v>1.034</v>
      </c>
      <c r="M11" s="397">
        <v>1.048</v>
      </c>
      <c r="N11" s="397">
        <v>1.027</v>
      </c>
      <c r="O11" s="397">
        <v>1.039</v>
      </c>
      <c r="P11" s="398">
        <v>1</v>
      </c>
    </row>
    <row r="12" spans="1:16" s="5" customFormat="1" ht="15">
      <c r="A12" s="246" t="s">
        <v>794</v>
      </c>
      <c r="B12" s="464" t="s">
        <v>813</v>
      </c>
      <c r="C12" s="396">
        <v>1.028</v>
      </c>
      <c r="D12" s="397">
        <v>1.077</v>
      </c>
      <c r="E12" s="397">
        <v>1.056</v>
      </c>
      <c r="F12" s="397">
        <v>1.054</v>
      </c>
      <c r="G12" s="397">
        <v>1.01</v>
      </c>
      <c r="H12" s="397">
        <v>1.069</v>
      </c>
      <c r="I12" s="397">
        <v>1.055</v>
      </c>
      <c r="J12" s="397">
        <v>1.036</v>
      </c>
      <c r="K12" s="397">
        <v>1</v>
      </c>
      <c r="L12" s="397">
        <v>1.044</v>
      </c>
      <c r="M12" s="397">
        <v>0.943</v>
      </c>
      <c r="N12" s="397">
        <v>1.03</v>
      </c>
      <c r="O12" s="397">
        <v>1.047</v>
      </c>
      <c r="P12" s="398">
        <v>1</v>
      </c>
    </row>
    <row r="13" spans="1:16" s="5" customFormat="1" ht="15">
      <c r="A13" s="246" t="s">
        <v>798</v>
      </c>
      <c r="B13" s="464" t="s">
        <v>814</v>
      </c>
      <c r="C13" s="396">
        <v>1.019</v>
      </c>
      <c r="D13" s="397">
        <v>1.041</v>
      </c>
      <c r="E13" s="397">
        <v>1.045</v>
      </c>
      <c r="F13" s="397">
        <v>1.044</v>
      </c>
      <c r="G13" s="397">
        <v>0.994</v>
      </c>
      <c r="H13" s="397">
        <v>1.036</v>
      </c>
      <c r="I13" s="397">
        <v>1.034</v>
      </c>
      <c r="J13" s="397">
        <v>0.925</v>
      </c>
      <c r="K13" s="397">
        <v>1.048</v>
      </c>
      <c r="L13" s="397">
        <v>1.06</v>
      </c>
      <c r="M13" s="397">
        <v>1.072</v>
      </c>
      <c r="N13" s="397">
        <v>1.023</v>
      </c>
      <c r="O13" s="397">
        <v>1.043</v>
      </c>
      <c r="P13" s="398">
        <v>1</v>
      </c>
    </row>
    <row r="14" spans="1:16" s="5" customFormat="1" ht="15">
      <c r="A14" s="246" t="s">
        <v>844</v>
      </c>
      <c r="B14" s="464" t="s">
        <v>815</v>
      </c>
      <c r="C14" s="396">
        <v>1.01</v>
      </c>
      <c r="D14" s="397">
        <v>1.006</v>
      </c>
      <c r="E14" s="397">
        <v>0.987</v>
      </c>
      <c r="F14" s="397">
        <v>0.987</v>
      </c>
      <c r="G14" s="397">
        <v>0.948</v>
      </c>
      <c r="H14" s="397">
        <v>1.008</v>
      </c>
      <c r="I14" s="397">
        <v>0.995</v>
      </c>
      <c r="J14" s="397">
        <v>0.99</v>
      </c>
      <c r="K14" s="397">
        <v>0.973</v>
      </c>
      <c r="L14" s="397">
        <v>0.966</v>
      </c>
      <c r="M14" s="397">
        <v>0.951</v>
      </c>
      <c r="N14" s="397">
        <v>0.977</v>
      </c>
      <c r="O14" s="397">
        <v>0.99</v>
      </c>
      <c r="P14" s="398">
        <v>1</v>
      </c>
    </row>
    <row r="15" spans="1:16" s="5" customFormat="1" ht="15">
      <c r="A15" s="246" t="s">
        <v>802</v>
      </c>
      <c r="B15" s="247" t="s">
        <v>581</v>
      </c>
      <c r="C15" s="396">
        <v>0.985</v>
      </c>
      <c r="D15" s="397">
        <v>0.961</v>
      </c>
      <c r="E15" s="397">
        <v>0.985</v>
      </c>
      <c r="F15" s="397">
        <v>0.986</v>
      </c>
      <c r="G15" s="397">
        <v>1.343</v>
      </c>
      <c r="H15" s="397">
        <v>0.969</v>
      </c>
      <c r="I15" s="397">
        <v>0.962</v>
      </c>
      <c r="J15" s="397">
        <v>1.035</v>
      </c>
      <c r="K15" s="397">
        <v>1</v>
      </c>
      <c r="L15" s="397">
        <v>0.983</v>
      </c>
      <c r="M15" s="397">
        <v>0.965</v>
      </c>
      <c r="N15" s="397">
        <v>0.97</v>
      </c>
      <c r="O15" s="397">
        <v>0.949</v>
      </c>
      <c r="P15" s="398">
        <v>1</v>
      </c>
    </row>
    <row r="16" spans="1:16" s="5" customFormat="1" ht="25.5">
      <c r="A16" s="246" t="s">
        <v>803</v>
      </c>
      <c r="B16" s="247" t="s">
        <v>511</v>
      </c>
      <c r="C16" s="396">
        <v>1.183</v>
      </c>
      <c r="D16" s="397">
        <v>1.387</v>
      </c>
      <c r="E16" s="397">
        <v>1.4</v>
      </c>
      <c r="F16" s="397">
        <v>1.389</v>
      </c>
      <c r="G16" s="397">
        <v>1.126</v>
      </c>
      <c r="H16" s="397">
        <v>1.338</v>
      </c>
      <c r="I16" s="397">
        <v>1.262</v>
      </c>
      <c r="J16" s="397">
        <v>1.111</v>
      </c>
      <c r="K16" s="397">
        <v>1.132</v>
      </c>
      <c r="L16" s="397">
        <v>1.164</v>
      </c>
      <c r="M16" s="397">
        <v>1.222</v>
      </c>
      <c r="N16" s="397">
        <v>1.118</v>
      </c>
      <c r="O16" s="397">
        <v>1.335</v>
      </c>
      <c r="P16" s="398">
        <v>1</v>
      </c>
    </row>
    <row r="17" spans="1:16" s="5" customFormat="1" ht="15">
      <c r="A17" s="246" t="s">
        <v>804</v>
      </c>
      <c r="B17" s="247" t="s">
        <v>613</v>
      </c>
      <c r="C17" s="396">
        <v>0.976</v>
      </c>
      <c r="D17" s="397">
        <v>0.939</v>
      </c>
      <c r="E17" s="397">
        <v>0.946</v>
      </c>
      <c r="F17" s="397">
        <v>0.948</v>
      </c>
      <c r="G17" s="397">
        <v>0.954</v>
      </c>
      <c r="H17" s="397">
        <v>0.951</v>
      </c>
      <c r="I17" s="397">
        <v>0.942</v>
      </c>
      <c r="J17" s="397">
        <v>0.971</v>
      </c>
      <c r="K17" s="397">
        <v>1</v>
      </c>
      <c r="L17" s="397">
        <v>0.934</v>
      </c>
      <c r="M17" s="397">
        <v>0.906</v>
      </c>
      <c r="N17" s="397">
        <v>0.952</v>
      </c>
      <c r="O17" s="397">
        <v>0.924</v>
      </c>
      <c r="P17" s="398">
        <v>1</v>
      </c>
    </row>
    <row r="18" spans="1:16" s="5" customFormat="1" ht="15">
      <c r="A18" s="246" t="s">
        <v>805</v>
      </c>
      <c r="B18" s="247" t="s">
        <v>513</v>
      </c>
      <c r="C18" s="396">
        <v>1.065</v>
      </c>
      <c r="D18" s="397">
        <v>1.157</v>
      </c>
      <c r="E18" s="397">
        <v>1.205</v>
      </c>
      <c r="F18" s="397">
        <v>1.199</v>
      </c>
      <c r="G18" s="397">
        <v>1.013</v>
      </c>
      <c r="H18" s="397">
        <v>1.137</v>
      </c>
      <c r="I18" s="397">
        <v>1.111</v>
      </c>
      <c r="J18" s="397">
        <v>1.105</v>
      </c>
      <c r="K18" s="397">
        <v>1</v>
      </c>
      <c r="L18" s="397">
        <v>1.105</v>
      </c>
      <c r="M18" s="397">
        <v>1.133</v>
      </c>
      <c r="N18" s="397">
        <v>1.057</v>
      </c>
      <c r="O18" s="397">
        <v>1.119</v>
      </c>
      <c r="P18" s="398">
        <v>1.054</v>
      </c>
    </row>
    <row r="19" spans="1:16" s="5" customFormat="1" ht="15">
      <c r="A19" s="246" t="s">
        <v>806</v>
      </c>
      <c r="B19" s="247" t="s">
        <v>614</v>
      </c>
      <c r="C19" s="396">
        <v>0.985</v>
      </c>
      <c r="D19" s="397">
        <v>0.967</v>
      </c>
      <c r="E19" s="397">
        <v>0.96</v>
      </c>
      <c r="F19" s="397">
        <v>0.962</v>
      </c>
      <c r="G19" s="397">
        <v>1.047</v>
      </c>
      <c r="H19" s="397">
        <v>0.976</v>
      </c>
      <c r="I19" s="397">
        <v>0.954</v>
      </c>
      <c r="J19" s="397">
        <v>1.037</v>
      </c>
      <c r="K19" s="397">
        <v>1</v>
      </c>
      <c r="L19" s="397">
        <v>0.962</v>
      </c>
      <c r="M19" s="397">
        <v>0.931</v>
      </c>
      <c r="N19" s="397">
        <v>0.951</v>
      </c>
      <c r="O19" s="397">
        <v>1</v>
      </c>
      <c r="P19" s="398">
        <v>0.971</v>
      </c>
    </row>
    <row r="20" spans="1:16" s="5" customFormat="1" ht="15">
      <c r="A20" s="246" t="s">
        <v>807</v>
      </c>
      <c r="B20" s="464" t="s">
        <v>817</v>
      </c>
      <c r="C20" s="396">
        <v>1.066</v>
      </c>
      <c r="D20" s="397">
        <v>1.12</v>
      </c>
      <c r="E20" s="397">
        <v>1.163</v>
      </c>
      <c r="F20" s="397">
        <v>1.159</v>
      </c>
      <c r="G20" s="397">
        <v>1.056</v>
      </c>
      <c r="H20" s="397">
        <v>1.108</v>
      </c>
      <c r="I20" s="397">
        <v>1.055</v>
      </c>
      <c r="J20" s="397">
        <v>1.008</v>
      </c>
      <c r="K20" s="397">
        <v>0.988</v>
      </c>
      <c r="L20" s="397">
        <v>0.986</v>
      </c>
      <c r="M20" s="397">
        <v>0.976</v>
      </c>
      <c r="N20" s="397">
        <v>0.996</v>
      </c>
      <c r="O20" s="397">
        <v>1.075</v>
      </c>
      <c r="P20" s="398">
        <v>1</v>
      </c>
    </row>
    <row r="21" spans="1:16" s="5" customFormat="1" ht="15">
      <c r="A21" s="246" t="s">
        <v>807</v>
      </c>
      <c r="B21" s="464" t="s">
        <v>818</v>
      </c>
      <c r="C21" s="396">
        <v>1.066</v>
      </c>
      <c r="D21" s="397">
        <v>1.12</v>
      </c>
      <c r="E21" s="397">
        <v>1.163</v>
      </c>
      <c r="F21" s="397">
        <v>1.159</v>
      </c>
      <c r="G21" s="397">
        <v>1.056</v>
      </c>
      <c r="H21" s="397">
        <v>1.108</v>
      </c>
      <c r="I21" s="397">
        <v>1.055</v>
      </c>
      <c r="J21" s="397">
        <v>1.008</v>
      </c>
      <c r="K21" s="397">
        <v>0.988</v>
      </c>
      <c r="L21" s="397">
        <v>0.986</v>
      </c>
      <c r="M21" s="397">
        <v>0.976</v>
      </c>
      <c r="N21" s="397">
        <v>0.996</v>
      </c>
      <c r="O21" s="397">
        <v>1.075</v>
      </c>
      <c r="P21" s="398">
        <v>1</v>
      </c>
    </row>
    <row r="22" spans="1:16" s="5" customFormat="1" ht="25.5">
      <c r="A22" s="246" t="s">
        <v>808</v>
      </c>
      <c r="B22" s="464" t="s">
        <v>819</v>
      </c>
      <c r="C22" s="396">
        <v>1.134</v>
      </c>
      <c r="D22" s="397">
        <v>1.348</v>
      </c>
      <c r="E22" s="397">
        <v>1.684</v>
      </c>
      <c r="F22" s="397">
        <v>1.664</v>
      </c>
      <c r="G22" s="397">
        <v>0.966</v>
      </c>
      <c r="H22" s="397">
        <v>1.295</v>
      </c>
      <c r="I22" s="397">
        <v>1.314</v>
      </c>
      <c r="J22" s="397">
        <v>1.246</v>
      </c>
      <c r="K22" s="397">
        <v>1.294</v>
      </c>
      <c r="L22" s="397">
        <v>1.366</v>
      </c>
      <c r="M22" s="397">
        <v>1.501</v>
      </c>
      <c r="N22" s="397">
        <v>1.263</v>
      </c>
      <c r="O22" s="397">
        <v>1.383</v>
      </c>
      <c r="P22" s="398">
        <v>1</v>
      </c>
    </row>
    <row r="23" spans="1:16" s="5" customFormat="1" ht="15">
      <c r="A23" s="246" t="s">
        <v>807</v>
      </c>
      <c r="B23" s="248" t="s">
        <v>809</v>
      </c>
      <c r="C23" s="465">
        <f>C20</f>
        <v>1.066</v>
      </c>
      <c r="D23" s="466">
        <f aca="true" t="shared" si="0" ref="D23:P23">D20</f>
        <v>1.12</v>
      </c>
      <c r="E23" s="466">
        <f t="shared" si="0"/>
        <v>1.163</v>
      </c>
      <c r="F23" s="466">
        <f t="shared" si="0"/>
        <v>1.159</v>
      </c>
      <c r="G23" s="466">
        <f t="shared" si="0"/>
        <v>1.056</v>
      </c>
      <c r="H23" s="466">
        <f t="shared" si="0"/>
        <v>1.108</v>
      </c>
      <c r="I23" s="466">
        <f t="shared" si="0"/>
        <v>1.055</v>
      </c>
      <c r="J23" s="466">
        <f t="shared" si="0"/>
        <v>1.008</v>
      </c>
      <c r="K23" s="466">
        <f t="shared" si="0"/>
        <v>0.988</v>
      </c>
      <c r="L23" s="466">
        <f t="shared" si="0"/>
        <v>0.986</v>
      </c>
      <c r="M23" s="466">
        <f t="shared" si="0"/>
        <v>0.976</v>
      </c>
      <c r="N23" s="466">
        <f t="shared" si="0"/>
        <v>0.996</v>
      </c>
      <c r="O23" s="466">
        <f t="shared" si="0"/>
        <v>1.075</v>
      </c>
      <c r="P23" s="467">
        <f t="shared" si="0"/>
        <v>1</v>
      </c>
    </row>
    <row r="24" spans="1:16" s="5" customFormat="1" ht="25.5">
      <c r="A24" s="246" t="s">
        <v>835</v>
      </c>
      <c r="B24" s="247" t="s">
        <v>521</v>
      </c>
      <c r="C24" s="396">
        <v>1.049</v>
      </c>
      <c r="D24" s="397">
        <v>1.129</v>
      </c>
      <c r="E24" s="397">
        <v>1.261</v>
      </c>
      <c r="F24" s="397">
        <v>1.253</v>
      </c>
      <c r="G24" s="397">
        <v>1.037</v>
      </c>
      <c r="H24" s="397">
        <v>1.11</v>
      </c>
      <c r="I24" s="397">
        <v>1.113</v>
      </c>
      <c r="J24" s="397">
        <v>1.061</v>
      </c>
      <c r="K24" s="397">
        <v>1</v>
      </c>
      <c r="L24" s="397">
        <v>1.116</v>
      </c>
      <c r="M24" s="397">
        <v>1.161</v>
      </c>
      <c r="N24" s="397">
        <v>1.085</v>
      </c>
      <c r="O24" s="397">
        <v>1.131</v>
      </c>
      <c r="P24" s="398">
        <v>1</v>
      </c>
    </row>
    <row r="25" spans="1:16" s="5" customFormat="1" ht="15">
      <c r="A25" s="246" t="s">
        <v>837</v>
      </c>
      <c r="B25" s="464" t="s">
        <v>820</v>
      </c>
      <c r="C25" s="396">
        <v>1.034</v>
      </c>
      <c r="D25" s="397">
        <v>1.053</v>
      </c>
      <c r="E25" s="397">
        <v>1.204</v>
      </c>
      <c r="F25" s="397">
        <v>1.199</v>
      </c>
      <c r="G25" s="397">
        <v>1.056</v>
      </c>
      <c r="H25" s="397">
        <v>1.05</v>
      </c>
      <c r="I25" s="397">
        <v>1.011</v>
      </c>
      <c r="J25" s="397">
        <v>1.017</v>
      </c>
      <c r="K25" s="397">
        <v>0.979</v>
      </c>
      <c r="L25" s="397">
        <v>0.974</v>
      </c>
      <c r="M25" s="397">
        <v>0.956</v>
      </c>
      <c r="N25" s="397">
        <v>0.983</v>
      </c>
      <c r="O25" s="397">
        <v>1.016</v>
      </c>
      <c r="P25" s="398">
        <v>1</v>
      </c>
    </row>
    <row r="26" spans="1:16" s="5" customFormat="1" ht="15">
      <c r="A26" s="246" t="s">
        <v>836</v>
      </c>
      <c r="B26" s="464" t="s">
        <v>816</v>
      </c>
      <c r="C26" s="396">
        <v>1.008</v>
      </c>
      <c r="D26" s="397">
        <v>1.005</v>
      </c>
      <c r="E26" s="397">
        <v>0.983</v>
      </c>
      <c r="F26" s="397">
        <v>0.984</v>
      </c>
      <c r="G26" s="397">
        <v>0.998</v>
      </c>
      <c r="H26" s="397">
        <v>1.008</v>
      </c>
      <c r="I26" s="397">
        <v>0.985</v>
      </c>
      <c r="J26" s="397">
        <v>0.981</v>
      </c>
      <c r="K26" s="397">
        <v>1</v>
      </c>
      <c r="L26" s="397">
        <v>0.954</v>
      </c>
      <c r="M26" s="397">
        <v>0.934</v>
      </c>
      <c r="N26" s="397">
        <v>0.969</v>
      </c>
      <c r="O26" s="397">
        <v>0.98</v>
      </c>
      <c r="P26" s="398">
        <v>1</v>
      </c>
    </row>
    <row r="27" spans="1:16" s="5" customFormat="1" ht="15">
      <c r="A27" s="246" t="s">
        <v>838</v>
      </c>
      <c r="B27" s="247" t="s">
        <v>524</v>
      </c>
      <c r="C27" s="396">
        <v>0.974</v>
      </c>
      <c r="D27" s="397">
        <v>0.934</v>
      </c>
      <c r="E27" s="397">
        <v>1.021</v>
      </c>
      <c r="F27" s="397">
        <v>1.021</v>
      </c>
      <c r="G27" s="397">
        <v>1.206</v>
      </c>
      <c r="H27" s="397">
        <v>0.946</v>
      </c>
      <c r="I27" s="397">
        <v>0.937</v>
      </c>
      <c r="J27" s="397">
        <v>1.022</v>
      </c>
      <c r="K27" s="397">
        <v>1</v>
      </c>
      <c r="L27" s="397">
        <v>0.956</v>
      </c>
      <c r="M27" s="397">
        <v>0.927</v>
      </c>
      <c r="N27" s="397">
        <v>0.953</v>
      </c>
      <c r="O27" s="397">
        <v>0.918</v>
      </c>
      <c r="P27" s="398">
        <v>0.973</v>
      </c>
    </row>
    <row r="28" spans="1:16" s="5" customFormat="1" ht="15">
      <c r="A28" s="246" t="s">
        <v>839</v>
      </c>
      <c r="B28" s="247" t="s">
        <v>526</v>
      </c>
      <c r="C28" s="396">
        <v>0.965</v>
      </c>
      <c r="D28" s="397">
        <v>0.911</v>
      </c>
      <c r="E28" s="397">
        <v>0.934</v>
      </c>
      <c r="F28" s="397">
        <v>0.937</v>
      </c>
      <c r="G28" s="397">
        <v>0.985</v>
      </c>
      <c r="H28" s="397">
        <v>0.927</v>
      </c>
      <c r="I28" s="397">
        <v>0.919</v>
      </c>
      <c r="J28" s="397">
        <v>0.961</v>
      </c>
      <c r="K28" s="397">
        <v>0.93</v>
      </c>
      <c r="L28" s="397">
        <v>0.913</v>
      </c>
      <c r="M28" s="397">
        <v>0.877</v>
      </c>
      <c r="N28" s="397">
        <v>0.937</v>
      </c>
      <c r="O28" s="397">
        <v>0.895</v>
      </c>
      <c r="P28" s="398">
        <v>1</v>
      </c>
    </row>
    <row r="29" spans="1:16" s="5" customFormat="1" ht="25.5">
      <c r="A29" s="246" t="s">
        <v>840</v>
      </c>
      <c r="B29" s="247" t="s">
        <v>527</v>
      </c>
      <c r="C29" s="396">
        <v>1.095</v>
      </c>
      <c r="D29" s="397">
        <v>1.224</v>
      </c>
      <c r="E29" s="397">
        <v>1.29</v>
      </c>
      <c r="F29" s="397">
        <v>1.282</v>
      </c>
      <c r="G29" s="397">
        <v>1.056</v>
      </c>
      <c r="H29" s="397">
        <v>1.198</v>
      </c>
      <c r="I29" s="397">
        <v>1.137</v>
      </c>
      <c r="J29" s="397">
        <v>1.124</v>
      </c>
      <c r="K29" s="397">
        <v>1.077</v>
      </c>
      <c r="L29" s="397">
        <v>1.096</v>
      </c>
      <c r="M29" s="397">
        <v>1.114</v>
      </c>
      <c r="N29" s="397">
        <v>1.052</v>
      </c>
      <c r="O29" s="397">
        <v>1.134</v>
      </c>
      <c r="P29" s="398">
        <v>0.935</v>
      </c>
    </row>
    <row r="30" spans="1:16" s="5" customFormat="1" ht="15">
      <c r="A30" s="246" t="s">
        <v>841</v>
      </c>
      <c r="B30" s="247" t="s">
        <v>528</v>
      </c>
      <c r="C30" s="396">
        <v>0.972</v>
      </c>
      <c r="D30" s="397">
        <v>0.927</v>
      </c>
      <c r="E30" s="397">
        <v>0.95</v>
      </c>
      <c r="F30" s="397">
        <v>0.957</v>
      </c>
      <c r="G30" s="397">
        <v>0.97</v>
      </c>
      <c r="H30" s="397">
        <v>0.94</v>
      </c>
      <c r="I30" s="397">
        <v>0.931</v>
      </c>
      <c r="J30" s="397">
        <v>1.019</v>
      </c>
      <c r="K30" s="397">
        <v>1</v>
      </c>
      <c r="L30" s="397">
        <v>0.949</v>
      </c>
      <c r="M30" s="397">
        <v>0.917</v>
      </c>
      <c r="N30" s="397">
        <v>0.946</v>
      </c>
      <c r="O30" s="397">
        <v>0.909</v>
      </c>
      <c r="P30" s="398">
        <v>1</v>
      </c>
    </row>
    <row r="31" spans="1:16" s="5" customFormat="1" ht="15">
      <c r="A31" s="246" t="s">
        <v>841</v>
      </c>
      <c r="B31" s="247" t="s">
        <v>529</v>
      </c>
      <c r="C31" s="396">
        <v>0.972</v>
      </c>
      <c r="D31" s="397">
        <v>0.927</v>
      </c>
      <c r="E31" s="397">
        <v>0.95</v>
      </c>
      <c r="F31" s="397">
        <v>0.957</v>
      </c>
      <c r="G31" s="397">
        <v>0.97</v>
      </c>
      <c r="H31" s="397">
        <v>0.94</v>
      </c>
      <c r="I31" s="397">
        <v>0.931</v>
      </c>
      <c r="J31" s="397">
        <v>1.019</v>
      </c>
      <c r="K31" s="397">
        <v>1</v>
      </c>
      <c r="L31" s="397">
        <v>0.949</v>
      </c>
      <c r="M31" s="397">
        <v>0.917</v>
      </c>
      <c r="N31" s="397">
        <v>0.946</v>
      </c>
      <c r="O31" s="397">
        <v>0.909</v>
      </c>
      <c r="P31" s="398">
        <v>1</v>
      </c>
    </row>
    <row r="32" spans="1:16" s="5" customFormat="1" ht="15">
      <c r="A32" s="246" t="s">
        <v>842</v>
      </c>
      <c r="B32" s="247" t="s">
        <v>530</v>
      </c>
      <c r="C32" s="396">
        <v>0.963</v>
      </c>
      <c r="D32" s="397">
        <v>0.903</v>
      </c>
      <c r="E32" s="397">
        <v>0.915</v>
      </c>
      <c r="F32" s="397">
        <v>0.918</v>
      </c>
      <c r="G32" s="397">
        <v>0.985</v>
      </c>
      <c r="H32" s="397">
        <v>0.921</v>
      </c>
      <c r="I32" s="397">
        <v>0.909</v>
      </c>
      <c r="J32" s="397">
        <v>0.954</v>
      </c>
      <c r="K32" s="397">
        <v>1</v>
      </c>
      <c r="L32" s="397">
        <v>0.898</v>
      </c>
      <c r="M32" s="397">
        <v>0.856</v>
      </c>
      <c r="N32" s="397">
        <v>0.927</v>
      </c>
      <c r="O32" s="397">
        <v>0.883</v>
      </c>
      <c r="P32" s="398">
        <v>1</v>
      </c>
    </row>
    <row r="33" spans="1:16" s="5" customFormat="1" ht="25.5">
      <c r="A33" s="246" t="s">
        <v>843</v>
      </c>
      <c r="B33" s="247" t="s">
        <v>531</v>
      </c>
      <c r="C33" s="396">
        <v>0.959</v>
      </c>
      <c r="D33" s="397">
        <v>0.896</v>
      </c>
      <c r="E33" s="397">
        <v>0.895</v>
      </c>
      <c r="F33" s="397">
        <v>0.909</v>
      </c>
      <c r="G33" s="397">
        <v>1.012</v>
      </c>
      <c r="H33" s="397">
        <v>0.915</v>
      </c>
      <c r="I33" s="397">
        <v>0.899</v>
      </c>
      <c r="J33" s="397">
        <v>0.951</v>
      </c>
      <c r="K33" s="397">
        <v>0.907</v>
      </c>
      <c r="L33" s="397">
        <v>0.884</v>
      </c>
      <c r="M33" s="397">
        <v>0.836</v>
      </c>
      <c r="N33" s="397">
        <v>0.917</v>
      </c>
      <c r="O33" s="397">
        <v>0.866</v>
      </c>
      <c r="P33" s="398">
        <v>1</v>
      </c>
    </row>
    <row r="34" spans="1:16" s="5" customFormat="1" ht="15">
      <c r="A34" s="249" t="s">
        <v>845</v>
      </c>
      <c r="B34" s="250"/>
      <c r="C34" s="250"/>
      <c r="D34" s="250"/>
      <c r="E34" s="250"/>
      <c r="F34" s="250"/>
      <c r="G34" s="250"/>
      <c r="H34" s="250"/>
      <c r="I34" s="250"/>
      <c r="J34" s="250"/>
      <c r="K34" s="250"/>
      <c r="L34" s="250"/>
      <c r="M34" s="250"/>
      <c r="N34" s="250"/>
      <c r="O34" s="250"/>
      <c r="P34" s="250"/>
    </row>
    <row r="35" spans="1:16" s="5" customFormat="1" ht="15">
      <c r="A35" s="251" t="s">
        <v>846</v>
      </c>
      <c r="B35" s="250"/>
      <c r="C35" s="250"/>
      <c r="D35" s="250"/>
      <c r="E35" s="250"/>
      <c r="F35" s="250"/>
      <c r="G35" s="250"/>
      <c r="H35" s="250"/>
      <c r="I35" s="250"/>
      <c r="J35" s="250"/>
      <c r="K35" s="250"/>
      <c r="L35" s="250"/>
      <c r="M35" s="250"/>
      <c r="N35" s="250"/>
      <c r="O35" s="250"/>
      <c r="P35" s="250"/>
    </row>
    <row r="36" s="5" customFormat="1" ht="15"/>
    <row r="37" s="5" customFormat="1" ht="15"/>
    <row r="38" ht="15">
      <c r="A38" s="474" t="s">
        <v>1281</v>
      </c>
    </row>
    <row r="39" ht="15">
      <c r="A39" s="474" t="s">
        <v>1282</v>
      </c>
    </row>
  </sheetData>
  <printOptions/>
  <pageMargins left="0.75" right="0.75" top="1" bottom="1" header="0.5" footer="0.5"/>
  <pageSetup fitToHeight="1" fitToWidth="1" horizontalDpi="600" verticalDpi="600" orientation="portrait" scale="60"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F42"/>
  <sheetViews>
    <sheetView workbookViewId="0" topLeftCell="A1">
      <selection activeCell="F30" sqref="F30:F31"/>
    </sheetView>
  </sheetViews>
  <sheetFormatPr defaultColWidth="9.140625" defaultRowHeight="15"/>
  <cols>
    <col min="1" max="1" width="23.7109375" style="0" customWidth="1"/>
    <col min="2" max="2" width="12.7109375" style="0" customWidth="1"/>
    <col min="3" max="3" width="10.140625" style="0" customWidth="1"/>
    <col min="4" max="4" width="3.00390625" style="0" customWidth="1"/>
    <col min="5" max="5" width="14.57421875" style="0" customWidth="1"/>
    <col min="6" max="6" width="10.28125" style="0" customWidth="1"/>
  </cols>
  <sheetData>
    <row r="1" ht="15">
      <c r="A1" s="1" t="s">
        <v>328</v>
      </c>
    </row>
    <row r="3" spans="1:6" ht="77.25">
      <c r="A3" s="277" t="s">
        <v>472</v>
      </c>
      <c r="B3" s="502" t="s">
        <v>414</v>
      </c>
      <c r="C3" s="502" t="s">
        <v>415</v>
      </c>
      <c r="D3" s="502"/>
      <c r="E3" s="502" t="s">
        <v>416</v>
      </c>
      <c r="F3" s="502" t="s">
        <v>415</v>
      </c>
    </row>
    <row r="4" spans="1:6" ht="15">
      <c r="A4" s="129" t="s">
        <v>506</v>
      </c>
      <c r="B4" s="503">
        <v>63277</v>
      </c>
      <c r="C4" s="504">
        <v>0.3060373515111243</v>
      </c>
      <c r="D4" s="505"/>
      <c r="E4" s="503">
        <v>0</v>
      </c>
      <c r="F4" s="504" t="s">
        <v>693</v>
      </c>
    </row>
    <row r="5" spans="1:6" ht="15">
      <c r="A5" s="129" t="s">
        <v>508</v>
      </c>
      <c r="B5" s="506">
        <v>396</v>
      </c>
      <c r="C5" s="504">
        <v>0.33616625242389736</v>
      </c>
      <c r="D5" s="504"/>
      <c r="E5" s="506">
        <v>0</v>
      </c>
      <c r="F5" s="507" t="s">
        <v>693</v>
      </c>
    </row>
    <row r="6" spans="1:6" ht="15">
      <c r="A6" s="129" t="s">
        <v>491</v>
      </c>
      <c r="B6" s="503">
        <v>14967</v>
      </c>
      <c r="C6" s="504">
        <v>0.33311802450941663</v>
      </c>
      <c r="D6" s="505"/>
      <c r="E6" s="503">
        <v>0</v>
      </c>
      <c r="F6" s="504" t="s">
        <v>693</v>
      </c>
    </row>
    <row r="7" spans="1:6" ht="15">
      <c r="A7" s="129" t="s">
        <v>509</v>
      </c>
      <c r="B7" s="506">
        <v>0</v>
      </c>
      <c r="C7" s="504">
        <v>0</v>
      </c>
      <c r="D7" s="504"/>
      <c r="E7" s="506">
        <v>0</v>
      </c>
      <c r="F7" s="507" t="s">
        <v>693</v>
      </c>
    </row>
    <row r="8" spans="1:6" ht="15">
      <c r="A8" s="129" t="s">
        <v>510</v>
      </c>
      <c r="B8" s="564" t="s">
        <v>799</v>
      </c>
      <c r="C8" s="504">
        <v>0.3982407822260274</v>
      </c>
      <c r="D8" s="504"/>
      <c r="E8" s="506">
        <v>0</v>
      </c>
      <c r="F8" s="507" t="s">
        <v>693</v>
      </c>
    </row>
    <row r="9" spans="1:6" ht="15">
      <c r="A9" s="129" t="s">
        <v>536</v>
      </c>
      <c r="B9" s="455">
        <v>300000</v>
      </c>
      <c r="C9" s="456">
        <v>0.28515025400940264</v>
      </c>
      <c r="D9" s="507"/>
      <c r="E9" s="508" t="s">
        <v>693</v>
      </c>
      <c r="F9" s="507" t="s">
        <v>693</v>
      </c>
    </row>
    <row r="10" spans="1:6" ht="15">
      <c r="A10" s="509" t="s">
        <v>810</v>
      </c>
      <c r="B10" s="564" t="s">
        <v>799</v>
      </c>
      <c r="C10" s="510">
        <v>0.3311916980327242</v>
      </c>
      <c r="D10" s="510"/>
      <c r="E10" s="564" t="s">
        <v>799</v>
      </c>
      <c r="F10" s="565" t="s">
        <v>799</v>
      </c>
    </row>
    <row r="11" spans="1:6" ht="15">
      <c r="A11" s="509" t="s">
        <v>812</v>
      </c>
      <c r="B11" s="512">
        <v>200</v>
      </c>
      <c r="C11" s="510">
        <v>0.3047576375799084</v>
      </c>
      <c r="D11" s="510"/>
      <c r="E11" s="512">
        <v>4360</v>
      </c>
      <c r="F11" s="565" t="s">
        <v>799</v>
      </c>
    </row>
    <row r="12" spans="1:6" ht="15">
      <c r="A12" s="509" t="s">
        <v>827</v>
      </c>
      <c r="B12" s="512">
        <v>2061</v>
      </c>
      <c r="C12" s="510">
        <v>0.35036105604642265</v>
      </c>
      <c r="D12" s="510"/>
      <c r="E12" s="512">
        <v>0</v>
      </c>
      <c r="F12" s="511" t="s">
        <v>693</v>
      </c>
    </row>
    <row r="13" spans="1:6" ht="15">
      <c r="A13" s="509" t="s">
        <v>814</v>
      </c>
      <c r="B13" s="564" t="s">
        <v>799</v>
      </c>
      <c r="C13" s="510">
        <v>0.37661282750380504</v>
      </c>
      <c r="D13" s="510"/>
      <c r="E13" s="564" t="s">
        <v>799</v>
      </c>
      <c r="F13" s="565" t="s">
        <v>799</v>
      </c>
    </row>
    <row r="14" spans="1:6" ht="15">
      <c r="A14" s="509" t="s">
        <v>815</v>
      </c>
      <c r="B14" s="512">
        <v>350</v>
      </c>
      <c r="C14" s="510">
        <v>0.3258772694672749</v>
      </c>
      <c r="D14" s="510"/>
      <c r="E14" s="512">
        <v>2054</v>
      </c>
      <c r="F14" s="565" t="s">
        <v>799</v>
      </c>
    </row>
    <row r="15" spans="1:6" ht="15">
      <c r="A15" s="129" t="s">
        <v>581</v>
      </c>
      <c r="B15" s="506">
        <v>157050</v>
      </c>
      <c r="C15" s="504">
        <v>0.4046515227359214</v>
      </c>
      <c r="D15" s="504"/>
      <c r="E15" s="506">
        <v>0</v>
      </c>
      <c r="F15" s="507" t="s">
        <v>693</v>
      </c>
    </row>
    <row r="16" spans="1:6" ht="15">
      <c r="A16" s="129" t="s">
        <v>681</v>
      </c>
      <c r="B16" s="506">
        <v>2</v>
      </c>
      <c r="C16" s="504">
        <v>0.26401868275494644</v>
      </c>
      <c r="D16" s="504"/>
      <c r="E16" s="506">
        <v>176</v>
      </c>
      <c r="F16" s="504">
        <v>0.3504576674124817</v>
      </c>
    </row>
    <row r="17" spans="1:6" ht="15">
      <c r="A17" s="129" t="s">
        <v>682</v>
      </c>
      <c r="B17" s="506">
        <v>668</v>
      </c>
      <c r="C17" s="504">
        <v>0.3065856599657538</v>
      </c>
      <c r="D17" s="504"/>
      <c r="E17" s="506">
        <v>7944</v>
      </c>
      <c r="F17" s="504">
        <v>0.4562092583359973</v>
      </c>
    </row>
    <row r="18" spans="1:6" ht="15">
      <c r="A18" s="129" t="s">
        <v>683</v>
      </c>
      <c r="B18" s="506">
        <v>3404</v>
      </c>
      <c r="C18" s="504">
        <v>0.340779637157534</v>
      </c>
      <c r="D18" s="504"/>
      <c r="E18" s="506">
        <v>174</v>
      </c>
      <c r="F18" s="504">
        <v>0.39883875713850836</v>
      </c>
    </row>
    <row r="19" spans="1:6" ht="15">
      <c r="A19" s="129" t="s">
        <v>685</v>
      </c>
      <c r="B19" s="506">
        <v>1014</v>
      </c>
      <c r="C19" s="504">
        <v>0.3316788381963468</v>
      </c>
      <c r="D19" s="504"/>
      <c r="E19" s="506">
        <v>20</v>
      </c>
      <c r="F19" s="504">
        <v>0.36510508596270747</v>
      </c>
    </row>
    <row r="20" spans="1:6" ht="15">
      <c r="A20" s="129" t="s">
        <v>684</v>
      </c>
      <c r="B20" s="506">
        <v>36</v>
      </c>
      <c r="C20" s="504">
        <v>0.22395747694824938</v>
      </c>
      <c r="D20" s="504"/>
      <c r="E20" s="506">
        <v>223</v>
      </c>
      <c r="F20" s="504">
        <v>0.42717955323439794</v>
      </c>
    </row>
    <row r="21" spans="1:6" ht="15">
      <c r="A21" s="129" t="s">
        <v>686</v>
      </c>
      <c r="B21" s="506">
        <v>2102</v>
      </c>
      <c r="C21" s="504">
        <v>0.34204176047374374</v>
      </c>
      <c r="D21" s="504"/>
      <c r="E21" s="506">
        <v>0</v>
      </c>
      <c r="F21" s="507" t="s">
        <v>693</v>
      </c>
    </row>
    <row r="22" spans="1:6" ht="15">
      <c r="A22" s="129" t="s">
        <v>613</v>
      </c>
      <c r="B22" s="506">
        <v>200</v>
      </c>
      <c r="C22" s="504">
        <v>0.26241221065829545</v>
      </c>
      <c r="D22" s="504"/>
      <c r="E22" s="506">
        <v>0</v>
      </c>
      <c r="F22" s="565" t="s">
        <v>799</v>
      </c>
    </row>
    <row r="23" spans="1:6" ht="15">
      <c r="A23" s="129" t="s">
        <v>513</v>
      </c>
      <c r="B23" s="506">
        <v>1908</v>
      </c>
      <c r="C23" s="504">
        <v>0.29680263587225864</v>
      </c>
      <c r="D23" s="504"/>
      <c r="E23" s="506">
        <v>135</v>
      </c>
      <c r="F23" s="504">
        <v>0.4</v>
      </c>
    </row>
    <row r="24" spans="1:6" ht="15">
      <c r="A24" s="129" t="s">
        <v>514</v>
      </c>
      <c r="B24" s="506">
        <v>302688</v>
      </c>
      <c r="C24" s="504">
        <v>0.26395732569121966</v>
      </c>
      <c r="D24" s="504"/>
      <c r="E24" s="506">
        <v>193</v>
      </c>
      <c r="F24" s="504">
        <v>0.4</v>
      </c>
    </row>
    <row r="25" spans="1:6" ht="15">
      <c r="A25" s="509" t="s">
        <v>817</v>
      </c>
      <c r="B25" s="512">
        <v>451</v>
      </c>
      <c r="C25" s="510">
        <v>0.33098089830669747</v>
      </c>
      <c r="D25" s="510"/>
      <c r="E25" s="512">
        <v>486</v>
      </c>
      <c r="F25" s="566" t="s">
        <v>799</v>
      </c>
    </row>
    <row r="26" spans="1:6" ht="15">
      <c r="A26" s="509" t="s">
        <v>818</v>
      </c>
      <c r="B26" s="512">
        <v>63</v>
      </c>
      <c r="C26" s="510">
        <v>0.3393115076369855</v>
      </c>
      <c r="D26" s="510"/>
      <c r="E26" s="512">
        <v>245</v>
      </c>
      <c r="F26" s="513" t="s">
        <v>693</v>
      </c>
    </row>
    <row r="27" spans="1:6" ht="15">
      <c r="A27" s="509" t="s">
        <v>819</v>
      </c>
      <c r="B27" s="512">
        <v>915</v>
      </c>
      <c r="C27" s="510">
        <v>0.31558879644216187</v>
      </c>
      <c r="D27" s="510"/>
      <c r="E27" s="512">
        <v>2368</v>
      </c>
      <c r="F27" s="566" t="s">
        <v>799</v>
      </c>
    </row>
    <row r="28" spans="1:6" ht="15">
      <c r="A28" s="129" t="s">
        <v>824</v>
      </c>
      <c r="B28" s="455">
        <v>300000</v>
      </c>
      <c r="C28" s="457">
        <v>0.28515025400940264</v>
      </c>
      <c r="D28" s="510"/>
      <c r="E28" s="455">
        <v>6414</v>
      </c>
      <c r="F28" s="456">
        <v>0.381</v>
      </c>
    </row>
    <row r="29" spans="1:6" ht="15">
      <c r="A29" s="129" t="s">
        <v>521</v>
      </c>
      <c r="B29" s="506">
        <v>2</v>
      </c>
      <c r="C29" s="504">
        <v>0.2261689592210807</v>
      </c>
      <c r="D29" s="504"/>
      <c r="E29" s="506">
        <v>9588</v>
      </c>
      <c r="F29" s="504"/>
    </row>
    <row r="30" spans="1:6" ht="15">
      <c r="A30" s="509" t="s">
        <v>820</v>
      </c>
      <c r="B30" s="512">
        <v>344</v>
      </c>
      <c r="C30" s="457">
        <v>0.2846157114649931</v>
      </c>
      <c r="D30" s="510"/>
      <c r="E30" s="512">
        <v>16918</v>
      </c>
      <c r="F30" s="565" t="s">
        <v>799</v>
      </c>
    </row>
    <row r="31" spans="1:6" ht="15">
      <c r="A31" s="509" t="s">
        <v>816</v>
      </c>
      <c r="B31" s="512">
        <v>2333</v>
      </c>
      <c r="C31" s="457">
        <v>0.3181570898059355</v>
      </c>
      <c r="D31" s="510"/>
      <c r="E31" s="512">
        <v>20230</v>
      </c>
      <c r="F31" s="565" t="s">
        <v>799</v>
      </c>
    </row>
    <row r="32" spans="1:6" ht="15">
      <c r="A32" s="129" t="s">
        <v>524</v>
      </c>
      <c r="B32" s="506">
        <v>338965</v>
      </c>
      <c r="C32" s="504">
        <v>0.3432294456816175</v>
      </c>
      <c r="D32" s="504"/>
      <c r="E32" s="506">
        <v>0</v>
      </c>
      <c r="F32" s="504" t="s">
        <v>693</v>
      </c>
    </row>
    <row r="33" spans="1:6" ht="15">
      <c r="A33" s="129" t="s">
        <v>526</v>
      </c>
      <c r="B33" s="506">
        <v>398</v>
      </c>
      <c r="C33" s="504">
        <v>0</v>
      </c>
      <c r="D33" s="504"/>
      <c r="E33" s="506">
        <v>0</v>
      </c>
      <c r="F33" s="507" t="s">
        <v>693</v>
      </c>
    </row>
    <row r="34" spans="1:6" ht="15">
      <c r="A34" s="129" t="s">
        <v>527</v>
      </c>
      <c r="B34" s="506">
        <v>15646</v>
      </c>
      <c r="C34" s="504">
        <v>0.29680263587225864</v>
      </c>
      <c r="D34" s="504"/>
      <c r="E34" s="506">
        <v>0</v>
      </c>
      <c r="F34" s="504" t="s">
        <v>693</v>
      </c>
    </row>
    <row r="35" spans="1:6" ht="15">
      <c r="A35" s="129" t="s">
        <v>528</v>
      </c>
      <c r="B35" s="506">
        <v>238677</v>
      </c>
      <c r="C35" s="504">
        <v>0.3924016924238977</v>
      </c>
      <c r="D35" s="504"/>
      <c r="E35" s="506">
        <v>0</v>
      </c>
      <c r="F35" s="507" t="s">
        <v>693</v>
      </c>
    </row>
    <row r="36" spans="1:6" ht="15">
      <c r="A36" s="129" t="s">
        <v>529</v>
      </c>
      <c r="B36" s="506">
        <v>354053</v>
      </c>
      <c r="C36" s="504">
        <v>0.3920026732229836</v>
      </c>
      <c r="D36" s="504"/>
      <c r="E36" s="506">
        <v>0</v>
      </c>
      <c r="F36" s="507" t="s">
        <v>693</v>
      </c>
    </row>
    <row r="37" spans="1:6" ht="15">
      <c r="A37" s="129" t="s">
        <v>530</v>
      </c>
      <c r="B37" s="506">
        <v>442</v>
      </c>
      <c r="C37" s="504">
        <v>0.2913014833942158</v>
      </c>
      <c r="D37" s="504"/>
      <c r="E37" s="506">
        <v>0</v>
      </c>
      <c r="F37" s="507" t="s">
        <v>693</v>
      </c>
    </row>
    <row r="38" spans="1:6" ht="15">
      <c r="A38" s="129" t="s">
        <v>531</v>
      </c>
      <c r="B38" s="506">
        <v>602</v>
      </c>
      <c r="C38" s="504">
        <v>0.2970786560083719</v>
      </c>
      <c r="D38" s="504"/>
      <c r="E38" s="506">
        <v>39250</v>
      </c>
      <c r="F38" s="511" t="s">
        <v>799</v>
      </c>
    </row>
    <row r="39" spans="1:6" ht="15">
      <c r="A39" s="269"/>
      <c r="B39" s="500"/>
      <c r="C39" s="501"/>
      <c r="D39" s="501"/>
      <c r="E39" s="500"/>
      <c r="F39" s="501"/>
    </row>
    <row r="40" spans="1:6" ht="15">
      <c r="A40" s="13"/>
      <c r="B40" s="13"/>
      <c r="C40" s="13"/>
      <c r="D40" s="13"/>
      <c r="E40" s="13"/>
      <c r="F40" s="13"/>
    </row>
    <row r="41" ht="15">
      <c r="A41" s="474" t="s">
        <v>1281</v>
      </c>
    </row>
    <row r="42" ht="15">
      <c r="A42" s="474" t="s">
        <v>1282</v>
      </c>
    </row>
  </sheetData>
  <printOptions/>
  <pageMargins left="0.75" right="0.75" top="1" bottom="1" header="0.5" footer="0.5"/>
  <pageSetup fitToHeight="1" fitToWidth="1" horizontalDpi="200" verticalDpi="200" orientation="portrait" scale="96" r:id="rId2"/>
  <drawing r:id="rId1"/>
</worksheet>
</file>

<file path=xl/worksheets/sheet13.xml><?xml version="1.0" encoding="utf-8"?>
<worksheet xmlns="http://schemas.openxmlformats.org/spreadsheetml/2006/main" xmlns:r="http://schemas.openxmlformats.org/officeDocument/2006/relationships">
  <sheetPr codeName="Sheet14">
    <tabColor indexed="13"/>
    <pageSetUpPr fitToPage="1"/>
  </sheetPr>
  <dimension ref="A1:S75"/>
  <sheetViews>
    <sheetView zoomScale="85" zoomScaleNormal="85" workbookViewId="0" topLeftCell="A1">
      <selection activeCell="O15" sqref="O15"/>
    </sheetView>
  </sheetViews>
  <sheetFormatPr defaultColWidth="9.140625" defaultRowHeight="15"/>
  <cols>
    <col min="1" max="1" width="22.7109375" style="0" customWidth="1"/>
    <col min="2" max="2" width="13.421875" style="0" customWidth="1"/>
    <col min="3" max="3" width="9.00390625" style="0" bestFit="1" customWidth="1"/>
    <col min="4" max="5" width="12.140625" style="0" customWidth="1"/>
    <col min="6" max="6" width="10.140625" style="0" customWidth="1"/>
    <col min="7" max="7" width="11.421875" style="0" customWidth="1"/>
    <col min="8" max="8" width="11.140625" style="0" customWidth="1"/>
    <col min="9" max="9" width="8.7109375" style="0" customWidth="1"/>
    <col min="10" max="10" width="9.57421875" style="0" customWidth="1"/>
    <col min="11" max="11" width="8.7109375" style="0" customWidth="1"/>
  </cols>
  <sheetData>
    <row r="1" spans="1:5" ht="15.75">
      <c r="A1" s="390" t="s">
        <v>329</v>
      </c>
      <c r="B1" s="1"/>
      <c r="C1" s="1"/>
      <c r="D1" s="1"/>
      <c r="E1" s="1"/>
    </row>
    <row r="2" ht="10.5" customHeight="1">
      <c r="S2" s="528"/>
    </row>
    <row r="3" spans="1:6" ht="15.75">
      <c r="A3" s="451" t="s">
        <v>341</v>
      </c>
      <c r="F3" s="443" t="s">
        <v>330</v>
      </c>
    </row>
    <row r="4" spans="1:11" ht="10.5" customHeight="1">
      <c r="A4" s="283"/>
      <c r="B4" s="13"/>
      <c r="C4" s="13"/>
      <c r="D4" s="13"/>
      <c r="E4" s="13"/>
      <c r="F4" s="13"/>
      <c r="G4" s="13"/>
      <c r="H4" s="13"/>
      <c r="I4" s="13"/>
      <c r="J4" s="13"/>
      <c r="K4" s="13"/>
    </row>
    <row r="5" spans="1:12" ht="31.5">
      <c r="A5" s="284"/>
      <c r="B5" s="285" t="s">
        <v>606</v>
      </c>
      <c r="C5" s="285" t="s">
        <v>539</v>
      </c>
      <c r="D5" s="285" t="s">
        <v>331</v>
      </c>
      <c r="E5" s="285" t="s">
        <v>332</v>
      </c>
      <c r="F5" s="285" t="s">
        <v>545</v>
      </c>
      <c r="G5" s="285" t="s">
        <v>847</v>
      </c>
      <c r="H5" s="285" t="s">
        <v>571</v>
      </c>
      <c r="I5" s="285" t="s">
        <v>333</v>
      </c>
      <c r="J5" s="285" t="s">
        <v>486</v>
      </c>
      <c r="K5" s="285" t="s">
        <v>737</v>
      </c>
      <c r="L5" s="563"/>
    </row>
    <row r="6" spans="1:11" ht="15">
      <c r="A6" s="425" t="s">
        <v>506</v>
      </c>
      <c r="B6" s="426" t="s">
        <v>607</v>
      </c>
      <c r="C6" s="426" t="s">
        <v>607</v>
      </c>
      <c r="D6" s="426">
        <v>63.277</v>
      </c>
      <c r="E6" s="426">
        <v>0</v>
      </c>
      <c r="F6" s="427">
        <v>6.54</v>
      </c>
      <c r="G6" s="427">
        <v>10</v>
      </c>
      <c r="H6" s="428">
        <v>0.0455</v>
      </c>
      <c r="I6" s="427">
        <v>1.45</v>
      </c>
      <c r="J6" s="427">
        <v>10</v>
      </c>
      <c r="K6" s="426" t="s">
        <v>607</v>
      </c>
    </row>
    <row r="7" spans="1:11" ht="15">
      <c r="A7" s="425" t="s">
        <v>508</v>
      </c>
      <c r="B7" s="426" t="s">
        <v>607</v>
      </c>
      <c r="C7" s="426" t="s">
        <v>607</v>
      </c>
      <c r="D7" s="426">
        <v>0.396</v>
      </c>
      <c r="E7" s="426">
        <v>0</v>
      </c>
      <c r="F7" s="427">
        <v>10.074948656915549</v>
      </c>
      <c r="G7" s="427">
        <v>5</v>
      </c>
      <c r="H7" s="426">
        <v>0.13425</v>
      </c>
      <c r="I7" s="426">
        <v>0</v>
      </c>
      <c r="J7" s="426">
        <v>0</v>
      </c>
      <c r="K7" s="426" t="s">
        <v>607</v>
      </c>
    </row>
    <row r="8" spans="1:11" ht="15">
      <c r="A8" s="425" t="s">
        <v>491</v>
      </c>
      <c r="B8" s="426" t="s">
        <v>607</v>
      </c>
      <c r="C8" s="426" t="s">
        <v>607</v>
      </c>
      <c r="D8" s="426">
        <v>14.967</v>
      </c>
      <c r="E8" s="426">
        <v>0</v>
      </c>
      <c r="F8" s="427">
        <v>4.0649716840070305</v>
      </c>
      <c r="G8" s="427">
        <v>10</v>
      </c>
      <c r="H8" s="426">
        <v>0.354</v>
      </c>
      <c r="I8" s="426">
        <v>0</v>
      </c>
      <c r="J8" s="426">
        <v>0</v>
      </c>
      <c r="K8" s="426" t="s">
        <v>607</v>
      </c>
    </row>
    <row r="9" spans="1:11" ht="15">
      <c r="A9" s="425" t="s">
        <v>509</v>
      </c>
      <c r="B9" s="426" t="s">
        <v>607</v>
      </c>
      <c r="C9" s="426" t="s">
        <v>607</v>
      </c>
      <c r="D9" s="426">
        <v>0</v>
      </c>
      <c r="E9" s="426">
        <v>0</v>
      </c>
      <c r="F9" s="427">
        <v>2.0019146454073287</v>
      </c>
      <c r="G9" s="427">
        <v>10</v>
      </c>
      <c r="H9" s="426">
        <v>0.198</v>
      </c>
      <c r="I9" s="426">
        <v>0</v>
      </c>
      <c r="J9" s="426">
        <v>0</v>
      </c>
      <c r="K9" s="426" t="s">
        <v>607</v>
      </c>
    </row>
    <row r="10" spans="1:11" ht="15">
      <c r="A10" s="425" t="s">
        <v>510</v>
      </c>
      <c r="B10" s="426" t="s">
        <v>607</v>
      </c>
      <c r="C10" s="426" t="s">
        <v>607</v>
      </c>
      <c r="D10" s="562" t="s">
        <v>282</v>
      </c>
      <c r="E10" s="562" t="s">
        <v>282</v>
      </c>
      <c r="F10" s="562" t="s">
        <v>282</v>
      </c>
      <c r="G10" s="562" t="s">
        <v>282</v>
      </c>
      <c r="H10" s="562" t="s">
        <v>282</v>
      </c>
      <c r="I10" s="426">
        <v>0</v>
      </c>
      <c r="J10" s="426">
        <v>0</v>
      </c>
      <c r="K10" s="426" t="s">
        <v>607</v>
      </c>
    </row>
    <row r="11" spans="1:11" ht="15">
      <c r="A11" s="459" t="s">
        <v>810</v>
      </c>
      <c r="B11" s="458" t="s">
        <v>607</v>
      </c>
      <c r="C11" s="458" t="s">
        <v>607</v>
      </c>
      <c r="D11" s="562" t="s">
        <v>282</v>
      </c>
      <c r="E11" s="562" t="s">
        <v>282</v>
      </c>
      <c r="F11" s="562" t="s">
        <v>282</v>
      </c>
      <c r="G11" s="562" t="s">
        <v>282</v>
      </c>
      <c r="H11" s="562" t="s">
        <v>282</v>
      </c>
      <c r="I11" s="458">
        <v>0</v>
      </c>
      <c r="J11" s="458">
        <v>0</v>
      </c>
      <c r="K11" s="458" t="s">
        <v>607</v>
      </c>
    </row>
    <row r="12" spans="1:11" ht="15">
      <c r="A12" s="459" t="s">
        <v>812</v>
      </c>
      <c r="B12" s="458" t="s">
        <v>607</v>
      </c>
      <c r="C12" s="458" t="s">
        <v>607</v>
      </c>
      <c r="D12" s="458">
        <v>0.2</v>
      </c>
      <c r="E12" s="458">
        <v>4.36</v>
      </c>
      <c r="F12" s="458">
        <v>6.14451406200205</v>
      </c>
      <c r="G12" s="458">
        <v>1.25</v>
      </c>
      <c r="H12" s="458">
        <v>0.1282</v>
      </c>
      <c r="I12" s="458">
        <v>0</v>
      </c>
      <c r="J12" s="458">
        <v>0</v>
      </c>
      <c r="K12" s="458" t="s">
        <v>607</v>
      </c>
    </row>
    <row r="13" spans="1:11" ht="15">
      <c r="A13" s="459" t="s">
        <v>827</v>
      </c>
      <c r="B13" s="458" t="s">
        <v>607</v>
      </c>
      <c r="C13" s="458" t="s">
        <v>607</v>
      </c>
      <c r="D13" s="458">
        <v>2.061</v>
      </c>
      <c r="E13" s="458">
        <v>0</v>
      </c>
      <c r="F13" s="458">
        <v>8.878949490324619</v>
      </c>
      <c r="G13" s="458">
        <v>7</v>
      </c>
      <c r="H13" s="458">
        <v>0.4355</v>
      </c>
      <c r="I13" s="458">
        <v>0</v>
      </c>
      <c r="J13" s="458">
        <v>0</v>
      </c>
      <c r="K13" s="458" t="s">
        <v>607</v>
      </c>
    </row>
    <row r="14" spans="1:11" ht="15">
      <c r="A14" s="459" t="s">
        <v>814</v>
      </c>
      <c r="B14" s="458" t="s">
        <v>607</v>
      </c>
      <c r="C14" s="458" t="s">
        <v>607</v>
      </c>
      <c r="D14" s="562" t="s">
        <v>282</v>
      </c>
      <c r="E14" s="562" t="s">
        <v>282</v>
      </c>
      <c r="F14" s="562" t="s">
        <v>282</v>
      </c>
      <c r="G14" s="562" t="s">
        <v>282</v>
      </c>
      <c r="H14" s="562" t="s">
        <v>282</v>
      </c>
      <c r="I14" s="458">
        <v>0</v>
      </c>
      <c r="J14" s="458">
        <v>0</v>
      </c>
      <c r="K14" s="458" t="s">
        <v>607</v>
      </c>
    </row>
    <row r="15" spans="1:11" ht="15">
      <c r="A15" s="459" t="s">
        <v>815</v>
      </c>
      <c r="B15" s="458" t="s">
        <v>607</v>
      </c>
      <c r="C15" s="458" t="s">
        <v>607</v>
      </c>
      <c r="D15" s="458">
        <v>0.35</v>
      </c>
      <c r="E15" s="458">
        <v>2.054</v>
      </c>
      <c r="F15" s="458">
        <v>3.2007932096658034</v>
      </c>
      <c r="G15" s="458">
        <v>2</v>
      </c>
      <c r="H15" s="458">
        <v>0.1675</v>
      </c>
      <c r="I15" s="458">
        <v>0</v>
      </c>
      <c r="J15" s="458">
        <v>0</v>
      </c>
      <c r="K15" s="458" t="s">
        <v>607</v>
      </c>
    </row>
    <row r="16" spans="1:11" ht="15">
      <c r="A16" s="425" t="s">
        <v>581</v>
      </c>
      <c r="B16" s="426" t="s">
        <v>607</v>
      </c>
      <c r="C16" s="426" t="s">
        <v>607</v>
      </c>
      <c r="D16" s="426">
        <v>157.05</v>
      </c>
      <c r="E16" s="426">
        <v>0</v>
      </c>
      <c r="F16" s="427">
        <v>10.8177191148057</v>
      </c>
      <c r="G16" s="427">
        <v>2</v>
      </c>
      <c r="H16" s="426">
        <v>0.07166666666666667</v>
      </c>
      <c r="I16" s="426">
        <v>0</v>
      </c>
      <c r="J16" s="426">
        <v>0</v>
      </c>
      <c r="K16" s="426" t="s">
        <v>607</v>
      </c>
    </row>
    <row r="17" spans="1:11" ht="15">
      <c r="A17" s="425" t="s">
        <v>511</v>
      </c>
      <c r="B17" s="426">
        <v>0</v>
      </c>
      <c r="C17" s="426" t="s">
        <v>607</v>
      </c>
      <c r="D17" s="426">
        <v>7.2</v>
      </c>
      <c r="E17" s="429">
        <v>8.5</v>
      </c>
      <c r="F17" s="430">
        <v>1.7</v>
      </c>
      <c r="G17" s="427">
        <v>12</v>
      </c>
      <c r="H17" s="426">
        <v>0.71</v>
      </c>
      <c r="I17" s="426">
        <v>0</v>
      </c>
      <c r="J17" s="426">
        <v>0</v>
      </c>
      <c r="K17" s="431">
        <v>4</v>
      </c>
    </row>
    <row r="18" spans="1:11" ht="15">
      <c r="A18" s="425" t="s">
        <v>613</v>
      </c>
      <c r="B18" s="426" t="s">
        <v>607</v>
      </c>
      <c r="C18" s="426" t="s">
        <v>607</v>
      </c>
      <c r="D18" s="426">
        <v>0.2</v>
      </c>
      <c r="E18" s="426">
        <v>0</v>
      </c>
      <c r="F18" s="427">
        <v>6.14451406200205</v>
      </c>
      <c r="G18" s="427">
        <v>1.25</v>
      </c>
      <c r="H18" s="426">
        <v>0.1282</v>
      </c>
      <c r="I18" s="426">
        <v>0</v>
      </c>
      <c r="J18" s="426">
        <v>0</v>
      </c>
      <c r="K18" s="426" t="s">
        <v>607</v>
      </c>
    </row>
    <row r="19" spans="1:11" ht="15">
      <c r="A19" s="425" t="s">
        <v>513</v>
      </c>
      <c r="B19" s="426">
        <v>0</v>
      </c>
      <c r="C19" s="426">
        <v>0</v>
      </c>
      <c r="D19" s="426">
        <v>1.908</v>
      </c>
      <c r="E19" s="426">
        <v>0.135</v>
      </c>
      <c r="F19" s="427">
        <v>0.8432386546682477</v>
      </c>
      <c r="G19" s="427">
        <v>10</v>
      </c>
      <c r="H19" s="426">
        <v>0.565</v>
      </c>
      <c r="I19" s="426">
        <v>0.64</v>
      </c>
      <c r="J19" s="426">
        <v>0.1</v>
      </c>
      <c r="K19" s="426" t="s">
        <v>607</v>
      </c>
    </row>
    <row r="20" spans="1:11" ht="15">
      <c r="A20" s="425" t="s">
        <v>514</v>
      </c>
      <c r="B20" s="426" t="s">
        <v>607</v>
      </c>
      <c r="C20" s="426" t="s">
        <v>607</v>
      </c>
      <c r="D20" s="426">
        <v>302.688</v>
      </c>
      <c r="E20" s="426">
        <v>0.193</v>
      </c>
      <c r="F20" s="427">
        <v>9.05</v>
      </c>
      <c r="G20" s="427">
        <v>5</v>
      </c>
      <c r="H20" s="427">
        <v>0.26</v>
      </c>
      <c r="I20" s="427">
        <v>0.52</v>
      </c>
      <c r="J20" s="426">
        <v>0.003</v>
      </c>
      <c r="K20" s="426" t="s">
        <v>607</v>
      </c>
    </row>
    <row r="21" spans="1:11" ht="15">
      <c r="A21" s="459" t="s">
        <v>817</v>
      </c>
      <c r="B21" s="458">
        <v>0</v>
      </c>
      <c r="C21" s="458" t="s">
        <v>607</v>
      </c>
      <c r="D21" s="458">
        <v>0.45100000000000007</v>
      </c>
      <c r="E21" s="458">
        <v>0.486</v>
      </c>
      <c r="F21" s="458">
        <v>1.0006596569337907</v>
      </c>
      <c r="G21" s="458">
        <v>4</v>
      </c>
      <c r="H21" s="458">
        <v>0.446</v>
      </c>
      <c r="I21" s="458">
        <v>0</v>
      </c>
      <c r="J21" s="458">
        <v>0</v>
      </c>
      <c r="K21" s="458" t="s">
        <v>607</v>
      </c>
    </row>
    <row r="22" spans="1:11" ht="15">
      <c r="A22" s="459" t="s">
        <v>818</v>
      </c>
      <c r="B22" s="458">
        <v>0</v>
      </c>
      <c r="C22" s="458">
        <v>0</v>
      </c>
      <c r="D22" s="458">
        <v>0.063</v>
      </c>
      <c r="E22" s="458">
        <v>0.245</v>
      </c>
      <c r="F22" s="458">
        <v>0.8187215374912832</v>
      </c>
      <c r="G22" s="458">
        <v>2</v>
      </c>
      <c r="H22" s="458">
        <v>0.223</v>
      </c>
      <c r="I22" s="458">
        <v>0</v>
      </c>
      <c r="J22" s="458">
        <v>0</v>
      </c>
      <c r="K22" s="458" t="s">
        <v>607</v>
      </c>
    </row>
    <row r="23" spans="1:11" ht="15">
      <c r="A23" s="459" t="s">
        <v>819</v>
      </c>
      <c r="B23" s="458">
        <v>0</v>
      </c>
      <c r="C23" s="458">
        <v>0</v>
      </c>
      <c r="D23" s="458">
        <v>0.915</v>
      </c>
      <c r="E23" s="458">
        <v>2.368</v>
      </c>
      <c r="F23" s="458">
        <v>0</v>
      </c>
      <c r="G23" s="458">
        <v>4</v>
      </c>
      <c r="H23" s="458">
        <v>0.446</v>
      </c>
      <c r="I23" s="458">
        <v>0</v>
      </c>
      <c r="J23" s="458">
        <v>0</v>
      </c>
      <c r="K23" s="458">
        <v>0</v>
      </c>
    </row>
    <row r="24" spans="1:11" ht="15">
      <c r="A24" s="425" t="s">
        <v>521</v>
      </c>
      <c r="B24" s="426">
        <v>0</v>
      </c>
      <c r="C24" s="427" t="s">
        <v>607</v>
      </c>
      <c r="D24" s="426">
        <v>0.002</v>
      </c>
      <c r="E24" s="426">
        <v>9.588</v>
      </c>
      <c r="F24" s="426">
        <v>0.33230515230601987</v>
      </c>
      <c r="G24" s="426">
        <v>2</v>
      </c>
      <c r="H24" s="426">
        <v>0.142</v>
      </c>
      <c r="I24" s="426">
        <v>0</v>
      </c>
      <c r="J24" s="426">
        <v>0</v>
      </c>
      <c r="K24" s="426" t="s">
        <v>607</v>
      </c>
    </row>
    <row r="25" spans="1:11" ht="15">
      <c r="A25" s="459" t="s">
        <v>820</v>
      </c>
      <c r="B25" s="458" t="s">
        <v>607</v>
      </c>
      <c r="C25" s="458" t="s">
        <v>607</v>
      </c>
      <c r="D25" s="458">
        <v>0.344</v>
      </c>
      <c r="E25" s="458">
        <v>16.918</v>
      </c>
      <c r="F25" s="458">
        <v>2.357794257342541</v>
      </c>
      <c r="G25" s="458">
        <v>4</v>
      </c>
      <c r="H25" s="458">
        <v>0.284</v>
      </c>
      <c r="I25" s="458">
        <v>0</v>
      </c>
      <c r="J25" s="458">
        <v>0</v>
      </c>
      <c r="K25" s="458" t="s">
        <v>607</v>
      </c>
    </row>
    <row r="26" spans="1:11" ht="15">
      <c r="A26" s="459" t="s">
        <v>816</v>
      </c>
      <c r="B26" s="458" t="s">
        <v>607</v>
      </c>
      <c r="C26" s="458" t="s">
        <v>607</v>
      </c>
      <c r="D26" s="458">
        <v>2.333</v>
      </c>
      <c r="E26" s="458">
        <v>20.23</v>
      </c>
      <c r="F26" s="458">
        <v>10.556336437721184</v>
      </c>
      <c r="G26" s="458">
        <v>6.916666666666667</v>
      </c>
      <c r="H26" s="458">
        <v>0.36815000000000003</v>
      </c>
      <c r="I26" s="458">
        <v>0</v>
      </c>
      <c r="J26" s="458">
        <v>0</v>
      </c>
      <c r="K26" s="458" t="s">
        <v>607</v>
      </c>
    </row>
    <row r="27" spans="1:11" ht="15">
      <c r="A27" s="425" t="s">
        <v>524</v>
      </c>
      <c r="B27" s="426" t="s">
        <v>607</v>
      </c>
      <c r="C27" s="427" t="s">
        <v>607</v>
      </c>
      <c r="D27" s="426">
        <v>338.965</v>
      </c>
      <c r="E27" s="426">
        <v>0</v>
      </c>
      <c r="F27" s="426">
        <v>3.726758074981166</v>
      </c>
      <c r="G27" s="426">
        <v>5</v>
      </c>
      <c r="H27" s="426">
        <v>0.05</v>
      </c>
      <c r="I27" s="426">
        <v>2.57</v>
      </c>
      <c r="J27" s="426">
        <v>9.354838709677418</v>
      </c>
      <c r="K27" s="426" t="s">
        <v>607</v>
      </c>
    </row>
    <row r="28" spans="1:11" ht="15">
      <c r="A28" s="425" t="s">
        <v>526</v>
      </c>
      <c r="B28" s="426" t="s">
        <v>607</v>
      </c>
      <c r="C28" s="427" t="s">
        <v>607</v>
      </c>
      <c r="D28" s="426">
        <v>0.398</v>
      </c>
      <c r="E28" s="426">
        <v>0</v>
      </c>
      <c r="F28" s="426">
        <v>6.555241734655979</v>
      </c>
      <c r="G28" s="426">
        <v>2</v>
      </c>
      <c r="H28" s="426">
        <v>0.13425</v>
      </c>
      <c r="I28" s="426">
        <v>0</v>
      </c>
      <c r="J28" s="426">
        <v>0</v>
      </c>
      <c r="K28" s="426" t="s">
        <v>607</v>
      </c>
    </row>
    <row r="29" spans="1:11" ht="15">
      <c r="A29" s="425" t="s">
        <v>527</v>
      </c>
      <c r="B29" s="426">
        <v>0</v>
      </c>
      <c r="C29" s="427">
        <v>0</v>
      </c>
      <c r="D29" s="426">
        <v>15.646</v>
      </c>
      <c r="E29" s="426">
        <v>0</v>
      </c>
      <c r="F29" s="426">
        <v>0.6745909237345982</v>
      </c>
      <c r="G29" s="426">
        <v>10</v>
      </c>
      <c r="H29" s="426">
        <v>0.565</v>
      </c>
      <c r="I29" s="426">
        <v>1.49</v>
      </c>
      <c r="J29" s="426">
        <v>10</v>
      </c>
      <c r="K29" s="426" t="s">
        <v>607</v>
      </c>
    </row>
    <row r="30" spans="1:11" ht="15">
      <c r="A30" s="425" t="s">
        <v>528</v>
      </c>
      <c r="B30" s="426" t="s">
        <v>607</v>
      </c>
      <c r="C30" s="427" t="s">
        <v>607</v>
      </c>
      <c r="D30" s="426">
        <v>238.677</v>
      </c>
      <c r="E30" s="426">
        <v>0</v>
      </c>
      <c r="F30" s="426">
        <v>6.405593259346663</v>
      </c>
      <c r="G30" s="426">
        <v>2</v>
      </c>
      <c r="H30" s="426">
        <v>0.095</v>
      </c>
      <c r="I30" s="426">
        <v>0</v>
      </c>
      <c r="J30" s="426">
        <v>0</v>
      </c>
      <c r="K30" s="426" t="s">
        <v>607</v>
      </c>
    </row>
    <row r="31" spans="1:11" ht="15">
      <c r="A31" s="425" t="s">
        <v>529</v>
      </c>
      <c r="B31" s="426" t="s">
        <v>607</v>
      </c>
      <c r="C31" s="427" t="s">
        <v>607</v>
      </c>
      <c r="D31" s="426">
        <v>354.053</v>
      </c>
      <c r="E31" s="426">
        <v>0</v>
      </c>
      <c r="F31" s="426">
        <v>4.507342352871788</v>
      </c>
      <c r="G31" s="426">
        <v>2</v>
      </c>
      <c r="H31" s="426">
        <v>0.095</v>
      </c>
      <c r="I31" s="426">
        <v>0</v>
      </c>
      <c r="J31" s="426">
        <v>0</v>
      </c>
      <c r="K31" s="426" t="s">
        <v>607</v>
      </c>
    </row>
    <row r="32" spans="1:11" ht="15">
      <c r="A32" s="425" t="s">
        <v>530</v>
      </c>
      <c r="B32" s="426" t="s">
        <v>607</v>
      </c>
      <c r="C32" s="427" t="s">
        <v>607</v>
      </c>
      <c r="D32" s="426">
        <v>0.442</v>
      </c>
      <c r="E32" s="426">
        <v>0</v>
      </c>
      <c r="F32" s="426">
        <v>7.394284937963925</v>
      </c>
      <c r="G32" s="426">
        <v>2</v>
      </c>
      <c r="H32" s="426">
        <v>0.13425</v>
      </c>
      <c r="I32" s="426">
        <v>0</v>
      </c>
      <c r="J32" s="426">
        <v>0</v>
      </c>
      <c r="K32" s="426" t="s">
        <v>607</v>
      </c>
    </row>
    <row r="33" spans="1:11" ht="15">
      <c r="A33" s="425" t="s">
        <v>531</v>
      </c>
      <c r="B33" s="426" t="s">
        <v>607</v>
      </c>
      <c r="C33" s="427" t="s">
        <v>607</v>
      </c>
      <c r="D33" s="426">
        <v>0.602</v>
      </c>
      <c r="E33" s="426">
        <v>39.25</v>
      </c>
      <c r="F33" s="426">
        <v>6.986313267543067</v>
      </c>
      <c r="G33" s="426">
        <v>1.3333333333333333</v>
      </c>
      <c r="H33" s="426">
        <v>0.08950000000000001</v>
      </c>
      <c r="I33" s="426">
        <v>0</v>
      </c>
      <c r="J33" s="426">
        <v>0</v>
      </c>
      <c r="K33" s="426" t="s">
        <v>607</v>
      </c>
    </row>
    <row r="34" spans="1:11" ht="15">
      <c r="A34" s="425" t="s">
        <v>533</v>
      </c>
      <c r="B34" s="427">
        <v>0</v>
      </c>
      <c r="C34" s="427" t="s">
        <v>607</v>
      </c>
      <c r="D34" s="426">
        <v>0.1</v>
      </c>
      <c r="E34" s="427">
        <v>0</v>
      </c>
      <c r="F34" s="427">
        <v>0</v>
      </c>
      <c r="G34" s="426">
        <v>0</v>
      </c>
      <c r="H34" s="426">
        <v>0</v>
      </c>
      <c r="I34" s="426">
        <v>0</v>
      </c>
      <c r="J34" s="426">
        <v>0</v>
      </c>
      <c r="K34" s="427">
        <v>0</v>
      </c>
    </row>
    <row r="35" spans="1:11" ht="15">
      <c r="A35" s="425" t="s">
        <v>534</v>
      </c>
      <c r="B35" s="427">
        <v>0</v>
      </c>
      <c r="C35" s="427" t="s">
        <v>607</v>
      </c>
      <c r="D35" s="426">
        <v>0.3</v>
      </c>
      <c r="E35" s="427">
        <v>0</v>
      </c>
      <c r="F35" s="427">
        <v>0</v>
      </c>
      <c r="G35" s="426">
        <v>0</v>
      </c>
      <c r="H35" s="426">
        <v>0</v>
      </c>
      <c r="I35" s="426">
        <v>0</v>
      </c>
      <c r="J35" s="426">
        <v>0</v>
      </c>
      <c r="K35" s="427">
        <v>0</v>
      </c>
    </row>
    <row r="36" spans="1:11" ht="15">
      <c r="A36" s="425" t="s">
        <v>537</v>
      </c>
      <c r="B36" s="427">
        <v>0</v>
      </c>
      <c r="C36" s="427" t="s">
        <v>607</v>
      </c>
      <c r="D36" s="458">
        <v>300</v>
      </c>
      <c r="E36" s="458">
        <v>6.414</v>
      </c>
      <c r="F36" s="458">
        <v>0</v>
      </c>
      <c r="G36" s="426">
        <v>0.1</v>
      </c>
      <c r="H36" s="426">
        <v>0</v>
      </c>
      <c r="I36" s="426">
        <v>0</v>
      </c>
      <c r="J36" s="426">
        <v>0</v>
      </c>
      <c r="K36" s="458">
        <v>0</v>
      </c>
    </row>
    <row r="37" spans="1:11" ht="15">
      <c r="A37" s="425" t="s">
        <v>536</v>
      </c>
      <c r="B37" s="427">
        <v>0</v>
      </c>
      <c r="C37" s="427" t="s">
        <v>607</v>
      </c>
      <c r="D37" s="458">
        <v>300</v>
      </c>
      <c r="E37" s="427">
        <v>0</v>
      </c>
      <c r="F37" s="458">
        <v>0</v>
      </c>
      <c r="G37" s="427">
        <v>0</v>
      </c>
      <c r="H37" s="458">
        <v>0</v>
      </c>
      <c r="I37" s="427">
        <v>0</v>
      </c>
      <c r="J37" s="427">
        <v>0</v>
      </c>
      <c r="K37" s="458">
        <v>0</v>
      </c>
    </row>
    <row r="38" spans="1:11" ht="15">
      <c r="A38" s="286"/>
      <c r="B38" s="432"/>
      <c r="C38" s="432"/>
      <c r="D38" s="432"/>
      <c r="E38" s="432"/>
      <c r="F38" s="432"/>
      <c r="G38" s="432"/>
      <c r="H38" s="432"/>
      <c r="I38" s="432"/>
      <c r="J38" s="432"/>
      <c r="K38" s="432"/>
    </row>
    <row r="39" spans="1:11" ht="15">
      <c r="A39" s="286" t="s">
        <v>417</v>
      </c>
      <c r="B39" s="433" t="s">
        <v>607</v>
      </c>
      <c r="C39" s="426" t="s">
        <v>607</v>
      </c>
      <c r="D39" s="460">
        <v>3409.969</v>
      </c>
      <c r="E39" s="460">
        <v>117.92</v>
      </c>
      <c r="F39" s="460">
        <v>155.9639951114906</v>
      </c>
      <c r="G39" s="460">
        <v>136.35</v>
      </c>
      <c r="H39" s="460">
        <v>7.201033333333332</v>
      </c>
      <c r="I39" s="460">
        <v>6.67</v>
      </c>
      <c r="J39" s="460">
        <v>29.457838709677418</v>
      </c>
      <c r="K39" s="458" t="s">
        <v>607</v>
      </c>
    </row>
    <row r="40" spans="1:11" ht="15">
      <c r="A40" s="250"/>
      <c r="B40" s="250"/>
      <c r="C40" s="250"/>
      <c r="D40" s="250"/>
      <c r="E40" s="250"/>
      <c r="F40" s="250"/>
      <c r="G40" s="250"/>
      <c r="H40" s="250"/>
      <c r="I40" s="250"/>
      <c r="J40" s="250"/>
      <c r="K40" s="250"/>
    </row>
    <row r="41" spans="1:11" ht="15">
      <c r="A41" s="438" t="s">
        <v>334</v>
      </c>
      <c r="B41" s="439"/>
      <c r="C41" s="439"/>
      <c r="D41" s="439"/>
      <c r="E41" s="439"/>
      <c r="F41" s="439"/>
      <c r="G41" s="439"/>
      <c r="H41" s="439"/>
      <c r="I41" s="439"/>
      <c r="J41" s="439"/>
      <c r="K41" s="439"/>
    </row>
    <row r="42" spans="1:11" ht="15">
      <c r="A42" s="438" t="s">
        <v>335</v>
      </c>
      <c r="B42" s="439"/>
      <c r="C42" s="439"/>
      <c r="D42" s="439"/>
      <c r="E42" s="439"/>
      <c r="F42" s="439"/>
      <c r="G42" s="439"/>
      <c r="H42" s="439"/>
      <c r="I42" s="439"/>
      <c r="J42" s="439"/>
      <c r="K42" s="439"/>
    </row>
    <row r="43" spans="1:11" ht="15">
      <c r="A43" s="440" t="s">
        <v>643</v>
      </c>
      <c r="B43" s="439"/>
      <c r="C43" s="440" t="s">
        <v>651</v>
      </c>
      <c r="D43" s="439"/>
      <c r="E43" s="439"/>
      <c r="F43" s="439"/>
      <c r="G43" s="439"/>
      <c r="H43" s="439"/>
      <c r="I43" s="439"/>
      <c r="J43" s="439"/>
      <c r="K43" s="439"/>
    </row>
    <row r="44" spans="1:11" ht="15">
      <c r="A44" s="438" t="s">
        <v>644</v>
      </c>
      <c r="B44" s="439"/>
      <c r="C44" s="439"/>
      <c r="D44" s="439"/>
      <c r="E44" s="439"/>
      <c r="F44" s="439"/>
      <c r="G44" s="439"/>
      <c r="H44" s="439"/>
      <c r="I44" s="439"/>
      <c r="J44" s="439"/>
      <c r="K44" s="439"/>
    </row>
    <row r="45" spans="1:11" ht="15">
      <c r="A45" s="440" t="s">
        <v>652</v>
      </c>
      <c r="B45" s="439"/>
      <c r="C45" s="439"/>
      <c r="D45" s="439"/>
      <c r="E45" s="439"/>
      <c r="F45" s="439"/>
      <c r="G45" s="439"/>
      <c r="H45" s="439"/>
      <c r="I45" s="439"/>
      <c r="J45" s="439"/>
      <c r="K45" s="439"/>
    </row>
    <row r="46" spans="1:11" ht="15">
      <c r="A46" s="440" t="s">
        <v>653</v>
      </c>
      <c r="B46" s="439"/>
      <c r="C46" s="439"/>
      <c r="D46" s="439"/>
      <c r="E46" s="439"/>
      <c r="F46" s="439"/>
      <c r="G46" s="439"/>
      <c r="H46" s="439"/>
      <c r="I46" s="439"/>
      <c r="J46" s="439"/>
      <c r="K46" s="439"/>
    </row>
    <row r="47" spans="1:11" ht="15">
      <c r="A47" s="440" t="s">
        <v>88</v>
      </c>
      <c r="B47" s="439"/>
      <c r="C47" s="439"/>
      <c r="D47" s="439"/>
      <c r="E47" s="439"/>
      <c r="F47" s="439"/>
      <c r="G47" s="439"/>
      <c r="H47" s="439"/>
      <c r="I47" s="439"/>
      <c r="J47" s="439"/>
      <c r="K47" s="439"/>
    </row>
    <row r="48" spans="1:11" ht="15">
      <c r="A48" s="439"/>
      <c r="B48" s="439"/>
      <c r="C48" s="439"/>
      <c r="D48" s="439"/>
      <c r="E48" s="439"/>
      <c r="F48" s="439"/>
      <c r="G48" s="439"/>
      <c r="H48" s="439"/>
      <c r="I48" s="439"/>
      <c r="J48" s="439"/>
      <c r="K48" s="439"/>
    </row>
    <row r="49" spans="1:11" ht="15">
      <c r="A49" s="441" t="s">
        <v>336</v>
      </c>
      <c r="B49" s="439"/>
      <c r="C49" s="439"/>
      <c r="D49" s="442"/>
      <c r="E49" s="439"/>
      <c r="F49" s="439"/>
      <c r="G49" s="439"/>
      <c r="H49" s="439"/>
      <c r="I49" s="439"/>
      <c r="J49" s="439"/>
      <c r="K49" s="439"/>
    </row>
    <row r="50" spans="1:11" ht="15">
      <c r="A50" s="443" t="s">
        <v>654</v>
      </c>
      <c r="B50" s="439"/>
      <c r="C50" s="439"/>
      <c r="D50" s="442"/>
      <c r="E50" s="439"/>
      <c r="F50" s="439"/>
      <c r="G50" s="439"/>
      <c r="H50" s="439"/>
      <c r="I50" s="439"/>
      <c r="J50" s="439"/>
      <c r="K50" s="439"/>
    </row>
    <row r="51" spans="1:11" ht="15">
      <c r="A51" s="443"/>
      <c r="B51" s="439"/>
      <c r="C51" s="439"/>
      <c r="D51" s="442"/>
      <c r="E51" s="439"/>
      <c r="F51" s="439"/>
      <c r="G51" s="439"/>
      <c r="H51" s="439"/>
      <c r="I51" s="439"/>
      <c r="J51" s="439"/>
      <c r="K51" s="439"/>
    </row>
    <row r="52" spans="1:11" ht="15">
      <c r="A52" s="439"/>
      <c r="B52" s="444">
        <v>2010</v>
      </c>
      <c r="C52" s="445">
        <v>2015</v>
      </c>
      <c r="D52" s="445">
        <v>2020</v>
      </c>
      <c r="E52" s="445">
        <v>2025</v>
      </c>
      <c r="F52" s="445">
        <v>2030</v>
      </c>
      <c r="G52" s="445">
        <v>2035</v>
      </c>
      <c r="H52" s="445">
        <v>2040</v>
      </c>
      <c r="I52" s="445">
        <v>2045</v>
      </c>
      <c r="J52" s="446">
        <v>2050</v>
      </c>
      <c r="K52" s="439"/>
    </row>
    <row r="53" spans="1:11" ht="15">
      <c r="A53" s="439" t="s">
        <v>606</v>
      </c>
      <c r="B53" s="447">
        <v>0</v>
      </c>
      <c r="C53" s="448" t="s">
        <v>337</v>
      </c>
      <c r="D53" s="448" t="s">
        <v>655</v>
      </c>
      <c r="E53" s="449"/>
      <c r="F53" s="437"/>
      <c r="G53" s="437"/>
      <c r="H53" s="437"/>
      <c r="I53" s="437"/>
      <c r="J53" s="437"/>
      <c r="K53" s="439"/>
    </row>
    <row r="54" spans="1:11" ht="15">
      <c r="A54" s="439" t="s">
        <v>539</v>
      </c>
      <c r="B54" s="447">
        <v>0</v>
      </c>
      <c r="C54" s="448" t="s">
        <v>656</v>
      </c>
      <c r="D54" s="448" t="s">
        <v>657</v>
      </c>
      <c r="E54" s="450" t="s">
        <v>658</v>
      </c>
      <c r="F54" s="450" t="s">
        <v>659</v>
      </c>
      <c r="G54" s="450" t="s">
        <v>660</v>
      </c>
      <c r="H54" s="450" t="s">
        <v>661</v>
      </c>
      <c r="I54" s="450" t="s">
        <v>662</v>
      </c>
      <c r="J54" s="450" t="s">
        <v>663</v>
      </c>
      <c r="K54" s="439"/>
    </row>
    <row r="55" spans="1:11" ht="15">
      <c r="A55" s="439" t="s">
        <v>331</v>
      </c>
      <c r="B55" s="448">
        <v>0</v>
      </c>
      <c r="C55" s="448" t="s">
        <v>337</v>
      </c>
      <c r="D55" s="448" t="s">
        <v>664</v>
      </c>
      <c r="E55" s="449"/>
      <c r="F55" s="437"/>
      <c r="G55" s="437"/>
      <c r="H55" s="437"/>
      <c r="I55" s="437"/>
      <c r="J55" s="437"/>
      <c r="K55" s="439"/>
    </row>
    <row r="56" spans="1:11" ht="15">
      <c r="A56" s="439" t="s">
        <v>332</v>
      </c>
      <c r="B56" s="447">
        <v>0</v>
      </c>
      <c r="C56" s="448" t="s">
        <v>337</v>
      </c>
      <c r="D56" s="448" t="s">
        <v>665</v>
      </c>
      <c r="E56" s="449"/>
      <c r="F56" s="437"/>
      <c r="G56" s="437"/>
      <c r="H56" s="437"/>
      <c r="I56" s="437"/>
      <c r="J56" s="437"/>
      <c r="K56" s="439"/>
    </row>
    <row r="57" spans="1:11" ht="15">
      <c r="A57" s="439" t="s">
        <v>545</v>
      </c>
      <c r="B57" s="447">
        <v>0</v>
      </c>
      <c r="C57" s="448" t="s">
        <v>337</v>
      </c>
      <c r="D57" s="437">
        <v>0.25</v>
      </c>
      <c r="E57" s="449">
        <v>0.5</v>
      </c>
      <c r="F57" s="437">
        <v>0.75</v>
      </c>
      <c r="G57" s="437">
        <v>1</v>
      </c>
      <c r="H57" s="437"/>
      <c r="I57" s="437"/>
      <c r="J57" s="437"/>
      <c r="K57" s="439"/>
    </row>
    <row r="58" spans="1:11" ht="15">
      <c r="A58" s="439" t="s">
        <v>487</v>
      </c>
      <c r="B58" s="447">
        <v>0</v>
      </c>
      <c r="C58" s="448" t="s">
        <v>337</v>
      </c>
      <c r="D58" s="447">
        <v>10</v>
      </c>
      <c r="E58" s="449"/>
      <c r="F58" s="437"/>
      <c r="G58" s="437"/>
      <c r="H58" s="437"/>
      <c r="I58" s="437"/>
      <c r="J58" s="437"/>
      <c r="K58" s="439"/>
    </row>
    <row r="59" spans="1:11" ht="15">
      <c r="A59" s="439" t="s">
        <v>571</v>
      </c>
      <c r="B59" s="447">
        <v>0</v>
      </c>
      <c r="C59" s="448" t="s">
        <v>337</v>
      </c>
      <c r="D59" s="437">
        <v>0.33</v>
      </c>
      <c r="E59" s="449">
        <v>0.67</v>
      </c>
      <c r="F59" s="437">
        <v>1</v>
      </c>
      <c r="G59" s="437"/>
      <c r="H59" s="437"/>
      <c r="I59" s="437"/>
      <c r="J59" s="437"/>
      <c r="K59" s="439"/>
    </row>
    <row r="60" spans="1:11" ht="15">
      <c r="A60" s="439" t="s">
        <v>338</v>
      </c>
      <c r="B60" s="447">
        <v>0</v>
      </c>
      <c r="C60" s="448" t="s">
        <v>337</v>
      </c>
      <c r="D60" s="437">
        <v>0.33</v>
      </c>
      <c r="E60" s="449"/>
      <c r="F60" s="437"/>
      <c r="G60" s="437"/>
      <c r="H60" s="437"/>
      <c r="I60" s="437"/>
      <c r="J60" s="437"/>
      <c r="K60" s="439"/>
    </row>
    <row r="61" spans="1:11" ht="15">
      <c r="A61" s="439" t="s">
        <v>486</v>
      </c>
      <c r="B61" s="447">
        <v>0</v>
      </c>
      <c r="C61" s="448" t="s">
        <v>337</v>
      </c>
      <c r="D61" s="437">
        <v>0.33</v>
      </c>
      <c r="E61" s="449"/>
      <c r="F61" s="437"/>
      <c r="G61" s="437"/>
      <c r="H61" s="437"/>
      <c r="I61" s="437"/>
      <c r="J61" s="437"/>
      <c r="K61" s="439"/>
    </row>
    <row r="62" spans="1:11" ht="15">
      <c r="A62" s="439" t="s">
        <v>737</v>
      </c>
      <c r="B62" s="447">
        <v>0</v>
      </c>
      <c r="C62" s="448" t="s">
        <v>337</v>
      </c>
      <c r="D62" s="448" t="s">
        <v>666</v>
      </c>
      <c r="E62" s="449" t="s">
        <v>667</v>
      </c>
      <c r="F62" s="435" t="s">
        <v>668</v>
      </c>
      <c r="G62" s="437"/>
      <c r="H62" s="437"/>
      <c r="I62" s="437"/>
      <c r="J62" s="437"/>
      <c r="K62" s="439"/>
    </row>
    <row r="63" spans="1:11" ht="15">
      <c r="A63" s="439" t="s">
        <v>669</v>
      </c>
      <c r="B63" s="447">
        <v>0</v>
      </c>
      <c r="C63" s="448" t="s">
        <v>337</v>
      </c>
      <c r="D63" s="448" t="s">
        <v>670</v>
      </c>
      <c r="E63" s="449"/>
      <c r="F63" s="437"/>
      <c r="G63" s="437"/>
      <c r="H63" s="437"/>
      <c r="I63" s="437"/>
      <c r="J63" s="437"/>
      <c r="K63" s="439"/>
    </row>
    <row r="64" spans="1:11" ht="15">
      <c r="A64" s="439" t="s">
        <v>671</v>
      </c>
      <c r="B64" s="434">
        <v>0</v>
      </c>
      <c r="C64" s="435" t="s">
        <v>337</v>
      </c>
      <c r="D64" s="436" t="s">
        <v>672</v>
      </c>
      <c r="E64" s="436" t="s">
        <v>673</v>
      </c>
      <c r="F64" s="436" t="s">
        <v>674</v>
      </c>
      <c r="G64" s="434"/>
      <c r="H64" s="434"/>
      <c r="I64" s="434"/>
      <c r="J64" s="434"/>
      <c r="K64" s="439"/>
    </row>
    <row r="65" spans="1:11" ht="15">
      <c r="A65" s="439"/>
      <c r="B65" s="437"/>
      <c r="C65" s="437"/>
      <c r="D65" s="437"/>
      <c r="E65" s="437"/>
      <c r="F65" s="437"/>
      <c r="G65" s="437"/>
      <c r="H65" s="437"/>
      <c r="I65" s="437"/>
      <c r="J65" s="437"/>
      <c r="K65" s="439"/>
    </row>
    <row r="66" spans="1:11" ht="15">
      <c r="A66" s="439" t="s">
        <v>339</v>
      </c>
      <c r="B66" s="438" t="s">
        <v>675</v>
      </c>
      <c r="C66" s="439"/>
      <c r="D66" s="439"/>
      <c r="E66" s="439"/>
      <c r="F66" s="439"/>
      <c r="G66" s="439"/>
      <c r="H66" s="439"/>
      <c r="I66" s="439"/>
      <c r="J66" s="439"/>
      <c r="K66" s="439"/>
    </row>
    <row r="67" spans="1:11" ht="15">
      <c r="A67" s="438" t="s">
        <v>89</v>
      </c>
      <c r="B67" s="439"/>
      <c r="C67" s="439"/>
      <c r="D67" s="439"/>
      <c r="E67" s="439"/>
      <c r="F67" s="439"/>
      <c r="G67" s="439"/>
      <c r="H67" s="439"/>
      <c r="I67" s="439"/>
      <c r="J67" s="439"/>
      <c r="K67" s="439"/>
    </row>
    <row r="68" spans="1:11" ht="15">
      <c r="A68" s="438" t="s">
        <v>340</v>
      </c>
      <c r="B68" s="439"/>
      <c r="C68" s="439"/>
      <c r="D68" s="439"/>
      <c r="E68" s="439"/>
      <c r="F68" s="439"/>
      <c r="G68" s="439"/>
      <c r="H68" s="439"/>
      <c r="I68" s="439"/>
      <c r="J68" s="439"/>
      <c r="K68" s="439"/>
    </row>
    <row r="69" spans="1:11" ht="15">
      <c r="A69" s="438" t="s">
        <v>676</v>
      </c>
      <c r="B69" s="439"/>
      <c r="C69" s="439"/>
      <c r="D69" s="439"/>
      <c r="E69" s="439"/>
      <c r="F69" s="439"/>
      <c r="G69" s="439"/>
      <c r="H69" s="439"/>
      <c r="I69" s="439"/>
      <c r="J69" s="439"/>
      <c r="K69" s="439"/>
    </row>
    <row r="70" spans="1:11" ht="15">
      <c r="A70" s="438" t="s">
        <v>677</v>
      </c>
      <c r="B70" s="439"/>
      <c r="C70" s="439"/>
      <c r="D70" s="439"/>
      <c r="E70" s="439"/>
      <c r="F70" s="439"/>
      <c r="G70" s="439"/>
      <c r="H70" s="439"/>
      <c r="I70" s="439"/>
      <c r="J70" s="439"/>
      <c r="K70" s="439"/>
    </row>
    <row r="71" spans="1:11" ht="15">
      <c r="A71" s="438" t="s">
        <v>678</v>
      </c>
      <c r="B71" s="439"/>
      <c r="C71" s="439"/>
      <c r="D71" s="439"/>
      <c r="E71" s="439"/>
      <c r="F71" s="439"/>
      <c r="G71" s="439"/>
      <c r="H71" s="439"/>
      <c r="I71" s="439"/>
      <c r="J71" s="439"/>
      <c r="K71" s="439"/>
    </row>
    <row r="74" ht="15">
      <c r="A74" s="474" t="s">
        <v>1281</v>
      </c>
    </row>
    <row r="75" ht="15">
      <c r="A75" s="474" t="s">
        <v>1282</v>
      </c>
    </row>
  </sheetData>
  <printOptions/>
  <pageMargins left="0.75" right="0.75" top="1" bottom="1" header="0.5" footer="0.5"/>
  <pageSetup fitToHeight="1" fitToWidth="1" horizontalDpi="600" verticalDpi="600" orientation="portrait" scale="59" r:id="rId2"/>
  <drawing r:id="rId1"/>
</worksheet>
</file>

<file path=xl/worksheets/sheet14.xml><?xml version="1.0" encoding="utf-8"?>
<worksheet xmlns="http://schemas.openxmlformats.org/spreadsheetml/2006/main" xmlns:r="http://schemas.openxmlformats.org/officeDocument/2006/relationships">
  <sheetPr codeName="Sheet15">
    <pageSetUpPr fitToPage="1"/>
  </sheetPr>
  <dimension ref="A1:E16"/>
  <sheetViews>
    <sheetView workbookViewId="0" topLeftCell="A1">
      <selection activeCell="D2" sqref="D2"/>
    </sheetView>
  </sheetViews>
  <sheetFormatPr defaultColWidth="9.140625" defaultRowHeight="15"/>
  <cols>
    <col min="1" max="1" width="14.00390625" style="99" customWidth="1"/>
    <col min="2" max="2" width="11.421875" style="99" customWidth="1"/>
    <col min="3" max="5" width="30.7109375" style="99" customWidth="1"/>
    <col min="6" max="6" width="14.7109375" style="99" customWidth="1"/>
    <col min="7" max="11" width="8.7109375" style="99" customWidth="1"/>
    <col min="12" max="16384" width="9.140625" style="99" customWidth="1"/>
  </cols>
  <sheetData>
    <row r="1" spans="1:5" ht="15">
      <c r="A1" s="98" t="s">
        <v>342</v>
      </c>
      <c r="B1" s="98"/>
      <c r="C1" s="98"/>
      <c r="D1" s="98"/>
      <c r="E1" s="98"/>
    </row>
    <row r="2" spans="1:5" ht="15">
      <c r="A2" s="98"/>
      <c r="B2" s="98"/>
      <c r="C2" s="98"/>
      <c r="D2" s="98"/>
      <c r="E2" s="98"/>
    </row>
    <row r="3" s="97" customFormat="1" ht="15">
      <c r="C3" s="100"/>
    </row>
    <row r="4" s="97" customFormat="1" ht="15"/>
    <row r="5" s="97" customFormat="1" ht="15"/>
    <row r="6" spans="1:5" s="97" customFormat="1" ht="25.5">
      <c r="A6" s="136" t="s">
        <v>700</v>
      </c>
      <c r="B6" s="137" t="s">
        <v>701</v>
      </c>
      <c r="C6" s="101" t="s">
        <v>702</v>
      </c>
      <c r="D6" s="101" t="s">
        <v>703</v>
      </c>
      <c r="E6" s="102" t="s">
        <v>704</v>
      </c>
    </row>
    <row r="7" spans="1:5" s="97" customFormat="1" ht="15">
      <c r="A7" s="138"/>
      <c r="B7" s="95"/>
      <c r="C7" s="96"/>
      <c r="D7" s="96"/>
      <c r="E7" s="103"/>
    </row>
    <row r="8" spans="1:5" s="97" customFormat="1" ht="69" customHeight="1">
      <c r="A8" s="139" t="s">
        <v>502</v>
      </c>
      <c r="B8" s="140" t="s">
        <v>495</v>
      </c>
      <c r="C8" s="143" t="s">
        <v>705</v>
      </c>
      <c r="D8" s="143" t="s">
        <v>705</v>
      </c>
      <c r="E8" s="144" t="s">
        <v>705</v>
      </c>
    </row>
    <row r="9" spans="1:5" s="97" customFormat="1" ht="70.5" customHeight="1">
      <c r="A9" s="139" t="s">
        <v>503</v>
      </c>
      <c r="B9" s="140" t="s">
        <v>706</v>
      </c>
      <c r="C9" s="143" t="s">
        <v>707</v>
      </c>
      <c r="D9" s="143" t="s">
        <v>708</v>
      </c>
      <c r="E9" s="144" t="s">
        <v>708</v>
      </c>
    </row>
    <row r="10" spans="1:5" s="97" customFormat="1" ht="15">
      <c r="A10" s="139" t="s">
        <v>504</v>
      </c>
      <c r="B10" s="140" t="s">
        <v>706</v>
      </c>
      <c r="C10" s="143" t="s">
        <v>709</v>
      </c>
      <c r="D10" s="143" t="s">
        <v>709</v>
      </c>
      <c r="E10" s="144" t="s">
        <v>709</v>
      </c>
    </row>
    <row r="11" spans="1:5" s="97" customFormat="1" ht="120.75" customHeight="1">
      <c r="A11" s="139" t="s">
        <v>710</v>
      </c>
      <c r="B11" s="140" t="s">
        <v>496</v>
      </c>
      <c r="C11" s="143" t="s">
        <v>711</v>
      </c>
      <c r="D11" s="143" t="s">
        <v>712</v>
      </c>
      <c r="E11" s="146" t="s">
        <v>736</v>
      </c>
    </row>
    <row r="12" spans="1:5" s="97" customFormat="1" ht="122.25" customHeight="1">
      <c r="A12" s="141" t="s">
        <v>713</v>
      </c>
      <c r="B12" s="142" t="s">
        <v>496</v>
      </c>
      <c r="C12" s="145" t="s">
        <v>711</v>
      </c>
      <c r="D12" s="145" t="s">
        <v>712</v>
      </c>
      <c r="E12" s="147" t="s">
        <v>736</v>
      </c>
    </row>
    <row r="13" s="97" customFormat="1" ht="15"/>
    <row r="14" s="97" customFormat="1" ht="15"/>
    <row r="15" s="97" customFormat="1" ht="15">
      <c r="A15" s="474" t="s">
        <v>1281</v>
      </c>
    </row>
    <row r="16" s="97" customFormat="1" ht="15">
      <c r="A16" s="474" t="s">
        <v>1282</v>
      </c>
    </row>
    <row r="17" s="97" customFormat="1" ht="15"/>
    <row r="18" s="97" customFormat="1" ht="15"/>
    <row r="19" s="97" customFormat="1" ht="15"/>
    <row r="20" s="97" customFormat="1" ht="15"/>
    <row r="21" s="97" customFormat="1" ht="15"/>
    <row r="22" s="97" customFormat="1" ht="15"/>
    <row r="23" s="97" customFormat="1" ht="15"/>
    <row r="24" s="97" customFormat="1" ht="15"/>
    <row r="25" s="97" customFormat="1" ht="15"/>
    <row r="26" s="97" customFormat="1" ht="15"/>
    <row r="27" s="97" customFormat="1" ht="15"/>
    <row r="28" s="97" customFormat="1" ht="15"/>
    <row r="29" s="97" customFormat="1" ht="15"/>
    <row r="30" s="97" customFormat="1" ht="15"/>
    <row r="31" s="97" customFormat="1" ht="15"/>
    <row r="32" s="97" customFormat="1" ht="15"/>
    <row r="33" s="97" customFormat="1" ht="15"/>
    <row r="34" s="97" customFormat="1" ht="15"/>
    <row r="35" s="97" customFormat="1" ht="15"/>
    <row r="36" s="97" customFormat="1" ht="15"/>
    <row r="37" s="97" customFormat="1" ht="15"/>
    <row r="38" s="97" customFormat="1" ht="15"/>
    <row r="39" s="97" customFormat="1" ht="15"/>
    <row r="40" s="97" customFormat="1" ht="15"/>
    <row r="41" s="97" customFormat="1" ht="15"/>
    <row r="42" s="97" customFormat="1" ht="15"/>
    <row r="43" s="97" customFormat="1" ht="15"/>
    <row r="44" s="97" customFormat="1" ht="15"/>
    <row r="45" s="97" customFormat="1" ht="15"/>
    <row r="46" s="97" customFormat="1" ht="15"/>
    <row r="47" s="97" customFormat="1" ht="15"/>
    <row r="48" s="97" customFormat="1" ht="15"/>
    <row r="49" s="97" customFormat="1" ht="15"/>
    <row r="50" s="97" customFormat="1" ht="15"/>
    <row r="51" s="97" customFormat="1" ht="15"/>
    <row r="52" s="97" customFormat="1" ht="15"/>
    <row r="53" s="97" customFormat="1" ht="15"/>
    <row r="54" s="97" customFormat="1" ht="15"/>
    <row r="55" s="97" customFormat="1" ht="15"/>
    <row r="56" s="97" customFormat="1" ht="15"/>
    <row r="57" s="97" customFormat="1" ht="15"/>
    <row r="58" s="97" customFormat="1" ht="15"/>
    <row r="59" s="97" customFormat="1" ht="15"/>
    <row r="60" s="97" customFormat="1" ht="15"/>
    <row r="61" s="97" customFormat="1" ht="15"/>
    <row r="62" s="97" customFormat="1" ht="15"/>
    <row r="63" s="97" customFormat="1" ht="15"/>
    <row r="64" s="97" customFormat="1" ht="15"/>
    <row r="65" s="97" customFormat="1" ht="15"/>
    <row r="66" s="97" customFormat="1" ht="15"/>
    <row r="67" s="97" customFormat="1" ht="15"/>
    <row r="68" s="97" customFormat="1" ht="15"/>
    <row r="69" s="97" customFormat="1" ht="15"/>
    <row r="70" s="97" customFormat="1" ht="15"/>
    <row r="71" s="97" customFormat="1" ht="15"/>
    <row r="72" s="97" customFormat="1" ht="15"/>
    <row r="73" s="97" customFormat="1" ht="15"/>
    <row r="74" s="97" customFormat="1" ht="15"/>
    <row r="75" s="97" customFormat="1" ht="15"/>
    <row r="76" s="97" customFormat="1" ht="15"/>
    <row r="77" s="97" customFormat="1" ht="15"/>
  </sheetData>
  <printOptions/>
  <pageMargins left="0.75" right="0.75" top="1" bottom="1"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codeName="Sheet16">
    <tabColor indexed="13"/>
    <pageSetUpPr fitToPage="1"/>
  </sheetPr>
  <dimension ref="A1:H261"/>
  <sheetViews>
    <sheetView zoomScale="90" zoomScaleNormal="90" workbookViewId="0" topLeftCell="A1">
      <selection activeCell="D1" sqref="D1"/>
    </sheetView>
  </sheetViews>
  <sheetFormatPr defaultColWidth="9.140625" defaultRowHeight="15"/>
  <cols>
    <col min="1" max="1" width="24.421875" style="0" customWidth="1"/>
    <col min="2" max="2" width="11.421875" style="0" customWidth="1"/>
    <col min="3" max="3" width="25.421875" style="0" bestFit="1" customWidth="1"/>
    <col min="4" max="4" width="4.57421875" style="0" bestFit="1" customWidth="1"/>
    <col min="5" max="5" width="14.7109375" style="0" customWidth="1"/>
    <col min="6" max="6" width="30.57421875" style="0" bestFit="1" customWidth="1"/>
    <col min="7" max="7" width="11.140625" style="0" bestFit="1" customWidth="1"/>
    <col min="8" max="8" width="16.8515625" style="0" customWidth="1"/>
    <col min="9" max="12" width="8.7109375" style="0" customWidth="1"/>
  </cols>
  <sheetData>
    <row r="1" spans="1:6" ht="15">
      <c r="A1" s="1" t="s">
        <v>343</v>
      </c>
      <c r="B1" s="1"/>
      <c r="C1" s="1"/>
      <c r="D1" s="1"/>
      <c r="E1" s="1"/>
      <c r="F1" s="1"/>
    </row>
    <row r="2" spans="1:6" ht="15">
      <c r="A2" s="1"/>
      <c r="B2" s="1"/>
      <c r="C2" s="1"/>
      <c r="D2" s="1"/>
      <c r="E2" s="1"/>
      <c r="F2" s="1"/>
    </row>
    <row r="3" ht="15.75" thickBot="1"/>
    <row r="4" spans="1:8" s="5" customFormat="1" ht="60.75" customHeight="1" thickBot="1">
      <c r="A4" s="555" t="s">
        <v>472</v>
      </c>
      <c r="B4" s="179" t="s">
        <v>310</v>
      </c>
      <c r="C4" s="380" t="s">
        <v>478</v>
      </c>
      <c r="D4" s="178" t="s">
        <v>479</v>
      </c>
      <c r="E4" s="179" t="s">
        <v>306</v>
      </c>
      <c r="F4" s="179" t="s">
        <v>307</v>
      </c>
      <c r="G4" s="180" t="s">
        <v>308</v>
      </c>
      <c r="H4" s="181" t="s">
        <v>309</v>
      </c>
    </row>
    <row r="5" spans="1:8" s="5" customFormat="1" ht="15">
      <c r="A5" s="556" t="s">
        <v>827</v>
      </c>
      <c r="B5" s="169">
        <v>2011</v>
      </c>
      <c r="C5" s="377" t="s">
        <v>731</v>
      </c>
      <c r="D5" s="169">
        <v>1</v>
      </c>
      <c r="E5" s="169" t="s">
        <v>495</v>
      </c>
      <c r="F5" s="169" t="s">
        <v>427</v>
      </c>
      <c r="G5" s="182">
        <v>40451</v>
      </c>
      <c r="H5" s="209" t="s">
        <v>502</v>
      </c>
    </row>
    <row r="6" spans="1:8" s="5" customFormat="1" ht="15">
      <c r="A6" s="556" t="s">
        <v>827</v>
      </c>
      <c r="B6" s="170">
        <v>2011</v>
      </c>
      <c r="C6" s="129" t="s">
        <v>731</v>
      </c>
      <c r="D6" s="170">
        <v>2</v>
      </c>
      <c r="E6" s="170" t="s">
        <v>495</v>
      </c>
      <c r="F6" s="170" t="s">
        <v>427</v>
      </c>
      <c r="G6" s="210">
        <v>40451</v>
      </c>
      <c r="H6" s="211" t="s">
        <v>502</v>
      </c>
    </row>
    <row r="7" spans="1:8" s="5" customFormat="1" ht="15">
      <c r="A7" s="558" t="s">
        <v>1068</v>
      </c>
      <c r="B7" s="170">
        <v>2011</v>
      </c>
      <c r="C7" s="129" t="s">
        <v>726</v>
      </c>
      <c r="D7" s="170">
        <v>4</v>
      </c>
      <c r="E7" s="170" t="s">
        <v>706</v>
      </c>
      <c r="F7" s="170" t="s">
        <v>423</v>
      </c>
      <c r="G7" s="210">
        <v>40451</v>
      </c>
      <c r="H7" s="211" t="s">
        <v>503</v>
      </c>
    </row>
    <row r="8" spans="1:8" s="5" customFormat="1" ht="15">
      <c r="A8" s="130" t="s">
        <v>510</v>
      </c>
      <c r="B8" s="170">
        <v>2011</v>
      </c>
      <c r="C8" s="129" t="s">
        <v>727</v>
      </c>
      <c r="D8" s="170">
        <v>1</v>
      </c>
      <c r="E8" s="170" t="s">
        <v>495</v>
      </c>
      <c r="F8" s="170" t="s">
        <v>425</v>
      </c>
      <c r="G8" s="210">
        <v>40633</v>
      </c>
      <c r="H8" s="211" t="s">
        <v>502</v>
      </c>
    </row>
    <row r="9" spans="1:8" s="5" customFormat="1" ht="15">
      <c r="A9" s="130" t="s">
        <v>510</v>
      </c>
      <c r="B9" s="170">
        <v>2011</v>
      </c>
      <c r="C9" s="129" t="s">
        <v>727</v>
      </c>
      <c r="D9" s="170">
        <v>2</v>
      </c>
      <c r="E9" s="170" t="s">
        <v>495</v>
      </c>
      <c r="F9" s="170" t="s">
        <v>425</v>
      </c>
      <c r="G9" s="210">
        <v>40482</v>
      </c>
      <c r="H9" s="211" t="s">
        <v>502</v>
      </c>
    </row>
    <row r="10" spans="1:8" s="5" customFormat="1" ht="15">
      <c r="A10" s="558" t="s">
        <v>1068</v>
      </c>
      <c r="B10" s="170">
        <v>2011</v>
      </c>
      <c r="C10" s="129" t="s">
        <v>734</v>
      </c>
      <c r="D10" s="170">
        <v>3</v>
      </c>
      <c r="E10" s="170" t="s">
        <v>706</v>
      </c>
      <c r="F10" s="170" t="s">
        <v>428</v>
      </c>
      <c r="G10" s="210">
        <v>40482</v>
      </c>
      <c r="H10" s="211" t="s">
        <v>504</v>
      </c>
    </row>
    <row r="11" spans="1:8" s="5" customFormat="1" ht="15">
      <c r="A11" s="130" t="s">
        <v>583</v>
      </c>
      <c r="B11" s="170">
        <v>2012</v>
      </c>
      <c r="C11" s="129" t="s">
        <v>724</v>
      </c>
      <c r="D11" s="170">
        <v>2</v>
      </c>
      <c r="E11" s="170" t="s">
        <v>706</v>
      </c>
      <c r="F11" s="170" t="s">
        <v>423</v>
      </c>
      <c r="G11" s="210">
        <v>40816</v>
      </c>
      <c r="H11" s="211" t="s">
        <v>503</v>
      </c>
    </row>
    <row r="12" spans="1:8" s="5" customFormat="1" ht="15">
      <c r="A12" s="130" t="s">
        <v>511</v>
      </c>
      <c r="B12" s="170">
        <v>2012</v>
      </c>
      <c r="C12" s="129" t="s">
        <v>728</v>
      </c>
      <c r="D12" s="170">
        <v>1</v>
      </c>
      <c r="E12" s="170" t="s">
        <v>495</v>
      </c>
      <c r="F12" s="170" t="s">
        <v>425</v>
      </c>
      <c r="G12" s="210">
        <v>40908</v>
      </c>
      <c r="H12" s="211" t="s">
        <v>502</v>
      </c>
    </row>
    <row r="13" spans="1:8" s="5" customFormat="1" ht="15">
      <c r="A13" s="130" t="s">
        <v>511</v>
      </c>
      <c r="B13" s="170">
        <v>2012</v>
      </c>
      <c r="C13" s="129" t="s">
        <v>728</v>
      </c>
      <c r="D13" s="170">
        <v>2</v>
      </c>
      <c r="E13" s="170" t="s">
        <v>495</v>
      </c>
      <c r="F13" s="170" t="s">
        <v>425</v>
      </c>
      <c r="G13" s="210">
        <v>40908</v>
      </c>
      <c r="H13" s="211" t="s">
        <v>502</v>
      </c>
    </row>
    <row r="14" spans="1:8" s="5" customFormat="1" ht="15">
      <c r="A14" s="130" t="s">
        <v>613</v>
      </c>
      <c r="B14" s="170">
        <v>2011</v>
      </c>
      <c r="C14" s="129" t="s">
        <v>720</v>
      </c>
      <c r="D14" s="170">
        <v>1</v>
      </c>
      <c r="E14" s="170" t="s">
        <v>495</v>
      </c>
      <c r="F14" s="170" t="s">
        <v>425</v>
      </c>
      <c r="G14" s="210">
        <v>40724</v>
      </c>
      <c r="H14" s="211" t="s">
        <v>502</v>
      </c>
    </row>
    <row r="15" spans="1:8" s="5" customFormat="1" ht="15">
      <c r="A15" s="130" t="s">
        <v>613</v>
      </c>
      <c r="B15" s="170">
        <v>2011</v>
      </c>
      <c r="C15" s="129" t="s">
        <v>720</v>
      </c>
      <c r="D15" s="170">
        <v>2</v>
      </c>
      <c r="E15" s="170" t="s">
        <v>495</v>
      </c>
      <c r="F15" s="170" t="s">
        <v>425</v>
      </c>
      <c r="G15" s="210">
        <v>40724</v>
      </c>
      <c r="H15" s="211" t="s">
        <v>502</v>
      </c>
    </row>
    <row r="16" spans="1:8" s="5" customFormat="1" ht="15">
      <c r="A16" s="130" t="s">
        <v>613</v>
      </c>
      <c r="B16" s="170">
        <v>2011</v>
      </c>
      <c r="C16" s="129" t="s">
        <v>720</v>
      </c>
      <c r="D16" s="170">
        <v>3</v>
      </c>
      <c r="E16" s="170" t="s">
        <v>495</v>
      </c>
      <c r="F16" s="170" t="s">
        <v>425</v>
      </c>
      <c r="G16" s="210">
        <v>40724</v>
      </c>
      <c r="H16" s="211" t="s">
        <v>502</v>
      </c>
    </row>
    <row r="17" spans="1:8" s="5" customFormat="1" ht="15">
      <c r="A17" s="130" t="s">
        <v>613</v>
      </c>
      <c r="B17" s="170">
        <v>2011</v>
      </c>
      <c r="C17" s="129" t="s">
        <v>720</v>
      </c>
      <c r="D17" s="170">
        <v>4</v>
      </c>
      <c r="E17" s="170" t="s">
        <v>495</v>
      </c>
      <c r="F17" s="170" t="s">
        <v>425</v>
      </c>
      <c r="G17" s="210">
        <v>40724</v>
      </c>
      <c r="H17" s="211" t="s">
        <v>502</v>
      </c>
    </row>
    <row r="18" spans="1:8" s="5" customFormat="1" ht="15">
      <c r="A18" s="130" t="s">
        <v>613</v>
      </c>
      <c r="B18" s="170">
        <v>2011</v>
      </c>
      <c r="C18" s="129" t="s">
        <v>720</v>
      </c>
      <c r="D18" s="170">
        <v>5</v>
      </c>
      <c r="E18" s="170" t="s">
        <v>495</v>
      </c>
      <c r="F18" s="170" t="s">
        <v>425</v>
      </c>
      <c r="G18" s="210">
        <v>40724</v>
      </c>
      <c r="H18" s="211" t="s">
        <v>502</v>
      </c>
    </row>
    <row r="19" spans="1:8" s="5" customFormat="1" ht="15">
      <c r="A19" s="130" t="s">
        <v>613</v>
      </c>
      <c r="B19" s="170">
        <v>2011</v>
      </c>
      <c r="C19" s="129" t="s">
        <v>720</v>
      </c>
      <c r="D19" s="170">
        <v>6</v>
      </c>
      <c r="E19" s="170" t="s">
        <v>495</v>
      </c>
      <c r="F19" s="170" t="s">
        <v>425</v>
      </c>
      <c r="G19" s="210">
        <v>40724</v>
      </c>
      <c r="H19" s="211" t="s">
        <v>502</v>
      </c>
    </row>
    <row r="20" spans="1:8" s="5" customFormat="1" ht="15">
      <c r="A20" s="130" t="s">
        <v>613</v>
      </c>
      <c r="B20" s="170">
        <v>2011</v>
      </c>
      <c r="C20" s="129" t="s">
        <v>725</v>
      </c>
      <c r="D20" s="170">
        <v>1</v>
      </c>
      <c r="E20" s="170" t="s">
        <v>495</v>
      </c>
      <c r="F20" s="170" t="s">
        <v>426</v>
      </c>
      <c r="G20" s="210">
        <v>40633</v>
      </c>
      <c r="H20" s="211" t="s">
        <v>502</v>
      </c>
    </row>
    <row r="21" spans="1:8" s="5" customFormat="1" ht="15">
      <c r="A21" s="130" t="s">
        <v>613</v>
      </c>
      <c r="B21" s="170">
        <v>2011</v>
      </c>
      <c r="C21" s="129" t="s">
        <v>725</v>
      </c>
      <c r="D21" s="170">
        <v>2</v>
      </c>
      <c r="E21" s="170" t="s">
        <v>495</v>
      </c>
      <c r="F21" s="170" t="s">
        <v>426</v>
      </c>
      <c r="G21" s="210">
        <v>40633</v>
      </c>
      <c r="H21" s="211" t="s">
        <v>502</v>
      </c>
    </row>
    <row r="22" spans="1:8" s="5" customFormat="1" ht="15">
      <c r="A22" s="130" t="s">
        <v>613</v>
      </c>
      <c r="B22" s="170">
        <v>2011</v>
      </c>
      <c r="C22" s="129" t="s">
        <v>725</v>
      </c>
      <c r="D22" s="170">
        <v>3</v>
      </c>
      <c r="E22" s="170" t="s">
        <v>495</v>
      </c>
      <c r="F22" s="170" t="s">
        <v>426</v>
      </c>
      <c r="G22" s="210">
        <v>40633</v>
      </c>
      <c r="H22" s="211" t="s">
        <v>502</v>
      </c>
    </row>
    <row r="23" spans="1:8" s="5" customFormat="1" ht="15">
      <c r="A23" s="130" t="s">
        <v>613</v>
      </c>
      <c r="B23" s="170">
        <v>2011</v>
      </c>
      <c r="C23" s="129" t="s">
        <v>725</v>
      </c>
      <c r="D23" s="170">
        <v>4</v>
      </c>
      <c r="E23" s="170" t="s">
        <v>495</v>
      </c>
      <c r="F23" s="170" t="s">
        <v>426</v>
      </c>
      <c r="G23" s="210">
        <v>40724</v>
      </c>
      <c r="H23" s="211" t="s">
        <v>502</v>
      </c>
    </row>
    <row r="24" spans="1:8" s="5" customFormat="1" ht="15">
      <c r="A24" s="130" t="s">
        <v>613</v>
      </c>
      <c r="B24" s="170">
        <v>2011</v>
      </c>
      <c r="C24" s="129" t="s">
        <v>725</v>
      </c>
      <c r="D24" s="170">
        <v>5</v>
      </c>
      <c r="E24" s="170" t="s">
        <v>495</v>
      </c>
      <c r="F24" s="170" t="s">
        <v>426</v>
      </c>
      <c r="G24" s="210">
        <v>40724</v>
      </c>
      <c r="H24" s="211" t="s">
        <v>502</v>
      </c>
    </row>
    <row r="25" spans="1:8" s="5" customFormat="1" ht="15">
      <c r="A25" s="556" t="s">
        <v>816</v>
      </c>
      <c r="B25" s="170">
        <v>2011</v>
      </c>
      <c r="C25" s="129" t="s">
        <v>719</v>
      </c>
      <c r="D25" s="170">
        <v>3</v>
      </c>
      <c r="E25" s="170" t="s">
        <v>495</v>
      </c>
      <c r="F25" s="170" t="s">
        <v>426</v>
      </c>
      <c r="G25" s="210">
        <v>40724</v>
      </c>
      <c r="H25" s="211" t="s">
        <v>502</v>
      </c>
    </row>
    <row r="26" spans="1:8" s="5" customFormat="1" ht="15">
      <c r="A26" s="556" t="s">
        <v>816</v>
      </c>
      <c r="B26" s="170">
        <v>2011</v>
      </c>
      <c r="C26" s="129" t="s">
        <v>719</v>
      </c>
      <c r="D26" s="170">
        <v>4</v>
      </c>
      <c r="E26" s="170" t="s">
        <v>495</v>
      </c>
      <c r="F26" s="170" t="s">
        <v>426</v>
      </c>
      <c r="G26" s="210">
        <v>40724</v>
      </c>
      <c r="H26" s="211" t="s">
        <v>502</v>
      </c>
    </row>
    <row r="27" spans="1:8" s="5" customFormat="1" ht="15">
      <c r="A27" s="556" t="s">
        <v>816</v>
      </c>
      <c r="B27" s="170">
        <v>2011</v>
      </c>
      <c r="C27" s="129" t="s">
        <v>719</v>
      </c>
      <c r="D27" s="170">
        <v>5</v>
      </c>
      <c r="E27" s="170" t="s">
        <v>495</v>
      </c>
      <c r="F27" s="170" t="s">
        <v>426</v>
      </c>
      <c r="G27" s="210">
        <v>40724</v>
      </c>
      <c r="H27" s="211" t="s">
        <v>502</v>
      </c>
    </row>
    <row r="28" spans="1:8" s="5" customFormat="1" ht="15">
      <c r="A28" s="130" t="s">
        <v>521</v>
      </c>
      <c r="B28" s="170">
        <v>2011</v>
      </c>
      <c r="C28" s="129" t="s">
        <v>723</v>
      </c>
      <c r="D28" s="170">
        <v>2</v>
      </c>
      <c r="E28" s="170" t="s">
        <v>706</v>
      </c>
      <c r="F28" s="170" t="s">
        <v>423</v>
      </c>
      <c r="G28" s="210">
        <v>40543</v>
      </c>
      <c r="H28" s="211" t="s">
        <v>503</v>
      </c>
    </row>
    <row r="29" spans="1:8" s="5" customFormat="1" ht="15">
      <c r="A29" s="130" t="s">
        <v>521</v>
      </c>
      <c r="B29" s="170">
        <v>2011</v>
      </c>
      <c r="C29" s="129" t="s">
        <v>723</v>
      </c>
      <c r="D29" s="170">
        <v>2</v>
      </c>
      <c r="E29" s="170" t="s">
        <v>495</v>
      </c>
      <c r="F29" s="170" t="s">
        <v>424</v>
      </c>
      <c r="G29" s="210">
        <v>40543</v>
      </c>
      <c r="H29" s="211" t="s">
        <v>502</v>
      </c>
    </row>
    <row r="30" spans="1:8" s="5" customFormat="1" ht="15">
      <c r="A30" s="130" t="s">
        <v>612</v>
      </c>
      <c r="B30" s="170">
        <v>2011</v>
      </c>
      <c r="C30" s="129" t="s">
        <v>718</v>
      </c>
      <c r="D30" s="170">
        <v>3</v>
      </c>
      <c r="E30" s="170" t="s">
        <v>495</v>
      </c>
      <c r="F30" s="170" t="s">
        <v>425</v>
      </c>
      <c r="G30" s="210">
        <v>40633</v>
      </c>
      <c r="H30" s="211" t="s">
        <v>502</v>
      </c>
    </row>
    <row r="31" spans="1:8" s="5" customFormat="1" ht="15">
      <c r="A31" s="130" t="s">
        <v>612</v>
      </c>
      <c r="B31" s="170">
        <v>2011</v>
      </c>
      <c r="C31" s="129" t="s">
        <v>735</v>
      </c>
      <c r="D31" s="170">
        <v>1</v>
      </c>
      <c r="E31" s="170" t="s">
        <v>706</v>
      </c>
      <c r="F31" s="170" t="s">
        <v>428</v>
      </c>
      <c r="G31" s="210">
        <v>40543</v>
      </c>
      <c r="H31" s="211" t="s">
        <v>504</v>
      </c>
    </row>
    <row r="32" spans="1:8" s="5" customFormat="1" ht="15">
      <c r="A32" s="130" t="s">
        <v>612</v>
      </c>
      <c r="B32" s="170">
        <v>2011</v>
      </c>
      <c r="C32" s="129" t="s">
        <v>735</v>
      </c>
      <c r="D32" s="170">
        <v>3</v>
      </c>
      <c r="E32" s="170" t="s">
        <v>706</v>
      </c>
      <c r="F32" s="170" t="s">
        <v>428</v>
      </c>
      <c r="G32" s="210">
        <v>40543</v>
      </c>
      <c r="H32" s="211" t="s">
        <v>504</v>
      </c>
    </row>
    <row r="33" spans="1:8" s="5" customFormat="1" ht="15">
      <c r="A33" s="130" t="s">
        <v>612</v>
      </c>
      <c r="B33" s="170">
        <v>2011</v>
      </c>
      <c r="C33" s="129" t="s">
        <v>735</v>
      </c>
      <c r="D33" s="170">
        <v>4</v>
      </c>
      <c r="E33" s="170" t="s">
        <v>706</v>
      </c>
      <c r="F33" s="170" t="s">
        <v>428</v>
      </c>
      <c r="G33" s="210">
        <v>40543</v>
      </c>
      <c r="H33" s="211" t="s">
        <v>504</v>
      </c>
    </row>
    <row r="34" spans="1:8" s="5" customFormat="1" ht="15">
      <c r="A34" s="556" t="s">
        <v>827</v>
      </c>
      <c r="B34" s="170">
        <v>2011</v>
      </c>
      <c r="C34" s="129" t="s">
        <v>717</v>
      </c>
      <c r="D34" s="170">
        <v>3</v>
      </c>
      <c r="E34" s="170" t="s">
        <v>495</v>
      </c>
      <c r="F34" s="170" t="s">
        <v>424</v>
      </c>
      <c r="G34" s="210">
        <v>40543</v>
      </c>
      <c r="H34" s="211" t="s">
        <v>502</v>
      </c>
    </row>
    <row r="35" spans="1:8" s="5" customFormat="1" ht="15">
      <c r="A35" s="556" t="s">
        <v>827</v>
      </c>
      <c r="B35" s="170">
        <v>2013</v>
      </c>
      <c r="C35" s="129" t="s">
        <v>722</v>
      </c>
      <c r="D35" s="170">
        <v>6</v>
      </c>
      <c r="E35" s="170" t="s">
        <v>495</v>
      </c>
      <c r="F35" s="170" t="s">
        <v>424</v>
      </c>
      <c r="G35" s="210">
        <v>41244</v>
      </c>
      <c r="H35" s="211" t="s">
        <v>502</v>
      </c>
    </row>
    <row r="36" spans="1:8" s="5" customFormat="1" ht="15">
      <c r="A36" s="130" t="s">
        <v>526</v>
      </c>
      <c r="B36" s="170">
        <v>2012</v>
      </c>
      <c r="C36" s="129" t="s">
        <v>729</v>
      </c>
      <c r="D36" s="170">
        <v>1</v>
      </c>
      <c r="E36" s="170" t="s">
        <v>495</v>
      </c>
      <c r="F36" s="170" t="s">
        <v>425</v>
      </c>
      <c r="G36" s="210">
        <v>40785</v>
      </c>
      <c r="H36" s="211" t="s">
        <v>502</v>
      </c>
    </row>
    <row r="37" spans="1:8" s="5" customFormat="1" ht="15">
      <c r="A37" s="130" t="s">
        <v>526</v>
      </c>
      <c r="B37" s="170">
        <v>2012</v>
      </c>
      <c r="C37" s="129" t="s">
        <v>729</v>
      </c>
      <c r="D37" s="170">
        <v>2</v>
      </c>
      <c r="E37" s="170" t="s">
        <v>495</v>
      </c>
      <c r="F37" s="170" t="s">
        <v>425</v>
      </c>
      <c r="G37" s="210">
        <v>40785</v>
      </c>
      <c r="H37" s="211" t="s">
        <v>502</v>
      </c>
    </row>
    <row r="38" spans="1:8" s="5" customFormat="1" ht="15">
      <c r="A38" s="130" t="s">
        <v>526</v>
      </c>
      <c r="B38" s="170">
        <v>2014</v>
      </c>
      <c r="C38" s="129" t="s">
        <v>730</v>
      </c>
      <c r="D38" s="170">
        <v>1</v>
      </c>
      <c r="E38" s="170" t="s">
        <v>706</v>
      </c>
      <c r="F38" s="170" t="s">
        <v>423</v>
      </c>
      <c r="G38" s="210">
        <v>41639</v>
      </c>
      <c r="H38" s="211" t="s">
        <v>503</v>
      </c>
    </row>
    <row r="39" spans="1:8" s="5" customFormat="1" ht="15">
      <c r="A39" s="130" t="s">
        <v>526</v>
      </c>
      <c r="B39" s="170">
        <v>2014</v>
      </c>
      <c r="C39" s="129" t="s">
        <v>730</v>
      </c>
      <c r="D39" s="170">
        <v>1</v>
      </c>
      <c r="E39" s="170" t="s">
        <v>495</v>
      </c>
      <c r="F39" s="170" t="s">
        <v>426</v>
      </c>
      <c r="G39" s="210">
        <v>41639</v>
      </c>
      <c r="H39" s="211" t="s">
        <v>502</v>
      </c>
    </row>
    <row r="40" spans="1:8" s="5" customFormat="1" ht="15">
      <c r="A40" s="130" t="s">
        <v>526</v>
      </c>
      <c r="B40" s="170">
        <v>2014</v>
      </c>
      <c r="C40" s="129" t="s">
        <v>730</v>
      </c>
      <c r="D40" s="170">
        <v>2</v>
      </c>
      <c r="E40" s="170" t="s">
        <v>706</v>
      </c>
      <c r="F40" s="170" t="s">
        <v>423</v>
      </c>
      <c r="G40" s="210">
        <v>41639</v>
      </c>
      <c r="H40" s="211" t="s">
        <v>503</v>
      </c>
    </row>
    <row r="41" spans="1:8" s="5" customFormat="1" ht="15">
      <c r="A41" s="130" t="s">
        <v>526</v>
      </c>
      <c r="B41" s="170">
        <v>2014</v>
      </c>
      <c r="C41" s="129" t="s">
        <v>730</v>
      </c>
      <c r="D41" s="170">
        <v>2</v>
      </c>
      <c r="E41" s="170" t="s">
        <v>495</v>
      </c>
      <c r="F41" s="170" t="s">
        <v>426</v>
      </c>
      <c r="G41" s="210">
        <v>41639</v>
      </c>
      <c r="H41" s="211" t="s">
        <v>502</v>
      </c>
    </row>
    <row r="42" spans="1:8" s="5" customFormat="1" ht="15">
      <c r="A42" s="130" t="s">
        <v>526</v>
      </c>
      <c r="B42" s="170">
        <v>2014</v>
      </c>
      <c r="C42" s="129" t="s">
        <v>730</v>
      </c>
      <c r="D42" s="170">
        <v>3</v>
      </c>
      <c r="E42" s="170" t="s">
        <v>706</v>
      </c>
      <c r="F42" s="170" t="s">
        <v>423</v>
      </c>
      <c r="G42" s="210">
        <v>41639</v>
      </c>
      <c r="H42" s="211" t="s">
        <v>503</v>
      </c>
    </row>
    <row r="43" spans="1:8" s="5" customFormat="1" ht="15">
      <c r="A43" s="130" t="s">
        <v>526</v>
      </c>
      <c r="B43" s="170">
        <v>2014</v>
      </c>
      <c r="C43" s="129" t="s">
        <v>730</v>
      </c>
      <c r="D43" s="170">
        <v>3</v>
      </c>
      <c r="E43" s="170" t="s">
        <v>495</v>
      </c>
      <c r="F43" s="170" t="s">
        <v>426</v>
      </c>
      <c r="G43" s="210">
        <v>41639</v>
      </c>
      <c r="H43" s="211" t="s">
        <v>502</v>
      </c>
    </row>
    <row r="44" spans="1:8" s="5" customFormat="1" ht="15">
      <c r="A44" s="130" t="s">
        <v>526</v>
      </c>
      <c r="B44" s="170">
        <v>2014</v>
      </c>
      <c r="C44" s="129" t="s">
        <v>730</v>
      </c>
      <c r="D44" s="170">
        <v>4</v>
      </c>
      <c r="E44" s="170" t="s">
        <v>706</v>
      </c>
      <c r="F44" s="170" t="s">
        <v>423</v>
      </c>
      <c r="G44" s="210">
        <v>41639</v>
      </c>
      <c r="H44" s="211" t="s">
        <v>503</v>
      </c>
    </row>
    <row r="45" spans="1:8" s="5" customFormat="1" ht="15">
      <c r="A45" s="130" t="s">
        <v>526</v>
      </c>
      <c r="B45" s="170">
        <v>2014</v>
      </c>
      <c r="C45" s="129" t="s">
        <v>730</v>
      </c>
      <c r="D45" s="170">
        <v>4</v>
      </c>
      <c r="E45" s="170" t="s">
        <v>495</v>
      </c>
      <c r="F45" s="170" t="s">
        <v>426</v>
      </c>
      <c r="G45" s="210">
        <v>41639</v>
      </c>
      <c r="H45" s="211" t="s">
        <v>502</v>
      </c>
    </row>
    <row r="46" spans="1:8" s="5" customFormat="1" ht="15">
      <c r="A46" s="550" t="s">
        <v>526</v>
      </c>
      <c r="B46" s="551">
        <v>2011</v>
      </c>
      <c r="C46" s="552" t="s">
        <v>1067</v>
      </c>
      <c r="D46" s="551">
        <v>1</v>
      </c>
      <c r="E46" s="551" t="s">
        <v>706</v>
      </c>
      <c r="F46" s="551" t="s">
        <v>423</v>
      </c>
      <c r="G46" s="553">
        <v>41639</v>
      </c>
      <c r="H46" s="554" t="s">
        <v>503</v>
      </c>
    </row>
    <row r="47" spans="1:8" s="5" customFormat="1" ht="15">
      <c r="A47" s="550" t="s">
        <v>526</v>
      </c>
      <c r="B47" s="551">
        <v>2011</v>
      </c>
      <c r="C47" s="552" t="s">
        <v>1067</v>
      </c>
      <c r="D47" s="551">
        <v>1</v>
      </c>
      <c r="E47" s="551" t="s">
        <v>495</v>
      </c>
      <c r="F47" s="551" t="s">
        <v>426</v>
      </c>
      <c r="G47" s="553">
        <v>41639</v>
      </c>
      <c r="H47" s="554" t="s">
        <v>502</v>
      </c>
    </row>
    <row r="48" spans="1:8" s="5" customFormat="1" ht="15">
      <c r="A48" s="550" t="s">
        <v>526</v>
      </c>
      <c r="B48" s="551">
        <v>2010</v>
      </c>
      <c r="C48" s="552" t="s">
        <v>1067</v>
      </c>
      <c r="D48" s="551">
        <v>2</v>
      </c>
      <c r="E48" s="551" t="s">
        <v>706</v>
      </c>
      <c r="F48" s="551" t="s">
        <v>423</v>
      </c>
      <c r="G48" s="553">
        <v>41639</v>
      </c>
      <c r="H48" s="554" t="s">
        <v>503</v>
      </c>
    </row>
    <row r="49" spans="1:8" s="5" customFormat="1" ht="15">
      <c r="A49" s="550" t="s">
        <v>526</v>
      </c>
      <c r="B49" s="551">
        <v>2010</v>
      </c>
      <c r="C49" s="552" t="s">
        <v>1067</v>
      </c>
      <c r="D49" s="551">
        <v>2</v>
      </c>
      <c r="E49" s="551" t="s">
        <v>495</v>
      </c>
      <c r="F49" s="551" t="s">
        <v>426</v>
      </c>
      <c r="G49" s="553">
        <v>41639</v>
      </c>
      <c r="H49" s="554" t="s">
        <v>502</v>
      </c>
    </row>
    <row r="50" spans="1:8" s="5" customFormat="1" ht="15">
      <c r="A50" s="550" t="s">
        <v>526</v>
      </c>
      <c r="B50" s="551">
        <v>2009</v>
      </c>
      <c r="C50" s="552" t="s">
        <v>1067</v>
      </c>
      <c r="D50" s="551">
        <v>3</v>
      </c>
      <c r="E50" s="551" t="s">
        <v>706</v>
      </c>
      <c r="F50" s="551" t="s">
        <v>423</v>
      </c>
      <c r="G50" s="553">
        <v>41639</v>
      </c>
      <c r="H50" s="554" t="s">
        <v>503</v>
      </c>
    </row>
    <row r="51" spans="1:8" s="5" customFormat="1" ht="15">
      <c r="A51" s="550" t="s">
        <v>526</v>
      </c>
      <c r="B51" s="551">
        <v>2009</v>
      </c>
      <c r="C51" s="552" t="s">
        <v>1067</v>
      </c>
      <c r="D51" s="551">
        <v>3</v>
      </c>
      <c r="E51" s="551" t="s">
        <v>495</v>
      </c>
      <c r="F51" s="551" t="s">
        <v>426</v>
      </c>
      <c r="G51" s="553">
        <v>41639</v>
      </c>
      <c r="H51" s="554" t="s">
        <v>502</v>
      </c>
    </row>
    <row r="52" spans="1:8" s="5" customFormat="1" ht="15">
      <c r="A52" s="550" t="s">
        <v>526</v>
      </c>
      <c r="B52" s="551">
        <v>2010</v>
      </c>
      <c r="C52" s="552" t="s">
        <v>1067</v>
      </c>
      <c r="D52" s="551">
        <v>4</v>
      </c>
      <c r="E52" s="551" t="s">
        <v>706</v>
      </c>
      <c r="F52" s="551" t="s">
        <v>423</v>
      </c>
      <c r="G52" s="553">
        <v>41639</v>
      </c>
      <c r="H52" s="554" t="s">
        <v>503</v>
      </c>
    </row>
    <row r="53" spans="1:8" s="5" customFormat="1" ht="15">
      <c r="A53" s="550" t="s">
        <v>526</v>
      </c>
      <c r="B53" s="551">
        <v>2010</v>
      </c>
      <c r="C53" s="552" t="s">
        <v>1067</v>
      </c>
      <c r="D53" s="551">
        <v>4</v>
      </c>
      <c r="E53" s="551" t="s">
        <v>495</v>
      </c>
      <c r="F53" s="551" t="s">
        <v>426</v>
      </c>
      <c r="G53" s="553">
        <v>41639</v>
      </c>
      <c r="H53" s="554" t="s">
        <v>502</v>
      </c>
    </row>
    <row r="54" spans="1:8" s="5" customFormat="1" ht="15">
      <c r="A54" s="550" t="s">
        <v>526</v>
      </c>
      <c r="B54" s="551">
        <v>2012</v>
      </c>
      <c r="C54" s="552" t="s">
        <v>153</v>
      </c>
      <c r="D54" s="551">
        <v>6</v>
      </c>
      <c r="E54" s="551" t="s">
        <v>706</v>
      </c>
      <c r="F54" s="551" t="s">
        <v>423</v>
      </c>
      <c r="G54" s="553">
        <v>41639</v>
      </c>
      <c r="H54" s="554" t="s">
        <v>503</v>
      </c>
    </row>
    <row r="55" spans="1:8" s="5" customFormat="1" ht="15">
      <c r="A55" s="130" t="s">
        <v>531</v>
      </c>
      <c r="B55" s="170">
        <v>2011</v>
      </c>
      <c r="C55" s="129" t="s">
        <v>621</v>
      </c>
      <c r="D55" s="170">
        <v>5</v>
      </c>
      <c r="E55" s="170" t="s">
        <v>495</v>
      </c>
      <c r="F55" s="170" t="s">
        <v>425</v>
      </c>
      <c r="G55" s="210">
        <v>40482</v>
      </c>
      <c r="H55" s="211" t="s">
        <v>502</v>
      </c>
    </row>
    <row r="56" spans="1:8" s="5" customFormat="1" ht="15">
      <c r="A56" s="556" t="s">
        <v>815</v>
      </c>
      <c r="B56" s="170">
        <v>2012</v>
      </c>
      <c r="C56" s="129" t="s">
        <v>732</v>
      </c>
      <c r="D56" s="170">
        <v>7</v>
      </c>
      <c r="E56" s="170" t="s">
        <v>706</v>
      </c>
      <c r="F56" s="170" t="s">
        <v>423</v>
      </c>
      <c r="G56" s="210">
        <v>41061</v>
      </c>
      <c r="H56" s="211" t="s">
        <v>503</v>
      </c>
    </row>
    <row r="57" spans="1:8" s="5" customFormat="1" ht="15">
      <c r="A57" s="556" t="s">
        <v>815</v>
      </c>
      <c r="B57" s="170">
        <v>2012</v>
      </c>
      <c r="C57" s="129" t="s">
        <v>732</v>
      </c>
      <c r="D57" s="170">
        <v>7</v>
      </c>
      <c r="E57" s="170" t="s">
        <v>495</v>
      </c>
      <c r="F57" s="170" t="s">
        <v>425</v>
      </c>
      <c r="G57" s="210">
        <v>41061</v>
      </c>
      <c r="H57" s="211" t="s">
        <v>502</v>
      </c>
    </row>
    <row r="58" spans="1:8" s="5" customFormat="1" ht="15">
      <c r="A58" s="556" t="s">
        <v>815</v>
      </c>
      <c r="B58" s="170">
        <v>2012</v>
      </c>
      <c r="C58" s="129" t="s">
        <v>732</v>
      </c>
      <c r="D58" s="170">
        <v>8</v>
      </c>
      <c r="E58" s="170" t="s">
        <v>706</v>
      </c>
      <c r="F58" s="170" t="s">
        <v>423</v>
      </c>
      <c r="G58" s="210">
        <v>41061</v>
      </c>
      <c r="H58" s="211" t="s">
        <v>503</v>
      </c>
    </row>
    <row r="59" spans="1:8" s="5" customFormat="1" ht="15">
      <c r="A59" s="556" t="s">
        <v>815</v>
      </c>
      <c r="B59" s="170">
        <v>2012</v>
      </c>
      <c r="C59" s="129" t="s">
        <v>732</v>
      </c>
      <c r="D59" s="170">
        <v>8</v>
      </c>
      <c r="E59" s="170" t="s">
        <v>495</v>
      </c>
      <c r="F59" s="170" t="s">
        <v>425</v>
      </c>
      <c r="G59" s="210">
        <v>41061</v>
      </c>
      <c r="H59" s="211" t="s">
        <v>502</v>
      </c>
    </row>
    <row r="60" spans="1:8" s="5" customFormat="1" ht="15">
      <c r="A60" s="556" t="s">
        <v>815</v>
      </c>
      <c r="B60" s="170">
        <v>2013</v>
      </c>
      <c r="C60" s="129" t="s">
        <v>721</v>
      </c>
      <c r="D60" s="170">
        <v>5</v>
      </c>
      <c r="E60" s="170" t="s">
        <v>706</v>
      </c>
      <c r="F60" s="170" t="s">
        <v>423</v>
      </c>
      <c r="G60" s="210">
        <v>41213</v>
      </c>
      <c r="H60" s="211" t="s">
        <v>503</v>
      </c>
    </row>
    <row r="61" spans="1:8" s="5" customFormat="1" ht="15">
      <c r="A61" s="556" t="s">
        <v>815</v>
      </c>
      <c r="B61" s="170">
        <v>2013</v>
      </c>
      <c r="C61" s="129" t="s">
        <v>732</v>
      </c>
      <c r="D61" s="170">
        <v>5</v>
      </c>
      <c r="E61" s="170" t="s">
        <v>706</v>
      </c>
      <c r="F61" s="170" t="s">
        <v>423</v>
      </c>
      <c r="G61" s="210">
        <v>41244</v>
      </c>
      <c r="H61" s="211" t="s">
        <v>503</v>
      </c>
    </row>
    <row r="62" spans="1:8" s="5" customFormat="1" ht="15">
      <c r="A62" s="556" t="s">
        <v>815</v>
      </c>
      <c r="B62" s="170">
        <v>2013</v>
      </c>
      <c r="C62" s="129" t="s">
        <v>732</v>
      </c>
      <c r="D62" s="170">
        <v>5</v>
      </c>
      <c r="E62" s="170" t="s">
        <v>495</v>
      </c>
      <c r="F62" s="170" t="s">
        <v>425</v>
      </c>
      <c r="G62" s="210">
        <v>41244</v>
      </c>
      <c r="H62" s="211" t="s">
        <v>502</v>
      </c>
    </row>
    <row r="63" spans="1:8" s="5" customFormat="1" ht="15">
      <c r="A63" s="556" t="s">
        <v>815</v>
      </c>
      <c r="B63" s="170">
        <v>2013</v>
      </c>
      <c r="C63" s="129" t="s">
        <v>732</v>
      </c>
      <c r="D63" s="170">
        <v>6</v>
      </c>
      <c r="E63" s="170" t="s">
        <v>706</v>
      </c>
      <c r="F63" s="170" t="s">
        <v>423</v>
      </c>
      <c r="G63" s="210">
        <v>41244</v>
      </c>
      <c r="H63" s="211" t="s">
        <v>503</v>
      </c>
    </row>
    <row r="64" spans="1:8" s="5" customFormat="1" ht="15.75" thickBot="1">
      <c r="A64" s="557" t="s">
        <v>815</v>
      </c>
      <c r="B64" s="171">
        <v>2013</v>
      </c>
      <c r="C64" s="379" t="s">
        <v>732</v>
      </c>
      <c r="D64" s="171">
        <v>6</v>
      </c>
      <c r="E64" s="171" t="s">
        <v>495</v>
      </c>
      <c r="F64" s="171" t="s">
        <v>425</v>
      </c>
      <c r="G64" s="212">
        <v>41244</v>
      </c>
      <c r="H64" s="213" t="s">
        <v>502</v>
      </c>
    </row>
    <row r="65" ht="15">
      <c r="C65" s="5"/>
    </row>
    <row r="66" ht="15">
      <c r="C66" s="5"/>
    </row>
    <row r="67" spans="1:3" ht="15">
      <c r="A67" s="474" t="s">
        <v>1281</v>
      </c>
      <c r="C67" s="5"/>
    </row>
    <row r="68" spans="1:3" ht="15">
      <c r="A68" s="474" t="s">
        <v>1282</v>
      </c>
      <c r="C68" s="5"/>
    </row>
    <row r="69" ht="15">
      <c r="C69" s="5"/>
    </row>
    <row r="70" ht="15">
      <c r="C70" s="5"/>
    </row>
    <row r="71" ht="15">
      <c r="C71" s="5"/>
    </row>
    <row r="72" ht="15">
      <c r="C72" s="5"/>
    </row>
    <row r="73" ht="15">
      <c r="C73" s="5"/>
    </row>
    <row r="74" ht="15">
      <c r="C74" s="5"/>
    </row>
    <row r="75" ht="15">
      <c r="C75" s="5"/>
    </row>
    <row r="76" ht="15">
      <c r="C76" s="5"/>
    </row>
    <row r="77" ht="15">
      <c r="C77" s="5"/>
    </row>
    <row r="78" ht="15">
      <c r="C78" s="5"/>
    </row>
    <row r="79" ht="15">
      <c r="C79" s="5"/>
    </row>
    <row r="80" ht="15">
      <c r="C80" s="5"/>
    </row>
    <row r="81" ht="15">
      <c r="C81" s="5"/>
    </row>
    <row r="82" ht="15">
      <c r="C82" s="5"/>
    </row>
    <row r="83" ht="15">
      <c r="C83" s="5"/>
    </row>
    <row r="84" ht="15">
      <c r="C84" s="5"/>
    </row>
    <row r="85" ht="15">
      <c r="C85" s="5"/>
    </row>
    <row r="86" ht="15">
      <c r="C86" s="5"/>
    </row>
    <row r="87" ht="15">
      <c r="C87" s="5"/>
    </row>
    <row r="88" ht="15">
      <c r="C88" s="5"/>
    </row>
    <row r="89" ht="15">
      <c r="C89" s="5"/>
    </row>
    <row r="90" ht="15">
      <c r="C90" s="5"/>
    </row>
    <row r="91" ht="15">
      <c r="C91" s="5"/>
    </row>
    <row r="92" ht="15">
      <c r="C92" s="5"/>
    </row>
    <row r="93" ht="15">
      <c r="C93" s="5"/>
    </row>
    <row r="94" ht="15">
      <c r="C94" s="5"/>
    </row>
    <row r="95" ht="15">
      <c r="C95" s="5"/>
    </row>
    <row r="96" ht="15">
      <c r="C96" s="5"/>
    </row>
    <row r="97" ht="15">
      <c r="C97" s="5"/>
    </row>
    <row r="98" ht="15">
      <c r="C98" s="5"/>
    </row>
    <row r="99" ht="15">
      <c r="C99" s="5"/>
    </row>
    <row r="100" ht="15">
      <c r="C100" s="5"/>
    </row>
    <row r="101" ht="15">
      <c r="C101" s="5"/>
    </row>
    <row r="102" ht="15">
      <c r="C102" s="5"/>
    </row>
    <row r="103" ht="15">
      <c r="C103" s="5"/>
    </row>
    <row r="104" ht="15">
      <c r="C104" s="5"/>
    </row>
    <row r="105" ht="15">
      <c r="C105" s="5"/>
    </row>
    <row r="106" ht="15">
      <c r="C106" s="5"/>
    </row>
    <row r="107" ht="15">
      <c r="C107" s="5"/>
    </row>
    <row r="108" ht="15">
      <c r="C108" s="5"/>
    </row>
    <row r="109" ht="15">
      <c r="C109" s="5"/>
    </row>
    <row r="110" ht="15">
      <c r="C110" s="5"/>
    </row>
    <row r="111" ht="15">
      <c r="C111" s="5"/>
    </row>
    <row r="112" ht="15">
      <c r="C112" s="5"/>
    </row>
    <row r="113" ht="15">
      <c r="C113" s="5"/>
    </row>
    <row r="114" ht="15">
      <c r="C114" s="5"/>
    </row>
    <row r="115" ht="15">
      <c r="C115" s="5"/>
    </row>
    <row r="116" ht="15">
      <c r="C116" s="5"/>
    </row>
    <row r="117" ht="15">
      <c r="C117" s="5"/>
    </row>
    <row r="118" ht="15">
      <c r="C118" s="5"/>
    </row>
    <row r="119" ht="15">
      <c r="C119" s="5"/>
    </row>
    <row r="120" ht="15">
      <c r="C120" s="5"/>
    </row>
    <row r="121" ht="15">
      <c r="C121" s="5"/>
    </row>
    <row r="122" ht="15">
      <c r="C122" s="5"/>
    </row>
    <row r="123" ht="15">
      <c r="C123" s="5"/>
    </row>
    <row r="124" ht="15">
      <c r="C124" s="5"/>
    </row>
    <row r="125" ht="15">
      <c r="C125" s="5"/>
    </row>
    <row r="126" ht="15">
      <c r="C126" s="5"/>
    </row>
    <row r="127" ht="15">
      <c r="C127" s="5"/>
    </row>
    <row r="128" ht="15">
      <c r="C128" s="5"/>
    </row>
    <row r="129" ht="15">
      <c r="C129" s="5"/>
    </row>
    <row r="130" ht="15">
      <c r="C130" s="5"/>
    </row>
    <row r="131" ht="15">
      <c r="C131" s="5"/>
    </row>
    <row r="132" ht="15">
      <c r="C132" s="5"/>
    </row>
    <row r="133" ht="15">
      <c r="C133" s="5"/>
    </row>
    <row r="134" ht="15">
      <c r="C134" s="5"/>
    </row>
    <row r="135" ht="15">
      <c r="C135" s="5"/>
    </row>
    <row r="136" ht="15">
      <c r="C136" s="5"/>
    </row>
    <row r="137" ht="15">
      <c r="C137" s="5"/>
    </row>
    <row r="138" ht="15">
      <c r="C138" s="5"/>
    </row>
    <row r="139" ht="15">
      <c r="C139" s="5"/>
    </row>
    <row r="140" ht="15">
      <c r="C140" s="5"/>
    </row>
    <row r="141" ht="15">
      <c r="C141" s="5"/>
    </row>
    <row r="142" ht="15">
      <c r="C142" s="5"/>
    </row>
    <row r="143" ht="15">
      <c r="C143" s="5"/>
    </row>
    <row r="144" ht="15">
      <c r="C144" s="5"/>
    </row>
    <row r="145" ht="15">
      <c r="C145" s="5"/>
    </row>
    <row r="146" ht="15">
      <c r="C146" s="5"/>
    </row>
    <row r="147" ht="15">
      <c r="C147" s="5"/>
    </row>
    <row r="148" ht="15">
      <c r="C148" s="5"/>
    </row>
    <row r="149" ht="15">
      <c r="C149" s="5"/>
    </row>
    <row r="150" ht="15">
      <c r="C150" s="5"/>
    </row>
    <row r="151" ht="15">
      <c r="C151" s="5"/>
    </row>
    <row r="152" ht="15">
      <c r="C152" s="5"/>
    </row>
    <row r="153" ht="15">
      <c r="C153" s="5"/>
    </row>
    <row r="154" ht="15">
      <c r="C154" s="5"/>
    </row>
    <row r="155" ht="15">
      <c r="C155" s="5"/>
    </row>
    <row r="156" ht="15">
      <c r="C156" s="5"/>
    </row>
    <row r="157" ht="15">
      <c r="C157" s="5"/>
    </row>
    <row r="158" ht="15">
      <c r="C158" s="5"/>
    </row>
    <row r="159" ht="15">
      <c r="C159" s="5"/>
    </row>
    <row r="160" ht="15">
      <c r="C160" s="5"/>
    </row>
    <row r="161" ht="15">
      <c r="C161" s="5"/>
    </row>
    <row r="162" ht="15">
      <c r="C162" s="5"/>
    </row>
    <row r="163" ht="15">
      <c r="C163" s="5"/>
    </row>
    <row r="164" ht="15">
      <c r="C164" s="5"/>
    </row>
    <row r="165" ht="15">
      <c r="C165" s="5"/>
    </row>
    <row r="166" ht="15">
      <c r="C166" s="5"/>
    </row>
    <row r="167" ht="15">
      <c r="C167" s="5"/>
    </row>
    <row r="168" ht="15">
      <c r="C168" s="5"/>
    </row>
    <row r="169" ht="15">
      <c r="C169" s="5"/>
    </row>
    <row r="170" ht="15">
      <c r="C170" s="5"/>
    </row>
    <row r="171" ht="15">
      <c r="C171" s="5"/>
    </row>
    <row r="172" ht="15">
      <c r="C172" s="5"/>
    </row>
    <row r="173" ht="15">
      <c r="C173" s="5"/>
    </row>
    <row r="174" ht="15">
      <c r="C174" s="5"/>
    </row>
    <row r="175" ht="15">
      <c r="C175" s="5"/>
    </row>
    <row r="176" ht="15">
      <c r="C176" s="5"/>
    </row>
    <row r="177" ht="15">
      <c r="C177" s="5"/>
    </row>
    <row r="178" ht="15">
      <c r="C178" s="5"/>
    </row>
    <row r="179" ht="15">
      <c r="C179" s="5"/>
    </row>
    <row r="180" ht="15">
      <c r="C180" s="5"/>
    </row>
    <row r="181" ht="15">
      <c r="C181" s="5"/>
    </row>
    <row r="182" ht="15">
      <c r="C182" s="5"/>
    </row>
    <row r="183" ht="15">
      <c r="C183" s="5"/>
    </row>
    <row r="184" ht="15">
      <c r="C184" s="5"/>
    </row>
    <row r="185" ht="15">
      <c r="C185" s="5"/>
    </row>
    <row r="186" ht="15">
      <c r="C186" s="5"/>
    </row>
    <row r="187" ht="15">
      <c r="C187" s="5"/>
    </row>
    <row r="188" ht="15">
      <c r="C188" s="5"/>
    </row>
    <row r="189" ht="15">
      <c r="C189" s="5"/>
    </row>
    <row r="190" ht="15">
      <c r="C190" s="5"/>
    </row>
    <row r="191" ht="15">
      <c r="C191" s="5"/>
    </row>
    <row r="192" ht="15">
      <c r="C192" s="5"/>
    </row>
    <row r="193" ht="15">
      <c r="C193" s="5"/>
    </row>
    <row r="194" ht="15">
      <c r="C194" s="5"/>
    </row>
    <row r="195" ht="15">
      <c r="C195" s="5"/>
    </row>
    <row r="196" ht="15">
      <c r="C196" s="5"/>
    </row>
    <row r="197" ht="15">
      <c r="C197" s="5"/>
    </row>
    <row r="198" ht="15">
      <c r="C198" s="5"/>
    </row>
    <row r="199" ht="15">
      <c r="C199" s="5"/>
    </row>
    <row r="200" ht="15">
      <c r="C200" s="5"/>
    </row>
    <row r="201" ht="15">
      <c r="C201" s="5"/>
    </row>
    <row r="202" ht="15">
      <c r="C202" s="5"/>
    </row>
    <row r="203" ht="15">
      <c r="C203" s="5"/>
    </row>
    <row r="204" ht="15">
      <c r="C204" s="5"/>
    </row>
    <row r="205" ht="15">
      <c r="C205" s="5"/>
    </row>
    <row r="206" ht="15">
      <c r="C206" s="5"/>
    </row>
    <row r="207" ht="15">
      <c r="C207" s="5"/>
    </row>
    <row r="208" ht="15">
      <c r="C208" s="5"/>
    </row>
    <row r="209" ht="15">
      <c r="C209" s="5"/>
    </row>
    <row r="210" ht="15">
      <c r="C210" s="5"/>
    </row>
    <row r="211" ht="15">
      <c r="C211" s="5"/>
    </row>
    <row r="212" ht="15">
      <c r="C212" s="5"/>
    </row>
    <row r="213" ht="15">
      <c r="C213" s="5"/>
    </row>
    <row r="214" ht="15">
      <c r="C214" s="5"/>
    </row>
    <row r="215" ht="15">
      <c r="C215" s="5"/>
    </row>
    <row r="216" ht="15">
      <c r="C216" s="5"/>
    </row>
    <row r="217" ht="15">
      <c r="C217" s="5"/>
    </row>
    <row r="218" ht="15">
      <c r="C218" s="5"/>
    </row>
    <row r="219" ht="15">
      <c r="C219" s="5"/>
    </row>
    <row r="220" ht="15">
      <c r="C220" s="5"/>
    </row>
    <row r="221" ht="15">
      <c r="C221" s="5"/>
    </row>
    <row r="222" ht="15">
      <c r="C222" s="5"/>
    </row>
    <row r="223" ht="15">
      <c r="C223" s="5"/>
    </row>
    <row r="224" ht="15">
      <c r="C224" s="5"/>
    </row>
    <row r="225" ht="15">
      <c r="C225" s="5"/>
    </row>
    <row r="226" ht="15">
      <c r="C226" s="5"/>
    </row>
    <row r="227" ht="15">
      <c r="C227" s="5"/>
    </row>
    <row r="228" ht="15">
      <c r="C228" s="5"/>
    </row>
    <row r="229" ht="15">
      <c r="C229" s="5"/>
    </row>
    <row r="230" ht="15">
      <c r="C230" s="5"/>
    </row>
    <row r="231" ht="15">
      <c r="C231" s="5"/>
    </row>
    <row r="232" ht="15">
      <c r="C232" s="5"/>
    </row>
    <row r="233" ht="15">
      <c r="C233" s="5"/>
    </row>
    <row r="234" ht="15">
      <c r="C234" s="5"/>
    </row>
    <row r="235" ht="15">
      <c r="C235" s="5"/>
    </row>
    <row r="236" ht="15">
      <c r="C236" s="5"/>
    </row>
    <row r="237" ht="15">
      <c r="C237" s="5"/>
    </row>
    <row r="238" ht="15">
      <c r="C238" s="5"/>
    </row>
    <row r="239" ht="15">
      <c r="C239" s="5"/>
    </row>
    <row r="240" ht="15">
      <c r="C240" s="5"/>
    </row>
    <row r="241" ht="15">
      <c r="C241" s="5"/>
    </row>
    <row r="242" ht="15">
      <c r="C242" s="5"/>
    </row>
    <row r="243" ht="15">
      <c r="C243" s="5"/>
    </row>
    <row r="244" ht="15">
      <c r="C244" s="5"/>
    </row>
    <row r="245" ht="15">
      <c r="C245" s="5"/>
    </row>
    <row r="246" ht="15">
      <c r="C246" s="5"/>
    </row>
    <row r="247" ht="15">
      <c r="C247" s="5"/>
    </row>
    <row r="248" ht="15">
      <c r="C248" s="5"/>
    </row>
    <row r="249" ht="15">
      <c r="C249" s="5"/>
    </row>
    <row r="250" ht="15">
      <c r="C250" s="5"/>
    </row>
    <row r="251" ht="15">
      <c r="C251" s="5"/>
    </row>
    <row r="252" ht="15">
      <c r="C252" s="5"/>
    </row>
    <row r="253" ht="15">
      <c r="C253" s="5"/>
    </row>
    <row r="254" ht="15">
      <c r="C254" s="5"/>
    </row>
    <row r="255" ht="15">
      <c r="C255" s="5"/>
    </row>
    <row r="256" ht="15">
      <c r="C256" s="5"/>
    </row>
    <row r="257" ht="15">
      <c r="C257" s="5"/>
    </row>
    <row r="258" ht="15">
      <c r="C258" s="5"/>
    </row>
    <row r="259" ht="15">
      <c r="C259" s="5"/>
    </row>
    <row r="260" ht="15">
      <c r="C260" s="5"/>
    </row>
    <row r="261" ht="15">
      <c r="C261" s="5"/>
    </row>
  </sheetData>
  <autoFilter ref="A4:H64"/>
  <printOptions/>
  <pageMargins left="0.75" right="0.75" top="1" bottom="1" header="0.5" footer="0.5"/>
  <pageSetup fitToHeight="1" fitToWidth="1" horizontalDpi="600" verticalDpi="600" orientation="portrait" scale="65" r:id="rId1"/>
</worksheet>
</file>

<file path=xl/worksheets/sheet16.xml><?xml version="1.0" encoding="utf-8"?>
<worksheet xmlns="http://schemas.openxmlformats.org/spreadsheetml/2006/main" xmlns:r="http://schemas.openxmlformats.org/officeDocument/2006/relationships">
  <sheetPr codeName="Sheet6">
    <tabColor indexed="13"/>
    <pageSetUpPr fitToPage="1"/>
  </sheetPr>
  <dimension ref="A1:G57"/>
  <sheetViews>
    <sheetView workbookViewId="0" topLeftCell="A1">
      <pane ySplit="4" topLeftCell="BM5" activePane="bottomLeft" state="frozen"/>
      <selection pane="topLeft" activeCell="D47" sqref="D47"/>
      <selection pane="bottomLeft" activeCell="D1" sqref="D1"/>
    </sheetView>
  </sheetViews>
  <sheetFormatPr defaultColWidth="9.140625" defaultRowHeight="15"/>
  <cols>
    <col min="1" max="1" width="27.8515625" style="0" customWidth="1"/>
    <col min="2" max="2" width="20.7109375" style="0" customWidth="1"/>
    <col min="3" max="3" width="40.421875" style="0" bestFit="1" customWidth="1"/>
    <col min="4" max="4" width="16.57421875" style="0" customWidth="1"/>
    <col min="5" max="5" width="16.7109375" style="0" customWidth="1"/>
  </cols>
  <sheetData>
    <row r="1" ht="15">
      <c r="A1" s="1" t="s">
        <v>1262</v>
      </c>
    </row>
    <row r="2" ht="15">
      <c r="A2" s="60"/>
    </row>
    <row r="3" ht="15">
      <c r="A3" s="385" t="s">
        <v>828</v>
      </c>
    </row>
    <row r="5" ht="15.75" thickBot="1"/>
    <row r="6" spans="1:5" ht="72">
      <c r="A6" s="120" t="s">
        <v>1212</v>
      </c>
      <c r="B6" s="21" t="s">
        <v>1211</v>
      </c>
      <c r="C6" s="120" t="s">
        <v>1213</v>
      </c>
      <c r="D6" s="381" t="s">
        <v>957</v>
      </c>
      <c r="E6" s="381" t="s">
        <v>958</v>
      </c>
    </row>
    <row r="7" spans="1:5" ht="15">
      <c r="A7" s="520" t="s">
        <v>520</v>
      </c>
      <c r="B7" s="130" t="s">
        <v>577</v>
      </c>
      <c r="C7" s="521" t="s">
        <v>959</v>
      </c>
      <c r="D7" s="383">
        <v>45</v>
      </c>
      <c r="E7" s="383">
        <v>53</v>
      </c>
    </row>
    <row r="8" spans="1:5" ht="15">
      <c r="A8" s="520" t="s">
        <v>520</v>
      </c>
      <c r="B8" s="130" t="s">
        <v>629</v>
      </c>
      <c r="C8" s="521" t="s">
        <v>959</v>
      </c>
      <c r="D8" s="383">
        <v>50</v>
      </c>
      <c r="E8" s="383">
        <v>53</v>
      </c>
    </row>
    <row r="9" spans="1:5" ht="15">
      <c r="A9" s="520" t="s">
        <v>520</v>
      </c>
      <c r="B9" s="130" t="s">
        <v>715</v>
      </c>
      <c r="C9" s="521" t="s">
        <v>959</v>
      </c>
      <c r="D9" s="383">
        <v>80</v>
      </c>
      <c r="E9" s="383">
        <v>53</v>
      </c>
    </row>
    <row r="10" spans="1:5" ht="15">
      <c r="A10" s="520" t="s">
        <v>520</v>
      </c>
      <c r="B10" s="130" t="s">
        <v>1214</v>
      </c>
      <c r="C10" s="521" t="s">
        <v>959</v>
      </c>
      <c r="D10" s="383">
        <v>40</v>
      </c>
      <c r="E10" s="383">
        <v>53</v>
      </c>
    </row>
    <row r="11" spans="1:5" ht="15">
      <c r="A11" s="520" t="s">
        <v>520</v>
      </c>
      <c r="B11" s="130" t="s">
        <v>716</v>
      </c>
      <c r="C11" s="521" t="s">
        <v>959</v>
      </c>
      <c r="D11" s="383">
        <v>50</v>
      </c>
      <c r="E11" s="383">
        <v>53</v>
      </c>
    </row>
    <row r="12" spans="1:5" ht="15">
      <c r="A12" s="520" t="s">
        <v>1216</v>
      </c>
      <c r="B12" s="130" t="s">
        <v>1215</v>
      </c>
      <c r="C12" s="521" t="s">
        <v>959</v>
      </c>
      <c r="D12" s="383">
        <v>550.15</v>
      </c>
      <c r="E12" s="383">
        <v>508.63</v>
      </c>
    </row>
    <row r="13" spans="1:5" ht="15">
      <c r="A13" s="520" t="s">
        <v>1216</v>
      </c>
      <c r="B13" s="130" t="s">
        <v>1217</v>
      </c>
      <c r="C13" s="521" t="s">
        <v>959</v>
      </c>
      <c r="D13" s="383">
        <v>693</v>
      </c>
      <c r="E13" s="383">
        <v>508.63</v>
      </c>
    </row>
    <row r="14" spans="1:5" ht="15">
      <c r="A14" s="520" t="s">
        <v>1216</v>
      </c>
      <c r="B14" s="130" t="s">
        <v>1218</v>
      </c>
      <c r="C14" s="521" t="s">
        <v>959</v>
      </c>
      <c r="D14" s="383">
        <v>500</v>
      </c>
      <c r="E14" s="383">
        <v>508.63</v>
      </c>
    </row>
    <row r="15" spans="1:5" ht="15">
      <c r="A15" s="520" t="s">
        <v>1216</v>
      </c>
      <c r="B15" s="130" t="s">
        <v>1219</v>
      </c>
      <c r="C15" s="521" t="s">
        <v>959</v>
      </c>
      <c r="D15" s="383">
        <v>300</v>
      </c>
      <c r="E15" s="383">
        <v>508.63</v>
      </c>
    </row>
    <row r="16" spans="1:5" ht="15">
      <c r="A16" s="520" t="s">
        <v>1216</v>
      </c>
      <c r="B16" s="130" t="s">
        <v>1220</v>
      </c>
      <c r="C16" s="521" t="s">
        <v>959</v>
      </c>
      <c r="D16" s="383">
        <v>500</v>
      </c>
      <c r="E16" s="383">
        <v>508.63</v>
      </c>
    </row>
    <row r="17" spans="1:5" ht="15">
      <c r="A17" s="520" t="s">
        <v>1222</v>
      </c>
      <c r="B17" s="130" t="s">
        <v>1221</v>
      </c>
      <c r="C17" s="382" t="s">
        <v>506</v>
      </c>
      <c r="D17" s="383">
        <v>39.31</v>
      </c>
      <c r="E17" s="383">
        <v>39.31</v>
      </c>
    </row>
    <row r="18" spans="1:5" ht="15">
      <c r="A18" s="520" t="s">
        <v>1222</v>
      </c>
      <c r="B18" s="130" t="s">
        <v>1223</v>
      </c>
      <c r="C18" s="382" t="s">
        <v>506</v>
      </c>
      <c r="D18" s="383">
        <v>39.31</v>
      </c>
      <c r="E18" s="383">
        <v>39.31</v>
      </c>
    </row>
    <row r="19" spans="1:5" ht="15">
      <c r="A19" s="520" t="s">
        <v>1222</v>
      </c>
      <c r="B19" s="130" t="s">
        <v>1224</v>
      </c>
      <c r="C19" s="382" t="s">
        <v>506</v>
      </c>
      <c r="D19" s="383">
        <v>39.31</v>
      </c>
      <c r="E19" s="383">
        <v>39.31</v>
      </c>
    </row>
    <row r="20" spans="1:5" ht="15">
      <c r="A20" s="520" t="s">
        <v>1226</v>
      </c>
      <c r="B20" s="130" t="s">
        <v>1225</v>
      </c>
      <c r="C20" s="382" t="s">
        <v>506</v>
      </c>
      <c r="D20" s="383">
        <v>235.89</v>
      </c>
      <c r="E20" s="383">
        <v>235.89</v>
      </c>
    </row>
    <row r="21" spans="1:5" ht="15">
      <c r="A21" s="520" t="s">
        <v>1226</v>
      </c>
      <c r="B21" s="130" t="s">
        <v>1227</v>
      </c>
      <c r="C21" s="129" t="s">
        <v>506</v>
      </c>
      <c r="D21" s="383">
        <v>235.89</v>
      </c>
      <c r="E21" s="383">
        <v>235.89</v>
      </c>
    </row>
    <row r="22" spans="1:5" ht="15">
      <c r="A22" s="520" t="s">
        <v>1226</v>
      </c>
      <c r="B22" s="130" t="s">
        <v>1228</v>
      </c>
      <c r="C22" s="382" t="s">
        <v>506</v>
      </c>
      <c r="D22" s="383">
        <v>235.89</v>
      </c>
      <c r="E22" s="383">
        <v>235.89</v>
      </c>
    </row>
    <row r="23" spans="1:5" ht="15">
      <c r="A23" s="520" t="s">
        <v>514</v>
      </c>
      <c r="B23" s="130" t="s">
        <v>1229</v>
      </c>
      <c r="C23" s="382" t="s">
        <v>514</v>
      </c>
      <c r="D23" s="383">
        <v>48.52</v>
      </c>
      <c r="E23" s="383">
        <v>48.52</v>
      </c>
    </row>
    <row r="24" spans="1:5" ht="15">
      <c r="A24" s="520" t="s">
        <v>514</v>
      </c>
      <c r="B24" s="130" t="s">
        <v>1230</v>
      </c>
      <c r="C24" s="382" t="s">
        <v>514</v>
      </c>
      <c r="D24" s="383">
        <v>48.52</v>
      </c>
      <c r="E24" s="383">
        <v>48.52</v>
      </c>
    </row>
    <row r="25" spans="1:5" ht="15">
      <c r="A25" s="520" t="s">
        <v>514</v>
      </c>
      <c r="B25" s="130" t="s">
        <v>1231</v>
      </c>
      <c r="C25" s="382" t="s">
        <v>514</v>
      </c>
      <c r="D25" s="383">
        <v>48.52</v>
      </c>
      <c r="E25" s="383">
        <v>48.52</v>
      </c>
    </row>
    <row r="26" spans="1:5" ht="15">
      <c r="A26" s="520" t="s">
        <v>1232</v>
      </c>
      <c r="B26" s="130" t="s">
        <v>579</v>
      </c>
      <c r="C26" s="475" t="s">
        <v>960</v>
      </c>
      <c r="D26" s="383">
        <v>40</v>
      </c>
      <c r="E26" s="383">
        <v>53.03333333333333</v>
      </c>
    </row>
    <row r="27" spans="1:5" ht="15">
      <c r="A27" s="520" t="s">
        <v>1232</v>
      </c>
      <c r="B27" s="130" t="s">
        <v>1233</v>
      </c>
      <c r="C27" s="475" t="s">
        <v>960</v>
      </c>
      <c r="D27" s="383">
        <v>100</v>
      </c>
      <c r="E27" s="383">
        <v>53.03333333333333</v>
      </c>
    </row>
    <row r="28" spans="1:5" ht="15">
      <c r="A28" s="520" t="s">
        <v>1232</v>
      </c>
      <c r="B28" s="130" t="s">
        <v>580</v>
      </c>
      <c r="C28" s="475" t="s">
        <v>960</v>
      </c>
      <c r="D28" s="383">
        <v>19.1</v>
      </c>
      <c r="E28" s="383">
        <v>53.03333333333333</v>
      </c>
    </row>
    <row r="29" spans="1:5" ht="15">
      <c r="A29" s="522" t="s">
        <v>961</v>
      </c>
      <c r="B29" s="130" t="s">
        <v>580</v>
      </c>
      <c r="C29" s="475" t="s">
        <v>960</v>
      </c>
      <c r="D29" s="383">
        <v>19.1</v>
      </c>
      <c r="E29" s="383">
        <v>19.1</v>
      </c>
    </row>
    <row r="30" spans="1:5" ht="15">
      <c r="A30" s="129" t="s">
        <v>583</v>
      </c>
      <c r="B30" s="130" t="s">
        <v>583</v>
      </c>
      <c r="C30" s="475" t="s">
        <v>812</v>
      </c>
      <c r="D30" s="523">
        <v>40</v>
      </c>
      <c r="E30" s="523">
        <v>40</v>
      </c>
    </row>
    <row r="31" spans="1:5" ht="15">
      <c r="A31" s="129" t="s">
        <v>1234</v>
      </c>
      <c r="B31" s="130" t="s">
        <v>537</v>
      </c>
      <c r="C31" s="475" t="s">
        <v>816</v>
      </c>
      <c r="D31" s="523">
        <v>45</v>
      </c>
      <c r="E31" s="523">
        <v>45</v>
      </c>
    </row>
    <row r="32" spans="1:5" ht="15">
      <c r="A32" s="129" t="s">
        <v>1236</v>
      </c>
      <c r="B32" s="130" t="s">
        <v>1235</v>
      </c>
      <c r="C32" s="129" t="s">
        <v>816</v>
      </c>
      <c r="D32" s="523">
        <v>400</v>
      </c>
      <c r="E32" s="523">
        <v>400</v>
      </c>
    </row>
    <row r="33" spans="1:5" ht="15">
      <c r="A33" s="129" t="s">
        <v>1237</v>
      </c>
      <c r="B33" s="130" t="s">
        <v>1237</v>
      </c>
      <c r="C33" s="129" t="s">
        <v>528</v>
      </c>
      <c r="D33" s="524" t="s">
        <v>693</v>
      </c>
      <c r="E33" s="524" t="s">
        <v>693</v>
      </c>
    </row>
    <row r="34" spans="1:5" ht="15">
      <c r="A34" s="129" t="s">
        <v>1238</v>
      </c>
      <c r="B34" s="130" t="s">
        <v>1238</v>
      </c>
      <c r="C34" s="475" t="s">
        <v>962</v>
      </c>
      <c r="D34" s="523">
        <v>100</v>
      </c>
      <c r="E34" s="523">
        <v>100</v>
      </c>
    </row>
    <row r="35" spans="1:5" ht="15">
      <c r="A35" s="129" t="s">
        <v>1239</v>
      </c>
      <c r="B35" s="130" t="s">
        <v>1239</v>
      </c>
      <c r="C35" s="475" t="s">
        <v>962</v>
      </c>
      <c r="D35" s="523">
        <v>600</v>
      </c>
      <c r="E35" s="523">
        <v>600</v>
      </c>
    </row>
    <row r="36" spans="1:5" ht="15">
      <c r="A36" s="129" t="s">
        <v>1240</v>
      </c>
      <c r="B36" s="130" t="s">
        <v>1240</v>
      </c>
      <c r="C36" s="129" t="s">
        <v>524</v>
      </c>
      <c r="D36" s="523">
        <v>59.35</v>
      </c>
      <c r="E36" s="523">
        <v>59.35</v>
      </c>
    </row>
    <row r="37" spans="1:7" ht="15">
      <c r="A37" s="129" t="s">
        <v>1241</v>
      </c>
      <c r="B37" s="130" t="s">
        <v>1241</v>
      </c>
      <c r="C37" s="129" t="s">
        <v>524</v>
      </c>
      <c r="D37" s="523">
        <v>356.1</v>
      </c>
      <c r="E37" s="523">
        <v>356.1</v>
      </c>
      <c r="F37" s="528"/>
      <c r="G37" s="528"/>
    </row>
    <row r="38" spans="1:5" ht="15">
      <c r="A38" s="475" t="s">
        <v>963</v>
      </c>
      <c r="B38" s="130" t="s">
        <v>576</v>
      </c>
      <c r="C38" s="129" t="s">
        <v>429</v>
      </c>
      <c r="D38" s="525">
        <v>50</v>
      </c>
      <c r="E38" s="525">
        <v>50</v>
      </c>
    </row>
    <row r="39" spans="1:5" ht="15">
      <c r="A39" s="129" t="s">
        <v>1242</v>
      </c>
      <c r="B39" s="130" t="s">
        <v>1242</v>
      </c>
      <c r="C39" s="129" t="s">
        <v>491</v>
      </c>
      <c r="D39" s="524" t="s">
        <v>693</v>
      </c>
      <c r="E39" s="524" t="s">
        <v>693</v>
      </c>
    </row>
    <row r="40" spans="1:5" ht="15">
      <c r="A40" s="129" t="s">
        <v>578</v>
      </c>
      <c r="B40" s="130" t="s">
        <v>578</v>
      </c>
      <c r="C40" s="475" t="s">
        <v>617</v>
      </c>
      <c r="D40" s="523">
        <v>20</v>
      </c>
      <c r="E40" s="523">
        <v>20</v>
      </c>
    </row>
    <row r="41" spans="1:5" ht="15">
      <c r="A41" s="129" t="s">
        <v>511</v>
      </c>
      <c r="B41" s="130" t="s">
        <v>582</v>
      </c>
      <c r="C41" s="129" t="s">
        <v>511</v>
      </c>
      <c r="D41" s="523">
        <v>60.93</v>
      </c>
      <c r="E41" s="523">
        <v>59.74400000000001</v>
      </c>
    </row>
    <row r="42" spans="1:5" ht="15">
      <c r="A42" s="129" t="s">
        <v>511</v>
      </c>
      <c r="B42" s="130" t="s">
        <v>542</v>
      </c>
      <c r="C42" s="129" t="s">
        <v>511</v>
      </c>
      <c r="D42" s="523">
        <v>55</v>
      </c>
      <c r="E42" s="523">
        <v>59.74400000000001</v>
      </c>
    </row>
    <row r="43" spans="1:5" ht="15">
      <c r="A43" s="129" t="s">
        <v>511</v>
      </c>
      <c r="B43" s="130" t="s">
        <v>1243</v>
      </c>
      <c r="C43" s="129" t="s">
        <v>511</v>
      </c>
      <c r="D43" s="523">
        <v>60.93</v>
      </c>
      <c r="E43" s="523">
        <v>59.74400000000001</v>
      </c>
    </row>
    <row r="44" spans="1:5" ht="15">
      <c r="A44" s="129" t="s">
        <v>511</v>
      </c>
      <c r="B44" s="130" t="s">
        <v>1244</v>
      </c>
      <c r="C44" s="129" t="s">
        <v>511</v>
      </c>
      <c r="D44" s="523">
        <v>60.93</v>
      </c>
      <c r="E44" s="523">
        <v>59.74400000000001</v>
      </c>
    </row>
    <row r="45" spans="1:5" ht="15">
      <c r="A45" s="129" t="s">
        <v>511</v>
      </c>
      <c r="B45" s="130" t="s">
        <v>1245</v>
      </c>
      <c r="C45" s="129" t="s">
        <v>511</v>
      </c>
      <c r="D45" s="523">
        <v>60.93</v>
      </c>
      <c r="E45" s="523">
        <v>59.74400000000001</v>
      </c>
    </row>
    <row r="46" spans="1:5" ht="15">
      <c r="A46" s="129" t="s">
        <v>1246</v>
      </c>
      <c r="B46" s="130" t="s">
        <v>1246</v>
      </c>
      <c r="C46" s="129" t="s">
        <v>511</v>
      </c>
      <c r="D46" s="523">
        <v>600</v>
      </c>
      <c r="E46" s="523">
        <v>380.005</v>
      </c>
    </row>
    <row r="47" spans="1:5" ht="15">
      <c r="A47" s="129" t="s">
        <v>1247</v>
      </c>
      <c r="B47" s="130" t="s">
        <v>1247</v>
      </c>
      <c r="C47" s="129" t="s">
        <v>511</v>
      </c>
      <c r="D47" s="523">
        <v>160.01</v>
      </c>
      <c r="E47" s="523">
        <v>380.005</v>
      </c>
    </row>
    <row r="48" spans="1:5" ht="15">
      <c r="A48" s="129" t="s">
        <v>630</v>
      </c>
      <c r="B48" s="130" t="s">
        <v>630</v>
      </c>
      <c r="C48" s="129" t="s">
        <v>531</v>
      </c>
      <c r="D48" s="523">
        <v>40</v>
      </c>
      <c r="E48" s="523">
        <v>120</v>
      </c>
    </row>
    <row r="49" spans="1:5" ht="15.75" thickBot="1">
      <c r="A49" s="379" t="s">
        <v>1248</v>
      </c>
      <c r="B49" s="131" t="s">
        <v>1248</v>
      </c>
      <c r="C49" s="379" t="s">
        <v>531</v>
      </c>
      <c r="D49" s="526">
        <v>200</v>
      </c>
      <c r="E49" s="526">
        <v>120</v>
      </c>
    </row>
    <row r="50" spans="1:5" ht="15">
      <c r="A50" s="13"/>
      <c r="B50" s="13"/>
      <c r="C50" s="13"/>
      <c r="D50" s="13"/>
      <c r="E50" s="13"/>
    </row>
    <row r="51" spans="1:5" ht="32.25" customHeight="1">
      <c r="A51" s="576" t="s">
        <v>964</v>
      </c>
      <c r="B51" s="577"/>
      <c r="C51" s="577"/>
      <c r="D51" s="577"/>
      <c r="E51" s="577"/>
    </row>
    <row r="52" spans="1:5" ht="15">
      <c r="A52" s="576" t="s">
        <v>965</v>
      </c>
      <c r="B52" s="577"/>
      <c r="C52" s="577"/>
      <c r="D52" s="577"/>
      <c r="E52" s="577"/>
    </row>
    <row r="53" spans="1:5" ht="15">
      <c r="A53" s="527" t="s">
        <v>966</v>
      </c>
      <c r="B53" s="13"/>
      <c r="C53" s="13"/>
      <c r="D53" s="13"/>
      <c r="E53" s="13"/>
    </row>
    <row r="56" ht="15">
      <c r="A56" s="474" t="s">
        <v>1281</v>
      </c>
    </row>
    <row r="57" ht="15">
      <c r="A57" s="474" t="s">
        <v>1282</v>
      </c>
    </row>
  </sheetData>
  <mergeCells count="2">
    <mergeCell ref="A51:E51"/>
    <mergeCell ref="A52:E52"/>
  </mergeCells>
  <printOptions/>
  <pageMargins left="0.75" right="0.75" top="1" bottom="1" header="0.5" footer="0.5"/>
  <pageSetup fitToHeight="1" fitToWidth="1" horizontalDpi="600" verticalDpi="600" orientation="portrait" scale="86" r:id="rId1"/>
</worksheet>
</file>

<file path=xl/worksheets/sheet17.xml><?xml version="1.0" encoding="utf-8"?>
<worksheet xmlns="http://schemas.openxmlformats.org/spreadsheetml/2006/main" xmlns:r="http://schemas.openxmlformats.org/officeDocument/2006/relationships">
  <sheetPr codeName="Sheet18">
    <tabColor indexed="13"/>
    <pageSetUpPr fitToPage="1"/>
  </sheetPr>
  <dimension ref="A1:F278"/>
  <sheetViews>
    <sheetView workbookViewId="0" topLeftCell="A1">
      <selection activeCell="D11" sqref="D11"/>
    </sheetView>
  </sheetViews>
  <sheetFormatPr defaultColWidth="9.140625" defaultRowHeight="15"/>
  <cols>
    <col min="1" max="1" width="10.8515625" style="60" customWidth="1"/>
    <col min="2" max="2" width="17.7109375" style="60" bestFit="1" customWidth="1"/>
    <col min="3" max="3" width="4.421875" style="60" customWidth="1"/>
    <col min="4" max="4" width="12.57421875" style="60" customWidth="1"/>
    <col min="5" max="5" width="23.8515625" style="60" customWidth="1"/>
    <col min="6" max="6" width="9.140625" style="60" customWidth="1"/>
    <col min="7" max="7" width="11.57421875" style="60" bestFit="1" customWidth="1"/>
    <col min="8" max="16384" width="9.140625" style="60" customWidth="1"/>
  </cols>
  <sheetData>
    <row r="1" spans="1:5" ht="15">
      <c r="A1" s="1" t="s">
        <v>833</v>
      </c>
      <c r="B1" s="1"/>
      <c r="C1" s="1"/>
      <c r="D1" s="1"/>
      <c r="E1" s="1"/>
    </row>
    <row r="2" ht="15">
      <c r="A2" s="1" t="s">
        <v>770</v>
      </c>
    </row>
    <row r="3" ht="15">
      <c r="E3" s="4"/>
    </row>
    <row r="4" spans="1:4" s="61" customFormat="1" ht="45.75" customHeight="1">
      <c r="A4" s="61" t="s">
        <v>480</v>
      </c>
      <c r="B4" s="61" t="s">
        <v>714</v>
      </c>
      <c r="D4" s="73"/>
    </row>
    <row r="5" spans="1:6" s="62" customFormat="1" ht="15">
      <c r="A5" s="60">
        <v>2011</v>
      </c>
      <c r="B5" s="514">
        <v>4.150622238007637</v>
      </c>
      <c r="C5" s="104"/>
      <c r="D5" s="78"/>
      <c r="E5" s="74"/>
      <c r="F5" s="74"/>
    </row>
    <row r="6" spans="1:6" s="62" customFormat="1" ht="15">
      <c r="A6" s="60">
        <v>2012</v>
      </c>
      <c r="B6" s="514">
        <v>4.528247029427993</v>
      </c>
      <c r="C6" s="104"/>
      <c r="D6" s="78"/>
      <c r="E6" s="74"/>
      <c r="F6" s="74"/>
    </row>
    <row r="7" spans="1:6" s="62" customFormat="1" ht="15">
      <c r="A7" s="60">
        <v>2013</v>
      </c>
      <c r="B7" s="514">
        <v>4.666445628388153</v>
      </c>
      <c r="C7" s="104"/>
      <c r="D7" s="78"/>
      <c r="E7" s="74"/>
      <c r="F7" s="74"/>
    </row>
    <row r="8" spans="1:6" s="62" customFormat="1" ht="15">
      <c r="A8" s="60">
        <v>2014</v>
      </c>
      <c r="B8" s="514">
        <v>4.696684315087555</v>
      </c>
      <c r="C8" s="104"/>
      <c r="D8" s="78"/>
      <c r="E8" s="74"/>
      <c r="F8" s="74"/>
    </row>
    <row r="9" spans="1:6" s="62" customFormat="1" ht="15">
      <c r="A9" s="60">
        <v>2015</v>
      </c>
      <c r="B9" s="514">
        <v>4.8056919997283405</v>
      </c>
      <c r="C9" s="104"/>
      <c r="D9" s="78"/>
      <c r="E9" s="74"/>
      <c r="F9" s="74"/>
    </row>
    <row r="10" spans="1:6" s="62" customFormat="1" ht="15">
      <c r="A10" s="60">
        <v>2016</v>
      </c>
      <c r="B10" s="514">
        <v>4.834640999835445</v>
      </c>
      <c r="C10" s="104"/>
      <c r="D10" s="78"/>
      <c r="E10" s="74"/>
      <c r="F10" s="74"/>
    </row>
    <row r="11" spans="1:6" s="62" customFormat="1" ht="15">
      <c r="A11" s="60">
        <v>2017</v>
      </c>
      <c r="B11" s="514">
        <v>4.881967000076922</v>
      </c>
      <c r="C11" s="104"/>
      <c r="D11" s="78"/>
      <c r="E11" s="74"/>
      <c r="F11" s="74"/>
    </row>
    <row r="12" spans="1:6" s="62" customFormat="1" ht="15">
      <c r="A12" s="60">
        <v>2018</v>
      </c>
      <c r="B12" s="514">
        <v>4.959397999685489</v>
      </c>
      <c r="C12" s="104"/>
      <c r="D12" s="78"/>
      <c r="E12" s="74"/>
      <c r="F12" s="74"/>
    </row>
    <row r="13" spans="1:6" s="62" customFormat="1" ht="15">
      <c r="A13" s="60">
        <v>2019</v>
      </c>
      <c r="B13" s="514">
        <v>5.036543999898738</v>
      </c>
      <c r="C13" s="104"/>
      <c r="D13" s="78"/>
      <c r="E13" s="74"/>
      <c r="F13" s="74"/>
    </row>
    <row r="14" spans="1:6" s="62" customFormat="1" ht="15">
      <c r="A14" s="60">
        <v>2020</v>
      </c>
      <c r="B14" s="514">
        <v>5.177978999993186</v>
      </c>
      <c r="C14" s="104"/>
      <c r="D14" s="78"/>
      <c r="E14" s="74"/>
      <c r="F14" s="74"/>
    </row>
    <row r="15" spans="1:6" s="62" customFormat="1" ht="15">
      <c r="A15" s="60">
        <v>2021</v>
      </c>
      <c r="B15" s="514">
        <v>5.332696999492694</v>
      </c>
      <c r="C15" s="104"/>
      <c r="D15" s="78"/>
      <c r="E15" s="74"/>
      <c r="F15" s="74"/>
    </row>
    <row r="16" spans="1:6" s="62" customFormat="1" ht="15">
      <c r="A16" s="60">
        <v>2022</v>
      </c>
      <c r="B16" s="514">
        <v>5.484909000455697</v>
      </c>
      <c r="C16" s="104"/>
      <c r="D16" s="78"/>
      <c r="E16" s="74"/>
      <c r="F16" s="74"/>
    </row>
    <row r="17" spans="1:6" s="62" customFormat="1" ht="15">
      <c r="A17" s="60">
        <v>2023</v>
      </c>
      <c r="B17" s="514">
        <v>5.666767999454725</v>
      </c>
      <c r="C17" s="104"/>
      <c r="D17" s="78"/>
      <c r="E17" s="74"/>
      <c r="F17" s="74"/>
    </row>
    <row r="18" spans="1:5" s="62" customFormat="1" ht="15">
      <c r="A18" s="60">
        <v>2024</v>
      </c>
      <c r="B18" s="514">
        <v>5.845871999901654</v>
      </c>
      <c r="C18" s="104"/>
      <c r="D18" s="78"/>
      <c r="E18" s="74"/>
    </row>
    <row r="19" spans="1:5" s="62" customFormat="1" ht="15">
      <c r="A19" s="60">
        <v>2025</v>
      </c>
      <c r="B19" s="514">
        <v>6.01288700034275</v>
      </c>
      <c r="C19" s="104"/>
      <c r="D19" s="78"/>
      <c r="E19" s="74"/>
    </row>
    <row r="20" spans="1:5" s="62" customFormat="1" ht="15">
      <c r="A20" s="60">
        <v>2026</v>
      </c>
      <c r="B20" s="514">
        <v>6.152365999692304</v>
      </c>
      <c r="C20" s="104"/>
      <c r="D20" s="78"/>
      <c r="E20" s="74"/>
    </row>
    <row r="21" spans="1:5" s="62" customFormat="1" ht="15">
      <c r="A21" s="60">
        <v>2027</v>
      </c>
      <c r="B21" s="514">
        <v>6.279922000512176</v>
      </c>
      <c r="C21" s="104"/>
      <c r="D21" s="78"/>
      <c r="E21" s="74"/>
    </row>
    <row r="22" spans="1:5" s="62" customFormat="1" ht="15">
      <c r="A22" s="60">
        <v>2028</v>
      </c>
      <c r="B22" s="514">
        <v>6.364521999514119</v>
      </c>
      <c r="C22" s="104"/>
      <c r="D22" s="78"/>
      <c r="E22" s="74"/>
    </row>
    <row r="23" spans="1:5" s="62" customFormat="1" ht="15">
      <c r="A23" s="60">
        <v>2029</v>
      </c>
      <c r="B23" s="514">
        <v>6.425873999887053</v>
      </c>
      <c r="C23" s="104"/>
      <c r="D23" s="78"/>
      <c r="E23" s="74"/>
    </row>
    <row r="24" spans="1:5" s="62" customFormat="1" ht="15">
      <c r="A24" s="60">
        <v>2030</v>
      </c>
      <c r="B24" s="514">
        <v>6.502604000427458</v>
      </c>
      <c r="C24" s="104"/>
      <c r="D24" s="78"/>
      <c r="E24" s="74"/>
    </row>
    <row r="25" spans="1:5" s="62" customFormat="1" ht="15">
      <c r="A25" s="60">
        <v>2031</v>
      </c>
      <c r="B25" s="514">
        <v>6.6223539996066245</v>
      </c>
      <c r="C25" s="104"/>
      <c r="D25" s="78"/>
      <c r="E25" s="74"/>
    </row>
    <row r="26" spans="1:5" s="62" customFormat="1" ht="15">
      <c r="A26" s="60">
        <v>2032</v>
      </c>
      <c r="B26" s="514">
        <v>6.75878300050925</v>
      </c>
      <c r="C26" s="104"/>
      <c r="D26" s="78"/>
      <c r="E26" s="74"/>
    </row>
    <row r="27" spans="1:5" s="62" customFormat="1" ht="15">
      <c r="A27" s="60">
        <v>2033</v>
      </c>
      <c r="B27" s="514">
        <v>6.876004000112946</v>
      </c>
      <c r="C27" s="104"/>
      <c r="D27" s="78"/>
      <c r="E27" s="74"/>
    </row>
    <row r="28" spans="1:5" s="62" customFormat="1" ht="15">
      <c r="A28" s="60">
        <v>2034</v>
      </c>
      <c r="B28" s="514">
        <v>7.008754000061349</v>
      </c>
      <c r="C28" s="104"/>
      <c r="D28" s="78"/>
      <c r="E28" s="74"/>
    </row>
    <row r="29" spans="1:5" s="62" customFormat="1" ht="15">
      <c r="A29" s="60">
        <v>2035</v>
      </c>
      <c r="B29" s="514">
        <v>7.191094999611495</v>
      </c>
      <c r="C29" s="104"/>
      <c r="D29" s="78"/>
      <c r="E29" s="74"/>
    </row>
    <row r="30" spans="1:4" s="62" customFormat="1" ht="15">
      <c r="A30" s="75"/>
      <c r="B30" s="63"/>
      <c r="D30" s="79"/>
    </row>
    <row r="31" spans="1:5" s="62" customFormat="1" ht="15">
      <c r="A31" s="384" t="s">
        <v>870</v>
      </c>
      <c r="D31" s="78"/>
      <c r="E31" s="63"/>
    </row>
    <row r="32" spans="1:5" s="62" customFormat="1" ht="15">
      <c r="A32" s="384" t="s">
        <v>871</v>
      </c>
      <c r="D32" s="78"/>
      <c r="E32" s="63"/>
    </row>
    <row r="33" spans="4:5" s="62" customFormat="1" ht="15">
      <c r="D33" s="78"/>
      <c r="E33" s="63"/>
    </row>
    <row r="34" spans="4:5" s="62" customFormat="1" ht="15">
      <c r="D34" s="78"/>
      <c r="E34" s="63"/>
    </row>
    <row r="35" spans="1:5" s="62" customFormat="1" ht="15">
      <c r="A35" s="474" t="s">
        <v>1281</v>
      </c>
      <c r="D35" s="78"/>
      <c r="E35" s="63"/>
    </row>
    <row r="36" s="62" customFormat="1" ht="15">
      <c r="A36" s="474" t="s">
        <v>1282</v>
      </c>
    </row>
    <row r="37" s="62" customFormat="1" ht="15">
      <c r="D37" s="71"/>
    </row>
    <row r="38" s="62" customFormat="1" ht="15">
      <c r="D38" s="71"/>
    </row>
    <row r="39" s="62" customFormat="1" ht="15">
      <c r="A39" s="76"/>
    </row>
    <row r="40" s="62" customFormat="1" ht="15">
      <c r="A40" s="76"/>
    </row>
    <row r="41" s="62" customFormat="1" ht="15">
      <c r="A41" s="76"/>
    </row>
    <row r="42" s="62" customFormat="1" ht="15">
      <c r="A42" s="76"/>
    </row>
    <row r="43" s="62" customFormat="1" ht="15">
      <c r="A43" s="76"/>
    </row>
    <row r="44" s="62" customFormat="1" ht="15">
      <c r="A44" s="76"/>
    </row>
    <row r="45" s="62" customFormat="1" ht="15">
      <c r="A45" s="76"/>
    </row>
    <row r="46" s="62" customFormat="1" ht="15">
      <c r="A46" s="76"/>
    </row>
    <row r="47" s="62" customFormat="1" ht="15">
      <c r="A47" s="76"/>
    </row>
    <row r="48" s="62" customFormat="1" ht="15">
      <c r="A48" s="76"/>
    </row>
    <row r="49" s="62" customFormat="1" ht="15">
      <c r="A49" s="76"/>
    </row>
    <row r="50" s="62" customFormat="1" ht="15">
      <c r="A50" s="76"/>
    </row>
    <row r="51" s="62" customFormat="1" ht="15">
      <c r="A51" s="76"/>
    </row>
    <row r="52" s="62" customFormat="1" ht="15">
      <c r="A52" s="76"/>
    </row>
    <row r="53" s="62" customFormat="1" ht="15">
      <c r="A53" s="76"/>
    </row>
    <row r="54" s="62" customFormat="1" ht="15">
      <c r="A54" s="76"/>
    </row>
    <row r="55" s="62" customFormat="1" ht="15">
      <c r="A55" s="76"/>
    </row>
    <row r="56" s="62" customFormat="1" ht="15">
      <c r="A56" s="76"/>
    </row>
    <row r="57" s="62" customFormat="1" ht="15">
      <c r="A57" s="76"/>
    </row>
    <row r="58" s="62" customFormat="1" ht="15">
      <c r="A58" s="76"/>
    </row>
    <row r="59" s="62" customFormat="1" ht="15">
      <c r="A59" s="76"/>
    </row>
    <row r="60" s="62" customFormat="1" ht="15">
      <c r="A60" s="76"/>
    </row>
    <row r="61" s="62" customFormat="1" ht="15">
      <c r="A61" s="76"/>
    </row>
    <row r="62" s="62" customFormat="1" ht="15">
      <c r="A62" s="76"/>
    </row>
    <row r="63" s="62" customFormat="1" ht="15">
      <c r="A63" s="76"/>
    </row>
    <row r="64" s="62" customFormat="1" ht="15">
      <c r="A64" s="76"/>
    </row>
    <row r="65" s="62" customFormat="1" ht="15">
      <c r="A65" s="76"/>
    </row>
    <row r="66" s="62" customFormat="1" ht="15">
      <c r="A66" s="76"/>
    </row>
    <row r="67" s="62" customFormat="1" ht="15">
      <c r="A67" s="76"/>
    </row>
    <row r="68" s="62" customFormat="1" ht="15">
      <c r="A68" s="76"/>
    </row>
    <row r="69" s="62" customFormat="1" ht="15">
      <c r="A69" s="76"/>
    </row>
    <row r="70" s="62" customFormat="1" ht="15">
      <c r="A70" s="76"/>
    </row>
    <row r="71" s="62" customFormat="1" ht="15">
      <c r="A71" s="76"/>
    </row>
    <row r="72" s="62" customFormat="1" ht="15">
      <c r="A72" s="76"/>
    </row>
    <row r="73" s="62" customFormat="1" ht="15">
      <c r="A73" s="76"/>
    </row>
    <row r="74" s="62" customFormat="1" ht="15">
      <c r="A74" s="76"/>
    </row>
    <row r="75" s="62" customFormat="1" ht="15">
      <c r="A75" s="76"/>
    </row>
    <row r="76" s="62" customFormat="1" ht="15">
      <c r="A76" s="76"/>
    </row>
    <row r="77" s="62" customFormat="1" ht="15">
      <c r="A77" s="76"/>
    </row>
    <row r="78" s="62" customFormat="1" ht="15">
      <c r="A78" s="76"/>
    </row>
    <row r="79" s="62" customFormat="1" ht="15">
      <c r="A79" s="76"/>
    </row>
    <row r="80" s="62" customFormat="1" ht="15">
      <c r="A80" s="76"/>
    </row>
    <row r="81" s="62" customFormat="1" ht="15">
      <c r="A81" s="76"/>
    </row>
    <row r="82" s="62" customFormat="1" ht="15">
      <c r="A82" s="76"/>
    </row>
    <row r="83" s="62" customFormat="1" ht="15">
      <c r="A83" s="76"/>
    </row>
    <row r="84" s="62" customFormat="1" ht="15">
      <c r="A84" s="76"/>
    </row>
    <row r="85" s="62" customFormat="1" ht="15">
      <c r="A85" s="76"/>
    </row>
    <row r="86" s="62" customFormat="1" ht="15">
      <c r="A86" s="76"/>
    </row>
    <row r="87" s="62" customFormat="1" ht="15">
      <c r="A87" s="76"/>
    </row>
    <row r="88" s="62" customFormat="1" ht="15">
      <c r="A88" s="76"/>
    </row>
    <row r="89" s="62" customFormat="1" ht="15">
      <c r="A89" s="76"/>
    </row>
    <row r="90" s="62" customFormat="1" ht="15">
      <c r="A90" s="76"/>
    </row>
    <row r="91" s="62" customFormat="1" ht="15">
      <c r="A91" s="76"/>
    </row>
    <row r="92" spans="1:5" ht="15">
      <c r="A92" s="77"/>
      <c r="C92" s="62"/>
      <c r="D92" s="62"/>
      <c r="E92" s="62"/>
    </row>
    <row r="93" spans="1:5" ht="15">
      <c r="A93" s="77"/>
      <c r="C93" s="62"/>
      <c r="D93" s="62"/>
      <c r="E93" s="62"/>
    </row>
    <row r="94" spans="1:5" ht="15">
      <c r="A94" s="77"/>
      <c r="C94" s="62"/>
      <c r="D94" s="62"/>
      <c r="E94" s="62"/>
    </row>
    <row r="95" spans="1:5" ht="15">
      <c r="A95" s="77"/>
      <c r="C95" s="62"/>
      <c r="D95" s="62"/>
      <c r="E95" s="62"/>
    </row>
    <row r="96" spans="1:5" ht="15">
      <c r="A96" s="77"/>
      <c r="C96" s="62"/>
      <c r="D96" s="62"/>
      <c r="E96" s="62"/>
    </row>
    <row r="97" spans="1:5" ht="15">
      <c r="A97" s="77"/>
      <c r="C97" s="62"/>
      <c r="D97" s="62"/>
      <c r="E97" s="62"/>
    </row>
    <row r="98" spans="1:5" ht="15">
      <c r="A98" s="77"/>
      <c r="C98" s="62"/>
      <c r="D98" s="62"/>
      <c r="E98" s="62"/>
    </row>
    <row r="99" spans="1:5" ht="15">
      <c r="A99" s="77"/>
      <c r="B99" s="72"/>
      <c r="C99" s="62"/>
      <c r="D99" s="62"/>
      <c r="E99" s="62"/>
    </row>
    <row r="100" spans="1:5" ht="15">
      <c r="A100" s="77"/>
      <c r="B100" s="72"/>
      <c r="C100" s="62"/>
      <c r="D100" s="62"/>
      <c r="E100" s="62"/>
    </row>
    <row r="101" spans="1:5" ht="15">
      <c r="A101" s="77"/>
      <c r="B101" s="72"/>
      <c r="C101" s="62"/>
      <c r="D101" s="62"/>
      <c r="E101" s="62"/>
    </row>
    <row r="102" spans="1:5" ht="15">
      <c r="A102" s="77"/>
      <c r="B102" s="72"/>
      <c r="C102" s="62"/>
      <c r="D102" s="62"/>
      <c r="E102" s="62"/>
    </row>
    <row r="103" spans="1:5" ht="15">
      <c r="A103" s="77"/>
      <c r="B103" s="72"/>
      <c r="C103" s="62"/>
      <c r="D103" s="62"/>
      <c r="E103" s="62"/>
    </row>
    <row r="104" spans="1:5" ht="15">
      <c r="A104" s="77"/>
      <c r="B104" s="72"/>
      <c r="C104" s="62"/>
      <c r="D104" s="62"/>
      <c r="E104" s="62"/>
    </row>
    <row r="105" spans="1:5" ht="15">
      <c r="A105" s="77"/>
      <c r="B105" s="72"/>
      <c r="C105" s="62"/>
      <c r="D105" s="62"/>
      <c r="E105" s="62"/>
    </row>
    <row r="106" spans="1:5" ht="15">
      <c r="A106" s="77"/>
      <c r="B106" s="72"/>
      <c r="C106" s="62"/>
      <c r="D106" s="62"/>
      <c r="E106" s="62"/>
    </row>
    <row r="107" spans="1:5" ht="15">
      <c r="A107" s="77"/>
      <c r="B107" s="72"/>
      <c r="C107" s="62"/>
      <c r="D107" s="62"/>
      <c r="E107" s="62"/>
    </row>
    <row r="108" spans="1:5" ht="15">
      <c r="A108" s="77"/>
      <c r="B108" s="72"/>
      <c r="C108" s="62"/>
      <c r="D108" s="62"/>
      <c r="E108" s="62"/>
    </row>
    <row r="109" spans="1:5" ht="15">
      <c r="A109" s="77"/>
      <c r="B109" s="72"/>
      <c r="C109" s="62"/>
      <c r="D109" s="62"/>
      <c r="E109" s="62"/>
    </row>
    <row r="110" spans="1:5" ht="15">
      <c r="A110" s="77"/>
      <c r="B110" s="72"/>
      <c r="C110" s="62"/>
      <c r="D110" s="62"/>
      <c r="E110" s="62"/>
    </row>
    <row r="111" spans="1:5" ht="15">
      <c r="A111" s="77"/>
      <c r="B111" s="72"/>
      <c r="C111" s="62"/>
      <c r="D111" s="62"/>
      <c r="E111" s="62"/>
    </row>
    <row r="112" spans="1:5" ht="15">
      <c r="A112" s="77"/>
      <c r="B112" s="72"/>
      <c r="C112" s="62"/>
      <c r="D112" s="62"/>
      <c r="E112" s="62"/>
    </row>
    <row r="113" spans="1:5" ht="15">
      <c r="A113" s="77"/>
      <c r="B113" s="72"/>
      <c r="C113" s="62"/>
      <c r="D113" s="62"/>
      <c r="E113" s="62"/>
    </row>
    <row r="114" spans="1:5" ht="15">
      <c r="A114" s="77"/>
      <c r="B114" s="72"/>
      <c r="C114" s="62"/>
      <c r="D114" s="62"/>
      <c r="E114" s="62"/>
    </row>
    <row r="115" spans="1:5" ht="15">
      <c r="A115" s="77"/>
      <c r="B115" s="72"/>
      <c r="C115" s="62"/>
      <c r="D115" s="62"/>
      <c r="E115" s="62"/>
    </row>
    <row r="116" spans="1:5" ht="15">
      <c r="A116" s="77"/>
      <c r="B116" s="72"/>
      <c r="C116" s="62"/>
      <c r="D116" s="62"/>
      <c r="E116" s="62"/>
    </row>
    <row r="117" spans="1:5" ht="15">
      <c r="A117" s="77"/>
      <c r="B117" s="72"/>
      <c r="C117" s="62"/>
      <c r="D117" s="62"/>
      <c r="E117" s="62"/>
    </row>
    <row r="118" spans="1:5" ht="15">
      <c r="A118" s="77"/>
      <c r="B118" s="72"/>
      <c r="C118" s="62"/>
      <c r="D118" s="62"/>
      <c r="E118" s="62"/>
    </row>
    <row r="119" spans="1:5" ht="15">
      <c r="A119" s="77"/>
      <c r="B119" s="72"/>
      <c r="C119" s="62"/>
      <c r="D119" s="62"/>
      <c r="E119" s="62"/>
    </row>
    <row r="120" spans="1:5" ht="15">
      <c r="A120" s="77"/>
      <c r="B120" s="72"/>
      <c r="C120" s="62"/>
      <c r="D120" s="62"/>
      <c r="E120" s="62"/>
    </row>
    <row r="121" spans="1:5" ht="15">
      <c r="A121" s="77"/>
      <c r="B121" s="72"/>
      <c r="C121" s="62"/>
      <c r="D121" s="62"/>
      <c r="E121" s="62"/>
    </row>
    <row r="122" spans="1:5" ht="15">
      <c r="A122" s="77"/>
      <c r="B122" s="72"/>
      <c r="C122" s="62"/>
      <c r="D122" s="62"/>
      <c r="E122" s="62"/>
    </row>
    <row r="123" spans="1:5" ht="15">
      <c r="A123" s="77"/>
      <c r="B123" s="72"/>
      <c r="C123" s="62"/>
      <c r="D123" s="62"/>
      <c r="E123" s="62"/>
    </row>
    <row r="124" spans="1:5" ht="15">
      <c r="A124" s="77"/>
      <c r="B124" s="72"/>
      <c r="C124" s="62"/>
      <c r="D124" s="62"/>
      <c r="E124" s="62"/>
    </row>
    <row r="125" spans="1:5" ht="15">
      <c r="A125" s="77"/>
      <c r="B125" s="72"/>
      <c r="C125" s="62"/>
      <c r="D125" s="62"/>
      <c r="E125" s="62"/>
    </row>
    <row r="126" spans="1:5" ht="15">
      <c r="A126" s="77"/>
      <c r="B126" s="72"/>
      <c r="C126" s="62"/>
      <c r="D126" s="62"/>
      <c r="E126" s="62"/>
    </row>
    <row r="127" spans="1:5" ht="15">
      <c r="A127" s="77"/>
      <c r="B127" s="72"/>
      <c r="C127" s="62"/>
      <c r="D127" s="62"/>
      <c r="E127" s="62"/>
    </row>
    <row r="128" spans="1:5" ht="15">
      <c r="A128" s="77"/>
      <c r="B128" s="72"/>
      <c r="C128" s="62"/>
      <c r="D128" s="62"/>
      <c r="E128" s="62"/>
    </row>
    <row r="129" spans="1:5" ht="15">
      <c r="A129" s="77"/>
      <c r="B129" s="72"/>
      <c r="C129" s="62"/>
      <c r="D129" s="62"/>
      <c r="E129" s="62"/>
    </row>
    <row r="130" spans="1:5" ht="15">
      <c r="A130" s="77"/>
      <c r="B130" s="72"/>
      <c r="C130" s="62"/>
      <c r="D130" s="62"/>
      <c r="E130" s="62"/>
    </row>
    <row r="131" spans="1:5" ht="15">
      <c r="A131" s="77"/>
      <c r="B131" s="72"/>
      <c r="C131" s="62"/>
      <c r="D131" s="62"/>
      <c r="E131" s="62"/>
    </row>
    <row r="132" spans="1:5" ht="15">
      <c r="A132" s="77"/>
      <c r="B132" s="72"/>
      <c r="C132" s="62"/>
      <c r="D132" s="62"/>
      <c r="E132" s="62"/>
    </row>
    <row r="133" spans="1:5" ht="15">
      <c r="A133" s="77"/>
      <c r="B133" s="72"/>
      <c r="C133" s="62"/>
      <c r="D133" s="62"/>
      <c r="E133" s="62"/>
    </row>
    <row r="134" spans="1:5" ht="15">
      <c r="A134" s="77"/>
      <c r="B134" s="72"/>
      <c r="C134" s="62"/>
      <c r="D134" s="62"/>
      <c r="E134" s="62"/>
    </row>
    <row r="135" spans="1:5" ht="15">
      <c r="A135" s="77"/>
      <c r="B135" s="72"/>
      <c r="C135" s="62"/>
      <c r="D135" s="62"/>
      <c r="E135" s="62"/>
    </row>
    <row r="136" spans="1:5" ht="15">
      <c r="A136" s="77"/>
      <c r="B136" s="72"/>
      <c r="C136" s="62"/>
      <c r="D136" s="62"/>
      <c r="E136" s="62"/>
    </row>
    <row r="137" spans="1:5" ht="15">
      <c r="A137" s="77"/>
      <c r="B137" s="72"/>
      <c r="C137" s="62"/>
      <c r="D137" s="62"/>
      <c r="E137" s="62"/>
    </row>
    <row r="138" spans="1:5" ht="15">
      <c r="A138" s="77"/>
      <c r="B138" s="72"/>
      <c r="C138" s="62"/>
      <c r="D138" s="62"/>
      <c r="E138" s="62"/>
    </row>
    <row r="139" spans="1:5" ht="15">
      <c r="A139" s="77"/>
      <c r="B139" s="72"/>
      <c r="C139" s="62"/>
      <c r="D139" s="62"/>
      <c r="E139" s="62"/>
    </row>
    <row r="140" spans="1:5" ht="15">
      <c r="A140" s="77"/>
      <c r="B140" s="72"/>
      <c r="C140" s="62"/>
      <c r="D140" s="62"/>
      <c r="E140" s="62"/>
    </row>
    <row r="141" spans="1:5" ht="15">
      <c r="A141" s="77"/>
      <c r="B141" s="72"/>
      <c r="C141" s="62"/>
      <c r="D141" s="62"/>
      <c r="E141" s="62"/>
    </row>
    <row r="142" spans="1:5" ht="15">
      <c r="A142" s="77"/>
      <c r="B142" s="72"/>
      <c r="C142" s="62"/>
      <c r="D142" s="62"/>
      <c r="E142" s="62"/>
    </row>
    <row r="143" spans="1:5" ht="15">
      <c r="A143" s="77"/>
      <c r="B143" s="72"/>
      <c r="C143" s="62"/>
      <c r="D143" s="62"/>
      <c r="E143" s="62"/>
    </row>
    <row r="144" spans="1:5" ht="15">
      <c r="A144" s="77"/>
      <c r="B144" s="72"/>
      <c r="C144" s="62"/>
      <c r="D144" s="62"/>
      <c r="E144" s="62"/>
    </row>
    <row r="145" spans="1:5" ht="15">
      <c r="A145" s="77"/>
      <c r="B145" s="72"/>
      <c r="C145" s="62"/>
      <c r="D145" s="62"/>
      <c r="E145" s="62"/>
    </row>
    <row r="146" spans="1:5" ht="15">
      <c r="A146" s="77"/>
      <c r="B146" s="72"/>
      <c r="C146" s="62"/>
      <c r="D146" s="62"/>
      <c r="E146" s="62"/>
    </row>
    <row r="147" spans="1:5" ht="15">
      <c r="A147" s="77"/>
      <c r="B147" s="72"/>
      <c r="C147" s="62"/>
      <c r="D147" s="62"/>
      <c r="E147" s="62"/>
    </row>
    <row r="148" spans="1:5" ht="15">
      <c r="A148" s="77"/>
      <c r="B148" s="72"/>
      <c r="C148" s="62"/>
      <c r="D148" s="62"/>
      <c r="E148" s="62"/>
    </row>
    <row r="149" spans="1:5" ht="15">
      <c r="A149" s="77"/>
      <c r="B149" s="72"/>
      <c r="C149" s="62"/>
      <c r="D149" s="62"/>
      <c r="E149" s="62"/>
    </row>
    <row r="150" spans="1:5" ht="15">
      <c r="A150" s="77"/>
      <c r="B150" s="72"/>
      <c r="C150" s="62"/>
      <c r="D150" s="62"/>
      <c r="E150" s="62"/>
    </row>
    <row r="151" spans="1:5" ht="15">
      <c r="A151" s="77"/>
      <c r="B151" s="72"/>
      <c r="C151" s="62"/>
      <c r="D151" s="62"/>
      <c r="E151" s="62"/>
    </row>
    <row r="152" spans="1:5" ht="15">
      <c r="A152" s="77"/>
      <c r="B152" s="72"/>
      <c r="C152" s="62"/>
      <c r="D152" s="62"/>
      <c r="E152" s="62"/>
    </row>
    <row r="153" spans="1:5" ht="15">
      <c r="A153" s="77"/>
      <c r="B153" s="72"/>
      <c r="C153" s="62"/>
      <c r="D153" s="62"/>
      <c r="E153" s="62"/>
    </row>
    <row r="154" spans="1:5" ht="15">
      <c r="A154" s="77"/>
      <c r="B154" s="72"/>
      <c r="C154" s="62"/>
      <c r="D154" s="62"/>
      <c r="E154" s="62"/>
    </row>
    <row r="155" spans="1:5" ht="15">
      <c r="A155" s="77"/>
      <c r="B155" s="72"/>
      <c r="C155" s="62"/>
      <c r="D155" s="62"/>
      <c r="E155" s="62"/>
    </row>
    <row r="156" spans="1:5" ht="15">
      <c r="A156" s="77"/>
      <c r="B156" s="72"/>
      <c r="C156" s="62"/>
      <c r="D156" s="62"/>
      <c r="E156" s="62"/>
    </row>
    <row r="157" spans="1:5" ht="15">
      <c r="A157" s="77"/>
      <c r="B157" s="72"/>
      <c r="C157" s="62"/>
      <c r="D157" s="62"/>
      <c r="E157" s="62"/>
    </row>
    <row r="158" spans="1:5" ht="15">
      <c r="A158" s="77"/>
      <c r="B158" s="72"/>
      <c r="C158" s="62"/>
      <c r="D158" s="62"/>
      <c r="E158" s="62"/>
    </row>
    <row r="159" spans="1:5" ht="15">
      <c r="A159" s="77"/>
      <c r="B159" s="72"/>
      <c r="C159" s="62"/>
      <c r="D159" s="62"/>
      <c r="E159" s="62"/>
    </row>
    <row r="160" spans="1:5" ht="15">
      <c r="A160" s="77"/>
      <c r="B160" s="72"/>
      <c r="C160" s="62"/>
      <c r="D160" s="62"/>
      <c r="E160" s="62"/>
    </row>
    <row r="161" spans="1:5" ht="15">
      <c r="A161" s="77"/>
      <c r="B161" s="72"/>
      <c r="C161" s="62"/>
      <c r="D161" s="62"/>
      <c r="E161" s="62"/>
    </row>
    <row r="162" spans="1:5" ht="15">
      <c r="A162" s="77"/>
      <c r="B162" s="72"/>
      <c r="C162" s="62"/>
      <c r="D162" s="62"/>
      <c r="E162" s="62"/>
    </row>
    <row r="163" spans="1:5" ht="15">
      <c r="A163" s="77"/>
      <c r="B163" s="72"/>
      <c r="C163" s="62"/>
      <c r="D163" s="62"/>
      <c r="E163" s="62"/>
    </row>
    <row r="164" spans="1:5" ht="15">
      <c r="A164" s="77"/>
      <c r="B164" s="72"/>
      <c r="C164" s="62"/>
      <c r="D164" s="62"/>
      <c r="E164" s="62"/>
    </row>
    <row r="165" spans="1:5" ht="15">
      <c r="A165" s="77"/>
      <c r="B165" s="72"/>
      <c r="C165" s="62"/>
      <c r="D165" s="62"/>
      <c r="E165" s="62"/>
    </row>
    <row r="166" spans="1:5" ht="15">
      <c r="A166" s="77"/>
      <c r="B166" s="72"/>
      <c r="C166" s="62"/>
      <c r="D166" s="62"/>
      <c r="E166" s="62"/>
    </row>
    <row r="167" spans="1:5" ht="15">
      <c r="A167" s="77"/>
      <c r="B167" s="72"/>
      <c r="C167" s="62"/>
      <c r="D167" s="62"/>
      <c r="E167" s="62"/>
    </row>
    <row r="168" spans="1:5" ht="15">
      <c r="A168" s="77"/>
      <c r="B168" s="72"/>
      <c r="C168" s="62"/>
      <c r="D168" s="62"/>
      <c r="E168" s="62"/>
    </row>
    <row r="169" spans="1:5" ht="15">
      <c r="A169" s="77"/>
      <c r="B169" s="72"/>
      <c r="C169" s="62"/>
      <c r="D169" s="62"/>
      <c r="E169" s="62"/>
    </row>
    <row r="170" spans="1:5" ht="15">
      <c r="A170" s="77"/>
      <c r="B170" s="72"/>
      <c r="C170" s="62"/>
      <c r="D170" s="62"/>
      <c r="E170" s="62"/>
    </row>
    <row r="171" spans="1:5" ht="15">
      <c r="A171" s="77"/>
      <c r="B171" s="72"/>
      <c r="C171" s="62"/>
      <c r="D171" s="62"/>
      <c r="E171" s="62"/>
    </row>
    <row r="172" spans="1:5" ht="15">
      <c r="A172" s="77"/>
      <c r="B172" s="72"/>
      <c r="C172" s="62"/>
      <c r="D172" s="62"/>
      <c r="E172" s="62"/>
    </row>
    <row r="173" spans="1:5" ht="15">
      <c r="A173" s="77"/>
      <c r="B173" s="72"/>
      <c r="C173" s="62"/>
      <c r="D173" s="62"/>
      <c r="E173" s="62"/>
    </row>
    <row r="174" spans="1:5" ht="15">
      <c r="A174" s="77"/>
      <c r="B174" s="72"/>
      <c r="C174" s="62"/>
      <c r="D174" s="62"/>
      <c r="E174" s="62"/>
    </row>
    <row r="175" spans="1:5" ht="15">
      <c r="A175" s="77"/>
      <c r="B175" s="72"/>
      <c r="C175" s="62"/>
      <c r="D175" s="62"/>
      <c r="E175" s="62"/>
    </row>
    <row r="176" spans="1:5" ht="15">
      <c r="A176" s="77"/>
      <c r="B176" s="72"/>
      <c r="C176" s="62"/>
      <c r="D176" s="62"/>
      <c r="E176" s="62"/>
    </row>
    <row r="177" spans="1:5" ht="15">
      <c r="A177" s="77"/>
      <c r="B177" s="72"/>
      <c r="C177" s="62"/>
      <c r="D177" s="62"/>
      <c r="E177" s="62"/>
    </row>
    <row r="178" spans="1:5" ht="15">
      <c r="A178" s="77"/>
      <c r="B178" s="72"/>
      <c r="C178" s="62"/>
      <c r="D178" s="62"/>
      <c r="E178" s="62"/>
    </row>
    <row r="179" spans="1:5" ht="15">
      <c r="A179" s="77"/>
      <c r="B179" s="72"/>
      <c r="C179" s="62"/>
      <c r="D179" s="62"/>
      <c r="E179" s="62"/>
    </row>
    <row r="180" spans="1:5" ht="15">
      <c r="A180" s="77"/>
      <c r="B180" s="72"/>
      <c r="C180" s="62"/>
      <c r="D180" s="62"/>
      <c r="E180" s="62"/>
    </row>
    <row r="181" spans="1:5" ht="15">
      <c r="A181" s="77"/>
      <c r="B181" s="72"/>
      <c r="C181" s="62"/>
      <c r="D181" s="62"/>
      <c r="E181" s="62"/>
    </row>
    <row r="182" spans="1:5" ht="15">
      <c r="A182" s="77"/>
      <c r="B182" s="72"/>
      <c r="C182" s="62"/>
      <c r="D182" s="62"/>
      <c r="E182" s="62"/>
    </row>
    <row r="183" spans="1:5" ht="15">
      <c r="A183" s="77"/>
      <c r="B183" s="72"/>
      <c r="C183" s="62"/>
      <c r="D183" s="62"/>
      <c r="E183" s="62"/>
    </row>
    <row r="184" spans="1:5" ht="15">
      <c r="A184" s="77"/>
      <c r="B184" s="72"/>
      <c r="C184" s="62"/>
      <c r="D184" s="62"/>
      <c r="E184" s="62"/>
    </row>
    <row r="185" spans="1:5" ht="15">
      <c r="A185" s="77"/>
      <c r="B185" s="72"/>
      <c r="C185" s="62"/>
      <c r="D185" s="62"/>
      <c r="E185" s="62"/>
    </row>
    <row r="186" spans="1:5" ht="15">
      <c r="A186" s="77"/>
      <c r="B186" s="72"/>
      <c r="C186" s="62"/>
      <c r="D186" s="62"/>
      <c r="E186" s="62"/>
    </row>
    <row r="187" spans="1:5" ht="15">
      <c r="A187" s="77"/>
      <c r="B187" s="72"/>
      <c r="C187" s="62"/>
      <c r="D187" s="62"/>
      <c r="E187" s="62"/>
    </row>
    <row r="188" spans="1:5" ht="15">
      <c r="A188" s="77"/>
      <c r="B188" s="72"/>
      <c r="C188" s="62"/>
      <c r="D188" s="62"/>
      <c r="E188" s="62"/>
    </row>
    <row r="189" spans="1:5" ht="15">
      <c r="A189" s="77"/>
      <c r="B189" s="72"/>
      <c r="C189" s="62"/>
      <c r="D189" s="62"/>
      <c r="E189" s="62"/>
    </row>
    <row r="190" spans="1:5" ht="15">
      <c r="A190" s="77"/>
      <c r="B190" s="72"/>
      <c r="C190" s="62"/>
      <c r="D190" s="62"/>
      <c r="E190" s="62"/>
    </row>
    <row r="191" spans="1:5" ht="15">
      <c r="A191" s="77"/>
      <c r="B191" s="72"/>
      <c r="C191" s="62"/>
      <c r="D191" s="62"/>
      <c r="E191" s="62"/>
    </row>
    <row r="192" spans="1:5" ht="15">
      <c r="A192" s="77"/>
      <c r="B192" s="72"/>
      <c r="C192" s="62"/>
      <c r="D192" s="62"/>
      <c r="E192" s="62"/>
    </row>
    <row r="193" spans="1:5" ht="15">
      <c r="A193" s="77"/>
      <c r="B193" s="72"/>
      <c r="C193" s="62"/>
      <c r="D193" s="62"/>
      <c r="E193" s="62"/>
    </row>
    <row r="194" spans="1:5" ht="15">
      <c r="A194" s="77"/>
      <c r="B194" s="72"/>
      <c r="C194" s="62"/>
      <c r="D194" s="62"/>
      <c r="E194" s="62"/>
    </row>
    <row r="195" spans="1:5" ht="15">
      <c r="A195" s="77"/>
      <c r="B195" s="72"/>
      <c r="C195" s="62"/>
      <c r="D195" s="62"/>
      <c r="E195" s="62"/>
    </row>
    <row r="196" spans="1:5" ht="15">
      <c r="A196" s="77"/>
      <c r="B196" s="72"/>
      <c r="C196" s="62"/>
      <c r="D196" s="62"/>
      <c r="E196" s="62"/>
    </row>
    <row r="197" spans="1:5" ht="15">
      <c r="A197" s="77"/>
      <c r="B197" s="72"/>
      <c r="C197" s="62"/>
      <c r="D197" s="62"/>
      <c r="E197" s="62"/>
    </row>
    <row r="198" spans="1:5" ht="15">
      <c r="A198" s="77"/>
      <c r="B198" s="72"/>
      <c r="C198" s="62"/>
      <c r="D198" s="62"/>
      <c r="E198" s="62"/>
    </row>
    <row r="199" spans="1:5" ht="15">
      <c r="A199" s="77"/>
      <c r="B199" s="72"/>
      <c r="C199" s="62"/>
      <c r="D199" s="62"/>
      <c r="E199" s="62"/>
    </row>
    <row r="200" spans="1:5" ht="15">
      <c r="A200" s="77"/>
      <c r="B200" s="72"/>
      <c r="C200" s="62"/>
      <c r="D200" s="62"/>
      <c r="E200" s="62"/>
    </row>
    <row r="201" spans="1:5" ht="15">
      <c r="A201" s="77"/>
      <c r="B201" s="72"/>
      <c r="C201" s="62"/>
      <c r="D201" s="62"/>
      <c r="E201" s="62"/>
    </row>
    <row r="202" spans="1:5" ht="15">
      <c r="A202" s="77"/>
      <c r="B202" s="72"/>
      <c r="C202" s="62"/>
      <c r="D202" s="62"/>
      <c r="E202" s="62"/>
    </row>
    <row r="203" spans="1:5" ht="15">
      <c r="A203" s="77"/>
      <c r="B203" s="72"/>
      <c r="C203" s="62"/>
      <c r="D203" s="62"/>
      <c r="E203" s="62"/>
    </row>
    <row r="204" spans="1:5" ht="15">
      <c r="A204" s="77"/>
      <c r="B204" s="72"/>
      <c r="C204" s="62"/>
      <c r="D204" s="62"/>
      <c r="E204" s="62"/>
    </row>
    <row r="205" spans="1:5" ht="15">
      <c r="A205" s="77"/>
      <c r="B205" s="72"/>
      <c r="C205" s="62"/>
      <c r="D205" s="62"/>
      <c r="E205" s="62"/>
    </row>
    <row r="206" spans="1:5" ht="15">
      <c r="A206" s="77"/>
      <c r="B206" s="72"/>
      <c r="C206" s="62"/>
      <c r="D206" s="62"/>
      <c r="E206" s="62"/>
    </row>
    <row r="207" spans="1:5" ht="15">
      <c r="A207" s="77"/>
      <c r="B207" s="72"/>
      <c r="C207" s="62"/>
      <c r="D207" s="62"/>
      <c r="E207" s="62"/>
    </row>
    <row r="208" spans="1:5" ht="15">
      <c r="A208" s="77"/>
      <c r="B208" s="72"/>
      <c r="C208" s="62"/>
      <c r="D208" s="62"/>
      <c r="E208" s="62"/>
    </row>
    <row r="209" spans="1:5" ht="15">
      <c r="A209" s="77"/>
      <c r="B209" s="72"/>
      <c r="C209" s="62"/>
      <c r="D209" s="62"/>
      <c r="E209" s="62"/>
    </row>
    <row r="210" spans="1:5" ht="15">
      <c r="A210" s="77"/>
      <c r="B210" s="72"/>
      <c r="C210" s="62"/>
      <c r="D210" s="62"/>
      <c r="E210" s="62"/>
    </row>
    <row r="211" spans="1:5" ht="15">
      <c r="A211" s="77"/>
      <c r="B211" s="72"/>
      <c r="C211" s="62"/>
      <c r="D211" s="62"/>
      <c r="E211" s="62"/>
    </row>
    <row r="212" spans="1:5" ht="15">
      <c r="A212" s="77"/>
      <c r="B212" s="72"/>
      <c r="C212" s="62"/>
      <c r="D212" s="62"/>
      <c r="E212" s="62"/>
    </row>
    <row r="213" spans="1:5" ht="15">
      <c r="A213" s="77"/>
      <c r="B213" s="72"/>
      <c r="C213" s="62"/>
      <c r="D213" s="62"/>
      <c r="E213" s="62"/>
    </row>
    <row r="214" spans="1:5" ht="15">
      <c r="A214" s="77"/>
      <c r="B214" s="72"/>
      <c r="C214" s="62"/>
      <c r="D214" s="62"/>
      <c r="E214" s="62"/>
    </row>
    <row r="215" spans="1:5" ht="15">
      <c r="A215" s="77"/>
      <c r="B215" s="72"/>
      <c r="C215" s="62"/>
      <c r="D215" s="62"/>
      <c r="E215" s="62"/>
    </row>
    <row r="216" spans="1:5" ht="15">
      <c r="A216" s="77"/>
      <c r="B216" s="72"/>
      <c r="C216" s="62"/>
      <c r="D216" s="62"/>
      <c r="E216" s="62"/>
    </row>
    <row r="217" spans="1:5" ht="15">
      <c r="A217" s="77"/>
      <c r="B217" s="72"/>
      <c r="C217" s="62"/>
      <c r="D217" s="62"/>
      <c r="E217" s="62"/>
    </row>
    <row r="218" spans="1:5" ht="15">
      <c r="A218" s="77"/>
      <c r="B218" s="72"/>
      <c r="C218" s="62"/>
      <c r="D218" s="62"/>
      <c r="E218" s="62"/>
    </row>
    <row r="219" spans="1:5" ht="15">
      <c r="A219" s="77"/>
      <c r="B219" s="72"/>
      <c r="C219" s="62"/>
      <c r="D219" s="62"/>
      <c r="E219" s="62"/>
    </row>
    <row r="220" spans="1:5" ht="15">
      <c r="A220" s="77"/>
      <c r="B220" s="72"/>
      <c r="C220" s="62"/>
      <c r="D220" s="62"/>
      <c r="E220" s="62"/>
    </row>
    <row r="221" spans="1:5" ht="15">
      <c r="A221" s="77"/>
      <c r="B221" s="72"/>
      <c r="C221" s="62"/>
      <c r="D221" s="62"/>
      <c r="E221" s="62"/>
    </row>
    <row r="222" spans="1:5" ht="15">
      <c r="A222" s="77"/>
      <c r="B222" s="72"/>
      <c r="C222" s="62"/>
      <c r="D222" s="62"/>
      <c r="E222" s="62"/>
    </row>
    <row r="223" spans="1:5" ht="15">
      <c r="A223" s="77"/>
      <c r="B223" s="72"/>
      <c r="C223" s="62"/>
      <c r="D223" s="62"/>
      <c r="E223" s="62"/>
    </row>
    <row r="224" spans="1:5" ht="15">
      <c r="A224" s="77"/>
      <c r="B224" s="72"/>
      <c r="C224" s="62"/>
      <c r="D224" s="62"/>
      <c r="E224" s="62"/>
    </row>
    <row r="225" spans="1:5" ht="15">
      <c r="A225" s="77"/>
      <c r="B225" s="72"/>
      <c r="C225" s="62"/>
      <c r="D225" s="62"/>
      <c r="E225" s="62"/>
    </row>
    <row r="226" spans="1:5" ht="15">
      <c r="A226" s="77"/>
      <c r="B226" s="72"/>
      <c r="C226" s="62"/>
      <c r="D226" s="62"/>
      <c r="E226" s="62"/>
    </row>
    <row r="227" spans="1:5" ht="15">
      <c r="A227" s="77"/>
      <c r="B227" s="72"/>
      <c r="C227" s="62"/>
      <c r="D227" s="62"/>
      <c r="E227" s="62"/>
    </row>
    <row r="228" spans="1:5" ht="15">
      <c r="A228" s="77"/>
      <c r="B228" s="72"/>
      <c r="C228" s="62"/>
      <c r="D228" s="62"/>
      <c r="E228" s="62"/>
    </row>
    <row r="229" spans="1:5" ht="15">
      <c r="A229" s="77"/>
      <c r="B229" s="72"/>
      <c r="C229" s="62"/>
      <c r="D229" s="62"/>
      <c r="E229" s="62"/>
    </row>
    <row r="230" spans="1:5" ht="15">
      <c r="A230" s="77"/>
      <c r="B230" s="72"/>
      <c r="C230" s="62"/>
      <c r="D230" s="62"/>
      <c r="E230" s="62"/>
    </row>
    <row r="231" spans="1:5" ht="15">
      <c r="A231" s="77"/>
      <c r="B231" s="72"/>
      <c r="C231" s="62"/>
      <c r="D231" s="62"/>
      <c r="E231" s="62"/>
    </row>
    <row r="232" spans="1:5" ht="15">
      <c r="A232" s="77"/>
      <c r="B232" s="72"/>
      <c r="C232" s="62"/>
      <c r="D232" s="62"/>
      <c r="E232" s="62"/>
    </row>
    <row r="233" spans="1:5" ht="15">
      <c r="A233" s="77"/>
      <c r="B233" s="72"/>
      <c r="C233" s="62"/>
      <c r="D233" s="62"/>
      <c r="E233" s="62"/>
    </row>
    <row r="234" spans="1:5" ht="15">
      <c r="A234" s="77"/>
      <c r="B234" s="72"/>
      <c r="C234" s="62"/>
      <c r="D234" s="62"/>
      <c r="E234" s="62"/>
    </row>
    <row r="235" spans="1:5" ht="15">
      <c r="A235" s="77"/>
      <c r="B235" s="72"/>
      <c r="C235" s="62"/>
      <c r="D235" s="62"/>
      <c r="E235" s="62"/>
    </row>
    <row r="236" spans="1:5" ht="15">
      <c r="A236" s="77"/>
      <c r="B236" s="72"/>
      <c r="C236" s="62"/>
      <c r="D236" s="62"/>
      <c r="E236" s="62"/>
    </row>
    <row r="237" spans="1:5" ht="15">
      <c r="A237" s="77"/>
      <c r="B237" s="72"/>
      <c r="C237" s="62"/>
      <c r="D237" s="62"/>
      <c r="E237" s="62"/>
    </row>
    <row r="238" spans="1:5" ht="15">
      <c r="A238" s="77"/>
      <c r="B238" s="72"/>
      <c r="C238" s="62"/>
      <c r="D238" s="62"/>
      <c r="E238" s="62"/>
    </row>
    <row r="239" spans="1:5" ht="15">
      <c r="A239" s="77"/>
      <c r="B239" s="72"/>
      <c r="C239" s="62"/>
      <c r="D239" s="62"/>
      <c r="E239" s="62"/>
    </row>
    <row r="240" spans="1:5" ht="15">
      <c r="A240" s="77"/>
      <c r="B240" s="72"/>
      <c r="C240" s="62"/>
      <c r="D240" s="62"/>
      <c r="E240" s="62"/>
    </row>
    <row r="241" spans="1:5" ht="15">
      <c r="A241" s="77"/>
      <c r="B241" s="72"/>
      <c r="C241" s="62"/>
      <c r="D241" s="62"/>
      <c r="E241" s="62"/>
    </row>
    <row r="242" spans="1:5" ht="15">
      <c r="A242" s="77"/>
      <c r="B242" s="72"/>
      <c r="C242" s="62"/>
      <c r="D242" s="62"/>
      <c r="E242" s="62"/>
    </row>
    <row r="243" spans="1:5" ht="15">
      <c r="A243" s="77"/>
      <c r="B243" s="72"/>
      <c r="C243" s="62"/>
      <c r="D243" s="62"/>
      <c r="E243" s="62"/>
    </row>
    <row r="244" spans="1:5" ht="15">
      <c r="A244" s="77"/>
      <c r="B244" s="72"/>
      <c r="C244" s="62"/>
      <c r="D244" s="62"/>
      <c r="E244" s="62"/>
    </row>
    <row r="245" spans="1:5" ht="15">
      <c r="A245" s="77"/>
      <c r="B245" s="72"/>
      <c r="C245" s="62"/>
      <c r="D245" s="62"/>
      <c r="E245" s="62"/>
    </row>
    <row r="246" spans="1:5" ht="15">
      <c r="A246" s="77"/>
      <c r="B246" s="72"/>
      <c r="C246" s="62"/>
      <c r="D246" s="62"/>
      <c r="E246" s="62"/>
    </row>
    <row r="247" spans="1:5" ht="15">
      <c r="A247" s="77"/>
      <c r="B247" s="72"/>
      <c r="C247" s="62"/>
      <c r="D247" s="62"/>
      <c r="E247" s="62"/>
    </row>
    <row r="248" spans="1:5" ht="15">
      <c r="A248" s="77"/>
      <c r="B248" s="72"/>
      <c r="C248" s="62"/>
      <c r="D248" s="62"/>
      <c r="E248" s="62"/>
    </row>
    <row r="249" spans="1:5" ht="15">
      <c r="A249" s="77"/>
      <c r="B249" s="72"/>
      <c r="C249" s="62"/>
      <c r="D249" s="62"/>
      <c r="E249" s="62"/>
    </row>
    <row r="250" spans="1:5" ht="15">
      <c r="A250" s="77"/>
      <c r="B250" s="72"/>
      <c r="C250" s="62"/>
      <c r="D250" s="62"/>
      <c r="E250" s="62"/>
    </row>
    <row r="251" spans="1:5" ht="15">
      <c r="A251" s="77"/>
      <c r="B251" s="72"/>
      <c r="C251" s="62"/>
      <c r="D251" s="62"/>
      <c r="E251" s="62"/>
    </row>
    <row r="252" spans="1:5" ht="15">
      <c r="A252" s="77"/>
      <c r="B252" s="72"/>
      <c r="C252" s="62"/>
      <c r="D252" s="62"/>
      <c r="E252" s="62"/>
    </row>
    <row r="253" spans="1:5" ht="15">
      <c r="A253" s="77"/>
      <c r="B253" s="72"/>
      <c r="C253" s="62"/>
      <c r="D253" s="62"/>
      <c r="E253" s="62"/>
    </row>
    <row r="254" spans="1:5" ht="15">
      <c r="A254" s="77"/>
      <c r="B254" s="72"/>
      <c r="C254" s="62"/>
      <c r="D254" s="62"/>
      <c r="E254" s="62"/>
    </row>
    <row r="255" spans="1:5" ht="15">
      <c r="A255" s="77"/>
      <c r="B255" s="72"/>
      <c r="C255" s="62"/>
      <c r="D255" s="62"/>
      <c r="E255" s="62"/>
    </row>
    <row r="256" spans="1:5" ht="15">
      <c r="A256" s="77"/>
      <c r="B256" s="72"/>
      <c r="C256" s="62"/>
      <c r="D256" s="62"/>
      <c r="E256" s="62"/>
    </row>
    <row r="257" spans="1:5" ht="15">
      <c r="A257" s="77"/>
      <c r="B257" s="72"/>
      <c r="C257" s="62"/>
      <c r="D257" s="62"/>
      <c r="E257" s="62"/>
    </row>
    <row r="258" spans="1:5" ht="15">
      <c r="A258" s="77"/>
      <c r="B258" s="72"/>
      <c r="C258" s="62"/>
      <c r="D258" s="62"/>
      <c r="E258" s="62"/>
    </row>
    <row r="259" spans="1:5" ht="15">
      <c r="A259" s="77"/>
      <c r="B259" s="72"/>
      <c r="C259" s="62"/>
      <c r="D259" s="62"/>
      <c r="E259" s="62"/>
    </row>
    <row r="260" spans="1:5" ht="15">
      <c r="A260" s="77"/>
      <c r="B260" s="72"/>
      <c r="C260" s="62"/>
      <c r="D260" s="62"/>
      <c r="E260" s="62"/>
    </row>
    <row r="261" spans="1:5" ht="15">
      <c r="A261" s="77"/>
      <c r="B261" s="72"/>
      <c r="C261" s="62"/>
      <c r="D261" s="62"/>
      <c r="E261" s="62"/>
    </row>
    <row r="262" spans="1:5" ht="15">
      <c r="A262" s="77"/>
      <c r="B262" s="72"/>
      <c r="C262" s="62"/>
      <c r="D262" s="62"/>
      <c r="E262" s="62"/>
    </row>
    <row r="263" spans="1:5" ht="15">
      <c r="A263" s="77"/>
      <c r="B263" s="72"/>
      <c r="C263" s="62"/>
      <c r="D263" s="62"/>
      <c r="E263" s="62"/>
    </row>
    <row r="264" spans="1:5" ht="15">
      <c r="A264" s="77"/>
      <c r="B264" s="72"/>
      <c r="C264" s="62"/>
      <c r="D264" s="62"/>
      <c r="E264" s="62"/>
    </row>
    <row r="265" spans="1:5" ht="15">
      <c r="A265" s="77"/>
      <c r="B265" s="72"/>
      <c r="C265" s="62"/>
      <c r="D265" s="62"/>
      <c r="E265" s="62"/>
    </row>
    <row r="266" spans="1:5" ht="15">
      <c r="A266" s="77"/>
      <c r="B266" s="72"/>
      <c r="C266" s="62"/>
      <c r="D266" s="62"/>
      <c r="E266" s="62"/>
    </row>
    <row r="267" spans="1:5" ht="15">
      <c r="A267" s="77"/>
      <c r="B267" s="72"/>
      <c r="C267" s="62"/>
      <c r="D267" s="62"/>
      <c r="E267" s="62"/>
    </row>
    <row r="268" spans="1:5" ht="15">
      <c r="A268" s="77"/>
      <c r="B268" s="72"/>
      <c r="C268" s="62"/>
      <c r="D268" s="62"/>
      <c r="E268" s="62"/>
    </row>
    <row r="269" spans="1:5" ht="15">
      <c r="A269" s="77"/>
      <c r="B269" s="72"/>
      <c r="C269" s="62"/>
      <c r="D269" s="62"/>
      <c r="E269" s="62"/>
    </row>
    <row r="270" spans="1:5" ht="15">
      <c r="A270" s="77"/>
      <c r="B270" s="72"/>
      <c r="C270" s="62"/>
      <c r="D270" s="62"/>
      <c r="E270" s="62"/>
    </row>
    <row r="271" spans="1:5" ht="15">
      <c r="A271" s="77"/>
      <c r="B271" s="72"/>
      <c r="C271" s="62"/>
      <c r="D271" s="62"/>
      <c r="E271" s="62"/>
    </row>
    <row r="272" spans="1:5" ht="15">
      <c r="A272" s="77"/>
      <c r="B272" s="72"/>
      <c r="C272" s="62"/>
      <c r="D272" s="62"/>
      <c r="E272" s="62"/>
    </row>
    <row r="273" spans="1:5" ht="15">
      <c r="A273" s="77"/>
      <c r="B273" s="72"/>
      <c r="C273" s="62"/>
      <c r="D273" s="62"/>
      <c r="E273" s="62"/>
    </row>
    <row r="274" spans="1:5" ht="15">
      <c r="A274" s="77"/>
      <c r="B274" s="72"/>
      <c r="C274" s="62"/>
      <c r="D274" s="62"/>
      <c r="E274" s="62"/>
    </row>
    <row r="275" spans="1:5" ht="15">
      <c r="A275" s="77"/>
      <c r="B275" s="72"/>
      <c r="C275" s="62"/>
      <c r="D275" s="62"/>
      <c r="E275" s="62"/>
    </row>
    <row r="276" spans="1:5" ht="15">
      <c r="A276" s="77"/>
      <c r="B276" s="72"/>
      <c r="C276" s="62"/>
      <c r="D276" s="62"/>
      <c r="E276" s="62"/>
    </row>
    <row r="277" spans="1:5" ht="15">
      <c r="A277" s="77"/>
      <c r="B277" s="72"/>
      <c r="C277" s="62"/>
      <c r="D277" s="62"/>
      <c r="E277" s="62"/>
    </row>
    <row r="278" spans="1:5" ht="15">
      <c r="A278" s="77"/>
      <c r="B278" s="72"/>
      <c r="C278" s="62"/>
      <c r="D278" s="62"/>
      <c r="E278" s="62"/>
    </row>
  </sheetData>
  <printOptions/>
  <pageMargins left="0.75" right="0.75" top="1" bottom="1"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indexed="13"/>
  </sheetPr>
  <dimension ref="A1:BB108"/>
  <sheetViews>
    <sheetView workbookViewId="0" topLeftCell="A1">
      <selection activeCell="C20" sqref="C20"/>
    </sheetView>
  </sheetViews>
  <sheetFormatPr defaultColWidth="9.140625" defaultRowHeight="15"/>
  <cols>
    <col min="1" max="1" width="3.28125" style="0" customWidth="1"/>
    <col min="2" max="2" width="18.57421875" style="0" bestFit="1" customWidth="1"/>
  </cols>
  <sheetData>
    <row r="1" spans="1:11" ht="15">
      <c r="A1" s="1" t="s">
        <v>834</v>
      </c>
      <c r="J1">
        <v>1.0087631833180226</v>
      </c>
      <c r="K1" t="s">
        <v>956</v>
      </c>
    </row>
    <row r="2" ht="15">
      <c r="A2" s="1" t="s">
        <v>770</v>
      </c>
    </row>
    <row r="3" ht="15">
      <c r="F3" s="384" t="s">
        <v>870</v>
      </c>
    </row>
    <row r="4" spans="2:6" ht="15">
      <c r="B4" s="276" t="s">
        <v>955</v>
      </c>
      <c r="F4" s="384" t="s">
        <v>871</v>
      </c>
    </row>
    <row r="5" spans="2:28" s="1" customFormat="1" ht="14.25">
      <c r="B5" s="1" t="s">
        <v>829</v>
      </c>
      <c r="C5" s="1" t="s">
        <v>431</v>
      </c>
      <c r="D5" s="1">
        <v>2011</v>
      </c>
      <c r="E5" s="1">
        <v>2012</v>
      </c>
      <c r="F5" s="1">
        <v>2013</v>
      </c>
      <c r="G5" s="1">
        <v>2014</v>
      </c>
      <c r="H5" s="1">
        <v>2015</v>
      </c>
      <c r="I5" s="1">
        <v>2016</v>
      </c>
      <c r="J5" s="1">
        <v>2017</v>
      </c>
      <c r="K5" s="1">
        <v>2018</v>
      </c>
      <c r="L5" s="1">
        <v>2019</v>
      </c>
      <c r="M5" s="1">
        <v>2020</v>
      </c>
      <c r="N5" s="1">
        <v>2021</v>
      </c>
      <c r="O5" s="1">
        <v>2022</v>
      </c>
      <c r="P5" s="1">
        <v>2023</v>
      </c>
      <c r="Q5" s="1">
        <v>2024</v>
      </c>
      <c r="R5" s="1">
        <v>2025</v>
      </c>
      <c r="S5" s="1">
        <v>2026</v>
      </c>
      <c r="T5" s="1">
        <v>2027</v>
      </c>
      <c r="U5" s="1">
        <v>2028</v>
      </c>
      <c r="V5" s="1">
        <v>2029</v>
      </c>
      <c r="W5" s="1">
        <v>2030</v>
      </c>
      <c r="X5" s="1">
        <v>2031</v>
      </c>
      <c r="Y5" s="1">
        <v>2032</v>
      </c>
      <c r="Z5" s="1">
        <v>2033</v>
      </c>
      <c r="AA5" s="1">
        <v>2034</v>
      </c>
      <c r="AB5" s="1">
        <v>2035</v>
      </c>
    </row>
    <row r="6" spans="1:54" ht="15">
      <c r="A6" s="462"/>
      <c r="B6" t="s">
        <v>533</v>
      </c>
      <c r="C6" t="s">
        <v>434</v>
      </c>
      <c r="D6" s="515">
        <v>3.664497782794707</v>
      </c>
      <c r="E6" s="515">
        <v>3.9727521953277782</v>
      </c>
      <c r="F6" s="515">
        <v>4.074381255369645</v>
      </c>
      <c r="G6" s="515">
        <v>4.089884999538862</v>
      </c>
      <c r="H6" s="515">
        <v>4.181446046869775</v>
      </c>
      <c r="I6" s="515">
        <v>4.204355913445716</v>
      </c>
      <c r="J6" s="515">
        <v>4.243196004659445</v>
      </c>
      <c r="K6" s="515">
        <v>4.307829602651516</v>
      </c>
      <c r="L6" s="515">
        <v>4.372262184081512</v>
      </c>
      <c r="M6" s="515">
        <v>4.491994436889324</v>
      </c>
      <c r="N6" s="515">
        <v>4.623103021202749</v>
      </c>
      <c r="O6" s="515">
        <v>4.752118104301868</v>
      </c>
      <c r="P6" s="515">
        <v>4.906660620771922</v>
      </c>
      <c r="Q6" s="515">
        <v>5.05884906970021</v>
      </c>
      <c r="R6" s="515">
        <v>5.200703974600465</v>
      </c>
      <c r="S6" s="515">
        <v>5.319013061269663</v>
      </c>
      <c r="T6" s="515">
        <v>5.427071473278359</v>
      </c>
      <c r="U6" s="515">
        <v>5.498370452132034</v>
      </c>
      <c r="V6" s="515">
        <v>5.549808175105634</v>
      </c>
      <c r="W6" s="515">
        <v>5.6144103240367516</v>
      </c>
      <c r="X6" s="515">
        <v>5.716023694683122</v>
      </c>
      <c r="Y6" s="515">
        <v>5.831914209896438</v>
      </c>
      <c r="Z6" s="515">
        <v>5.931369885021861</v>
      </c>
      <c r="AA6" s="515">
        <v>6.044242538611653</v>
      </c>
      <c r="AB6" s="515">
        <v>6.199611966377735</v>
      </c>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row>
    <row r="7" spans="1:54" ht="15">
      <c r="A7" s="462"/>
      <c r="B7" t="s">
        <v>533</v>
      </c>
      <c r="C7" t="s">
        <v>451</v>
      </c>
      <c r="D7" s="515">
        <v>3.9486991975698724</v>
      </c>
      <c r="E7" s="515">
        <v>4.3035356542614105</v>
      </c>
      <c r="F7" s="515">
        <v>4.500451803059361</v>
      </c>
      <c r="G7" s="515">
        <v>4.543383362102538</v>
      </c>
      <c r="H7" s="515">
        <v>4.645450612686907</v>
      </c>
      <c r="I7" s="515">
        <v>4.671138541372438</v>
      </c>
      <c r="J7" s="515">
        <v>4.714542006401973</v>
      </c>
      <c r="K7" s="515">
        <v>4.786633861825709</v>
      </c>
      <c r="L7" s="515">
        <v>4.858496065415328</v>
      </c>
      <c r="M7" s="515">
        <v>4.991871902767096</v>
      </c>
      <c r="N7" s="515">
        <v>5.137897970197064</v>
      </c>
      <c r="O7" s="515">
        <v>5.2815896043823525</v>
      </c>
      <c r="P7" s="515">
        <v>5.453674561884151</v>
      </c>
      <c r="Q7" s="515">
        <v>5.623135556482036</v>
      </c>
      <c r="R7" s="515">
        <v>5.7810957887258185</v>
      </c>
      <c r="S7" s="515">
        <v>5.912857100571254</v>
      </c>
      <c r="T7" s="515">
        <v>6.033210151914747</v>
      </c>
      <c r="U7" s="515">
        <v>6.112664776708679</v>
      </c>
      <c r="V7" s="515">
        <v>6.170019907872731</v>
      </c>
      <c r="W7" s="515">
        <v>6.2420159092822285</v>
      </c>
      <c r="X7" s="515">
        <v>6.355181864819403</v>
      </c>
      <c r="Y7" s="515">
        <v>6.484226826623092</v>
      </c>
      <c r="Z7" s="515">
        <v>6.594984625005238</v>
      </c>
      <c r="AA7" s="515">
        <v>6.720664765323394</v>
      </c>
      <c r="AB7" s="515">
        <v>6.893617893405251</v>
      </c>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row>
    <row r="8" spans="1:54" ht="15">
      <c r="A8" s="462"/>
      <c r="B8" t="s">
        <v>533</v>
      </c>
      <c r="C8" t="s">
        <v>445</v>
      </c>
      <c r="D8" s="515">
        <v>3.805552267905762</v>
      </c>
      <c r="E8" s="515">
        <v>4.099834384788611</v>
      </c>
      <c r="F8" s="515">
        <v>4.214435429694619</v>
      </c>
      <c r="G8" s="515">
        <v>4.238282767036309</v>
      </c>
      <c r="H8" s="515">
        <v>4.3332876687487145</v>
      </c>
      <c r="I8" s="515">
        <v>4.357110578147464</v>
      </c>
      <c r="J8" s="515">
        <v>4.397448234569103</v>
      </c>
      <c r="K8" s="515">
        <v>4.4645272703971175</v>
      </c>
      <c r="L8" s="515">
        <v>4.5313958131242424</v>
      </c>
      <c r="M8" s="515">
        <v>4.655598791098841</v>
      </c>
      <c r="N8" s="515">
        <v>4.791595165580285</v>
      </c>
      <c r="O8" s="515">
        <v>4.925419051612294</v>
      </c>
      <c r="P8" s="515">
        <v>5.085708764604218</v>
      </c>
      <c r="Q8" s="515">
        <v>5.243555943991843</v>
      </c>
      <c r="R8" s="515">
        <v>5.390687273408733</v>
      </c>
      <c r="S8" s="515">
        <v>5.513403905127311</v>
      </c>
      <c r="T8" s="515">
        <v>5.625490715698637</v>
      </c>
      <c r="U8" s="515">
        <v>5.699462640071597</v>
      </c>
      <c r="V8" s="515">
        <v>5.752840290359941</v>
      </c>
      <c r="W8" s="515">
        <v>5.819865782020298</v>
      </c>
      <c r="X8" s="515">
        <v>5.9252642706581575</v>
      </c>
      <c r="Y8" s="515">
        <v>6.045464393565901</v>
      </c>
      <c r="Z8" s="515">
        <v>6.148623040709444</v>
      </c>
      <c r="AA8" s="515">
        <v>6.265691560251326</v>
      </c>
      <c r="AB8" s="515">
        <v>6.426820841403292</v>
      </c>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row>
    <row r="9" spans="1:54" ht="15">
      <c r="A9" s="462"/>
      <c r="B9" t="s">
        <v>830</v>
      </c>
      <c r="C9" t="s">
        <v>434</v>
      </c>
      <c r="D9" s="515">
        <v>3.9942091711120873</v>
      </c>
      <c r="E9" s="515">
        <v>4.2533084806384345</v>
      </c>
      <c r="F9" s="515">
        <v>4.3513567777381</v>
      </c>
      <c r="G9" s="515">
        <v>4.345831003850367</v>
      </c>
      <c r="H9" s="515">
        <v>4.443331990813352</v>
      </c>
      <c r="I9" s="515">
        <v>4.467816758814678</v>
      </c>
      <c r="J9" s="515">
        <v>4.509239906345475</v>
      </c>
      <c r="K9" s="515">
        <v>4.578091406424908</v>
      </c>
      <c r="L9" s="515">
        <v>4.646725541484562</v>
      </c>
      <c r="M9" s="515">
        <v>4.774168816842263</v>
      </c>
      <c r="N9" s="515">
        <v>4.91370775584451</v>
      </c>
      <c r="O9" s="515">
        <v>5.051016956484931</v>
      </c>
      <c r="P9" s="515">
        <v>5.215472087808873</v>
      </c>
      <c r="Q9" s="515">
        <v>5.3774205659858225</v>
      </c>
      <c r="R9" s="515">
        <v>5.528376112340721</v>
      </c>
      <c r="S9" s="515">
        <v>5.654287231841791</v>
      </c>
      <c r="T9" s="515">
        <v>5.769293738374245</v>
      </c>
      <c r="U9" s="515">
        <v>5.845202982300128</v>
      </c>
      <c r="V9" s="515">
        <v>5.899986689616976</v>
      </c>
      <c r="W9" s="515">
        <v>5.968768594234134</v>
      </c>
      <c r="X9" s="515">
        <v>6.076910448989872</v>
      </c>
      <c r="Y9" s="515">
        <v>6.200234062972151</v>
      </c>
      <c r="Z9" s="515">
        <v>6.306076535573517</v>
      </c>
      <c r="AA9" s="515">
        <v>6.426186106439807</v>
      </c>
      <c r="AB9" s="515">
        <v>6.591489947003383</v>
      </c>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row>
    <row r="10" spans="1:54" ht="15">
      <c r="A10" s="462"/>
      <c r="B10" t="s">
        <v>830</v>
      </c>
      <c r="C10" t="s">
        <v>451</v>
      </c>
      <c r="D10" s="515">
        <v>4.132844871336366</v>
      </c>
      <c r="E10" s="515">
        <v>4.615287576442798</v>
      </c>
      <c r="F10" s="515">
        <v>4.805039417971956</v>
      </c>
      <c r="G10" s="515">
        <v>4.855807159723008</v>
      </c>
      <c r="H10" s="515">
        <v>4.96512507437803</v>
      </c>
      <c r="I10" s="515">
        <v>4.99273542684009</v>
      </c>
      <c r="J10" s="515">
        <v>5.03929193294255</v>
      </c>
      <c r="K10" s="515">
        <v>5.116532425054988</v>
      </c>
      <c r="L10" s="515">
        <v>5.193523309377151</v>
      </c>
      <c r="M10" s="515">
        <v>5.3363117060499965</v>
      </c>
      <c r="N10" s="515">
        <v>5.492628394871985</v>
      </c>
      <c r="O10" s="515">
        <v>5.646444350814641</v>
      </c>
      <c r="P10" s="515">
        <v>5.830629269733426</v>
      </c>
      <c r="Q10" s="515">
        <v>6.012003970157494</v>
      </c>
      <c r="R10" s="515">
        <v>6.181073017995767</v>
      </c>
      <c r="S10" s="515">
        <v>6.322113849454554</v>
      </c>
      <c r="T10" s="515">
        <v>6.450948182165094</v>
      </c>
      <c r="U10" s="515">
        <v>6.536030386595506</v>
      </c>
      <c r="V10" s="515">
        <v>6.597469836786505</v>
      </c>
      <c r="W10" s="515">
        <v>6.674567910987032</v>
      </c>
      <c r="X10" s="515">
        <v>6.795702945016546</v>
      </c>
      <c r="Y10" s="515">
        <v>6.933821214886633</v>
      </c>
      <c r="Z10" s="515">
        <v>7.052375140141057</v>
      </c>
      <c r="AA10" s="515">
        <v>7.18688911705172</v>
      </c>
      <c r="AB10" s="515">
        <v>7.37196881449208</v>
      </c>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row>
    <row r="11" spans="1:54" ht="15">
      <c r="A11" s="462"/>
      <c r="B11" t="s">
        <v>830</v>
      </c>
      <c r="C11" t="s">
        <v>445</v>
      </c>
      <c r="D11" s="515">
        <v>3.9843302598631776</v>
      </c>
      <c r="E11" s="515">
        <v>4.372686582019184</v>
      </c>
      <c r="F11" s="515">
        <v>4.505043049847948</v>
      </c>
      <c r="G11" s="515">
        <v>4.523033553079075</v>
      </c>
      <c r="H11" s="515">
        <v>4.624646889581578</v>
      </c>
      <c r="I11" s="515">
        <v>4.650221943617335</v>
      </c>
      <c r="J11" s="515">
        <v>4.693433359755039</v>
      </c>
      <c r="K11" s="515">
        <v>4.765204990562445</v>
      </c>
      <c r="L11" s="515">
        <v>4.836747939916327</v>
      </c>
      <c r="M11" s="515">
        <v>4.969529757549638</v>
      </c>
      <c r="N11" s="515">
        <v>5.114905259205651</v>
      </c>
      <c r="O11" s="515">
        <v>5.257956702806958</v>
      </c>
      <c r="P11" s="515">
        <v>5.429274620278875</v>
      </c>
      <c r="Q11" s="515">
        <v>5.5979802461885795</v>
      </c>
      <c r="R11" s="515">
        <v>5.755236425238008</v>
      </c>
      <c r="S11" s="515">
        <v>5.886410640931083</v>
      </c>
      <c r="T11" s="515">
        <v>6.006227501371551</v>
      </c>
      <c r="U11" s="515">
        <v>6.085328541187094</v>
      </c>
      <c r="V11" s="515">
        <v>6.142428740981068</v>
      </c>
      <c r="W11" s="515">
        <v>6.214104388131346</v>
      </c>
      <c r="X11" s="515">
        <v>6.32676609225409</v>
      </c>
      <c r="Y11" s="515">
        <v>6.455235852825781</v>
      </c>
      <c r="Z11" s="515">
        <v>6.5655000830647205</v>
      </c>
      <c r="AA11" s="515">
        <v>6.690619980038949</v>
      </c>
      <c r="AB11" s="515">
        <v>6.862801716807773</v>
      </c>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row>
    <row r="12" spans="1:54" ht="15">
      <c r="A12" s="462"/>
      <c r="B12" t="s">
        <v>534</v>
      </c>
      <c r="C12" t="s">
        <v>434</v>
      </c>
      <c r="D12" s="515">
        <v>3.698446361482765</v>
      </c>
      <c r="E12" s="515">
        <v>3.9843389661802497</v>
      </c>
      <c r="F12" s="515">
        <v>4.080271470438202</v>
      </c>
      <c r="G12" s="515">
        <v>4.09607013630839</v>
      </c>
      <c r="H12" s="515">
        <v>4.1877747269586285</v>
      </c>
      <c r="I12" s="515">
        <v>4.210722652267861</v>
      </c>
      <c r="J12" s="515">
        <v>4.24962516507183</v>
      </c>
      <c r="K12" s="515">
        <v>4.314360691989732</v>
      </c>
      <c r="L12" s="515">
        <v>4.378894807272205</v>
      </c>
      <c r="M12" s="515">
        <v>4.4988134030129014</v>
      </c>
      <c r="N12" s="515">
        <v>4.630125713486875</v>
      </c>
      <c r="O12" s="515">
        <v>4.759341230468579</v>
      </c>
      <c r="P12" s="515">
        <v>4.914123293083453</v>
      </c>
      <c r="Q12" s="515">
        <v>5.066547600805238</v>
      </c>
      <c r="R12" s="515">
        <v>5.208622429873635</v>
      </c>
      <c r="S12" s="515">
        <v>5.327115225653347</v>
      </c>
      <c r="T12" s="515">
        <v>5.43534154383832</v>
      </c>
      <c r="U12" s="515">
        <v>5.506751933378359</v>
      </c>
      <c r="V12" s="515">
        <v>5.558270514698825</v>
      </c>
      <c r="W12" s="515">
        <v>5.622973670717935</v>
      </c>
      <c r="X12" s="515">
        <v>5.724744807324444</v>
      </c>
      <c r="Y12" s="515">
        <v>5.840814949223604</v>
      </c>
      <c r="Z12" s="515">
        <v>5.9404249663400766</v>
      </c>
      <c r="AA12" s="515">
        <v>6.053472505735453</v>
      </c>
      <c r="AB12" s="515">
        <v>6.209082006410813</v>
      </c>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row>
    <row r="13" spans="1:54" ht="15">
      <c r="A13" s="462"/>
      <c r="B13" t="s">
        <v>534</v>
      </c>
      <c r="C13" t="s">
        <v>451</v>
      </c>
      <c r="D13" s="515">
        <v>4.130012269770738</v>
      </c>
      <c r="E13" s="515">
        <v>4.547887744666337</v>
      </c>
      <c r="F13" s="515">
        <v>4.745868358717893</v>
      </c>
      <c r="G13" s="515">
        <v>4.790073779064422</v>
      </c>
      <c r="H13" s="515">
        <v>4.897866167607112</v>
      </c>
      <c r="I13" s="515">
        <v>4.925072045714618</v>
      </c>
      <c r="J13" s="515">
        <v>4.970965157893001</v>
      </c>
      <c r="K13" s="515">
        <v>5.04712238650916</v>
      </c>
      <c r="L13" s="515">
        <v>5.123034206030764</v>
      </c>
      <c r="M13" s="515">
        <v>5.263842217888062</v>
      </c>
      <c r="N13" s="515">
        <v>5.417993779282729</v>
      </c>
      <c r="O13" s="515">
        <v>5.569679596929086</v>
      </c>
      <c r="P13" s="515">
        <v>5.751318706675091</v>
      </c>
      <c r="Q13" s="515">
        <v>5.930186785753117</v>
      </c>
      <c r="R13" s="515">
        <v>6.096918559639466</v>
      </c>
      <c r="S13" s="515">
        <v>6.236006997587506</v>
      </c>
      <c r="T13" s="515">
        <v>6.363056884616217</v>
      </c>
      <c r="U13" s="515">
        <v>6.446955056853019</v>
      </c>
      <c r="V13" s="515">
        <v>6.5075351739862315</v>
      </c>
      <c r="W13" s="515">
        <v>6.583559781647161</v>
      </c>
      <c r="X13" s="515">
        <v>6.703018136518336</v>
      </c>
      <c r="Y13" s="515">
        <v>6.8392273994001656</v>
      </c>
      <c r="Z13" s="515">
        <v>6.956141034192536</v>
      </c>
      <c r="AA13" s="515">
        <v>7.0887963884635665</v>
      </c>
      <c r="AB13" s="515">
        <v>7.271324678470219</v>
      </c>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row>
    <row r="14" spans="1:54" ht="15">
      <c r="A14" s="462"/>
      <c r="B14" t="s">
        <v>534</v>
      </c>
      <c r="C14" t="s">
        <v>445</v>
      </c>
      <c r="D14" s="515">
        <v>3.858393652197332</v>
      </c>
      <c r="E14" s="515">
        <v>4.211779375892974</v>
      </c>
      <c r="F14" s="515">
        <v>4.345339090872163</v>
      </c>
      <c r="G14" s="515">
        <v>4.370082971141787</v>
      </c>
      <c r="H14" s="515">
        <v>4.468146663547123</v>
      </c>
      <c r="I14" s="515">
        <v>4.492780573413998</v>
      </c>
      <c r="J14" s="515">
        <v>4.534448382852564</v>
      </c>
      <c r="K14" s="515">
        <v>4.60369944069556</v>
      </c>
      <c r="L14" s="515">
        <v>4.672731586747686</v>
      </c>
      <c r="M14" s="515">
        <v>4.80090538016311</v>
      </c>
      <c r="N14" s="515">
        <v>4.941242992444523</v>
      </c>
      <c r="O14" s="515">
        <v>5.079337960526663</v>
      </c>
      <c r="P14" s="515">
        <v>5.244732205876797</v>
      </c>
      <c r="Q14" s="515">
        <v>5.407605343182807</v>
      </c>
      <c r="R14" s="515">
        <v>5.55942307668887</v>
      </c>
      <c r="S14" s="515">
        <v>5.686054399248414</v>
      </c>
      <c r="T14" s="515">
        <v>5.801719153061461</v>
      </c>
      <c r="U14" s="515">
        <v>5.878065148008934</v>
      </c>
      <c r="V14" s="515">
        <v>5.933165823513302</v>
      </c>
      <c r="W14" s="515">
        <v>6.002343693578665</v>
      </c>
      <c r="X14" s="515">
        <v>6.111104045748782</v>
      </c>
      <c r="Y14" s="515">
        <v>6.235131866367673</v>
      </c>
      <c r="Z14" s="515">
        <v>6.341579415063632</v>
      </c>
      <c r="AA14" s="515">
        <v>6.4623746080369</v>
      </c>
      <c r="AB14" s="515">
        <v>6.628619646467035</v>
      </c>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row>
    <row r="15" spans="1:54" ht="15">
      <c r="A15" s="462"/>
      <c r="B15" t="s">
        <v>508</v>
      </c>
      <c r="C15" t="s">
        <v>434</v>
      </c>
      <c r="D15" s="515">
        <v>4.220895846915221</v>
      </c>
      <c r="E15" s="515">
        <v>4.524635124209378</v>
      </c>
      <c r="F15" s="515">
        <v>4.643199999821507</v>
      </c>
      <c r="G15" s="515">
        <v>4.6642093792708685</v>
      </c>
      <c r="H15" s="515">
        <v>4.769099222861026</v>
      </c>
      <c r="I15" s="515">
        <v>4.795543054683683</v>
      </c>
      <c r="J15" s="515">
        <v>4.84017933803217</v>
      </c>
      <c r="K15" s="515">
        <v>4.914277604193647</v>
      </c>
      <c r="L15" s="515">
        <v>4.988138169032703</v>
      </c>
      <c r="M15" s="515">
        <v>5.125173400470633</v>
      </c>
      <c r="N15" s="515">
        <v>5.275199092869426</v>
      </c>
      <c r="O15" s="515">
        <v>5.4228255777176955</v>
      </c>
      <c r="P15" s="515">
        <v>5.599611287211202</v>
      </c>
      <c r="Q15" s="515">
        <v>5.773700538066377</v>
      </c>
      <c r="R15" s="515">
        <v>5.935976626226207</v>
      </c>
      <c r="S15" s="515">
        <v>6.071344126456549</v>
      </c>
      <c r="T15" s="515">
        <v>6.194993561612525</v>
      </c>
      <c r="U15" s="515">
        <v>6.276637642883894</v>
      </c>
      <c r="V15" s="515">
        <v>6.33558351347513</v>
      </c>
      <c r="W15" s="515">
        <v>6.4095647328015</v>
      </c>
      <c r="X15" s="515">
        <v>6.525827551079591</v>
      </c>
      <c r="Y15" s="515">
        <v>6.658397403997146</v>
      </c>
      <c r="Z15" s="515">
        <v>6.7721845921646135</v>
      </c>
      <c r="AA15" s="515">
        <v>6.901296366334484</v>
      </c>
      <c r="AB15" s="515">
        <v>7.078957900137804</v>
      </c>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row>
    <row r="16" spans="1:54" ht="15">
      <c r="A16" s="462"/>
      <c r="B16" t="s">
        <v>508</v>
      </c>
      <c r="C16" t="s">
        <v>451</v>
      </c>
      <c r="D16" s="515">
        <v>4.419387293859721</v>
      </c>
      <c r="E16" s="515">
        <v>4.903625034786923</v>
      </c>
      <c r="F16" s="515">
        <v>5.090156850287069</v>
      </c>
      <c r="G16" s="515">
        <v>5.137698419591115</v>
      </c>
      <c r="H16" s="515">
        <v>5.253558405769898</v>
      </c>
      <c r="I16" s="515">
        <v>5.282903307470823</v>
      </c>
      <c r="J16" s="515">
        <v>5.332304714401046</v>
      </c>
      <c r="K16" s="515">
        <v>5.4141906774854</v>
      </c>
      <c r="L16" s="515">
        <v>5.495809027078035</v>
      </c>
      <c r="M16" s="515">
        <v>5.647090112930804</v>
      </c>
      <c r="N16" s="515">
        <v>5.812691741796138</v>
      </c>
      <c r="O16" s="515">
        <v>5.975642590270131</v>
      </c>
      <c r="P16" s="515">
        <v>6.170744966162966</v>
      </c>
      <c r="Q16" s="515">
        <v>6.362869070347628</v>
      </c>
      <c r="R16" s="515">
        <v>6.5419612919883505</v>
      </c>
      <c r="S16" s="515">
        <v>6.691374774617452</v>
      </c>
      <c r="T16" s="515">
        <v>6.827861530440639</v>
      </c>
      <c r="U16" s="515">
        <v>6.918021342677571</v>
      </c>
      <c r="V16" s="515">
        <v>6.9831459597636</v>
      </c>
      <c r="W16" s="515">
        <v>7.0648474916326585</v>
      </c>
      <c r="X16" s="515">
        <v>7.193172802437814</v>
      </c>
      <c r="Y16" s="515">
        <v>7.339477664563338</v>
      </c>
      <c r="Z16" s="515">
        <v>7.46506581718094</v>
      </c>
      <c r="AA16" s="515">
        <v>7.607550317929684</v>
      </c>
      <c r="AB16" s="515">
        <v>7.80357147994607</v>
      </c>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row>
    <row r="17" spans="1:54" ht="15">
      <c r="A17" s="462"/>
      <c r="B17" t="s">
        <v>508</v>
      </c>
      <c r="C17" t="s">
        <v>445</v>
      </c>
      <c r="D17" s="515">
        <v>4.291135435751999</v>
      </c>
      <c r="E17" s="515">
        <v>4.652128129091666</v>
      </c>
      <c r="F17" s="515">
        <v>4.793505597538952</v>
      </c>
      <c r="G17" s="515">
        <v>4.822407416568896</v>
      </c>
      <c r="H17" s="515">
        <v>4.930968557087068</v>
      </c>
      <c r="I17" s="515">
        <v>4.9583857353067975</v>
      </c>
      <c r="J17" s="515">
        <v>5.004618490071497</v>
      </c>
      <c r="K17" s="515">
        <v>5.08132369914324</v>
      </c>
      <c r="L17" s="515">
        <v>5.157781104365086</v>
      </c>
      <c r="M17" s="515">
        <v>5.2995823189545135</v>
      </c>
      <c r="N17" s="515">
        <v>5.454818603007082</v>
      </c>
      <c r="O17" s="515">
        <v>5.607571475701826</v>
      </c>
      <c r="P17" s="515">
        <v>5.790483939508146</v>
      </c>
      <c r="Q17" s="515">
        <v>5.970605636052774</v>
      </c>
      <c r="R17" s="515">
        <v>6.138506615750066</v>
      </c>
      <c r="S17" s="515">
        <v>6.278572745756762</v>
      </c>
      <c r="T17" s="515">
        <v>6.40651662465594</v>
      </c>
      <c r="U17" s="515">
        <v>6.491010180248775</v>
      </c>
      <c r="V17" s="515">
        <v>6.55202409716717</v>
      </c>
      <c r="W17" s="515">
        <v>6.628588703656905</v>
      </c>
      <c r="X17" s="515">
        <v>6.748886618064777</v>
      </c>
      <c r="Y17" s="515">
        <v>6.886050694854228</v>
      </c>
      <c r="Z17" s="515">
        <v>7.00378540794307</v>
      </c>
      <c r="AA17" s="515">
        <v>7.137370152378576</v>
      </c>
      <c r="AB17" s="515">
        <v>7.321171932010286</v>
      </c>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row>
    <row r="18" spans="1:54" ht="15">
      <c r="A18" s="462"/>
      <c r="B18" t="s">
        <v>491</v>
      </c>
      <c r="C18" t="s">
        <v>434</v>
      </c>
      <c r="D18" s="515">
        <v>4.2097165707917945</v>
      </c>
      <c r="E18" s="515">
        <v>4.4805735325183695</v>
      </c>
      <c r="F18" s="515">
        <v>4.591566198991366</v>
      </c>
      <c r="G18" s="515">
        <v>4.620744754640083</v>
      </c>
      <c r="H18" s="515">
        <v>4.716917366906478</v>
      </c>
      <c r="I18" s="515">
        <v>4.743047393115574</v>
      </c>
      <c r="J18" s="515">
        <v>4.78716899182452</v>
      </c>
      <c r="K18" s="515">
        <v>4.860426823574591</v>
      </c>
      <c r="L18" s="515">
        <v>4.933450211499967</v>
      </c>
      <c r="M18" s="515">
        <v>5.068948989847282</v>
      </c>
      <c r="N18" s="515">
        <v>5.217294899255838</v>
      </c>
      <c r="O18" s="515">
        <v>5.363268746928195</v>
      </c>
      <c r="P18" s="515">
        <v>5.538079326971647</v>
      </c>
      <c r="Q18" s="515">
        <v>5.710223851688807</v>
      </c>
      <c r="R18" s="515">
        <v>5.870686599451938</v>
      </c>
      <c r="S18" s="515">
        <v>6.004539363243127</v>
      </c>
      <c r="T18" s="515">
        <v>6.126804361868682</v>
      </c>
      <c r="U18" s="515">
        <v>6.207529828783419</v>
      </c>
      <c r="V18" s="515">
        <v>6.265808998174897</v>
      </c>
      <c r="W18" s="515">
        <v>6.3389573839178714</v>
      </c>
      <c r="X18" s="515">
        <v>6.4539193747736645</v>
      </c>
      <c r="Y18" s="515">
        <v>6.585008152061816</v>
      </c>
      <c r="Z18" s="515">
        <v>6.697522744453883</v>
      </c>
      <c r="AA18" s="515">
        <v>6.825192532966977</v>
      </c>
      <c r="AB18" s="515">
        <v>7.000874593989951</v>
      </c>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row>
    <row r="19" spans="1:54" ht="15">
      <c r="A19" s="462"/>
      <c r="B19" t="s">
        <v>491</v>
      </c>
      <c r="C19" t="s">
        <v>451</v>
      </c>
      <c r="D19" s="515">
        <v>4.2962141274250945</v>
      </c>
      <c r="E19" s="515">
        <v>4.812772479782957</v>
      </c>
      <c r="F19" s="515">
        <v>4.989401015637407</v>
      </c>
      <c r="G19" s="515">
        <v>5.0349526625152</v>
      </c>
      <c r="H19" s="515">
        <v>5.159450303749531</v>
      </c>
      <c r="I19" s="515">
        <v>5.188229268303239</v>
      </c>
      <c r="J19" s="515">
        <v>5.236702459981623</v>
      </c>
      <c r="K19" s="515">
        <v>5.317072729806641</v>
      </c>
      <c r="L19" s="515">
        <v>5.397181260920022</v>
      </c>
      <c r="M19" s="515">
        <v>5.545691408837445</v>
      </c>
      <c r="N19" s="515">
        <v>5.708263609444139</v>
      </c>
      <c r="O19" s="515">
        <v>5.8682339861601145</v>
      </c>
      <c r="P19" s="515">
        <v>6.059774287067513</v>
      </c>
      <c r="Q19" s="515">
        <v>6.248391147547441</v>
      </c>
      <c r="R19" s="515">
        <v>6.4242130749464375</v>
      </c>
      <c r="S19" s="515">
        <v>6.570894784840707</v>
      </c>
      <c r="T19" s="515">
        <v>6.704884759132057</v>
      </c>
      <c r="U19" s="515">
        <v>6.793387883387847</v>
      </c>
      <c r="V19" s="515">
        <v>6.8573101288185505</v>
      </c>
      <c r="W19" s="515">
        <v>6.937509675248452</v>
      </c>
      <c r="X19" s="515">
        <v>7.06348899054369</v>
      </c>
      <c r="Y19" s="515">
        <v>7.207122785995128</v>
      </c>
      <c r="Z19" s="515">
        <v>7.330415857863458</v>
      </c>
      <c r="AA19" s="515">
        <v>7.470299789299035</v>
      </c>
      <c r="AB19" s="515">
        <v>7.662751043289863</v>
      </c>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row>
    <row r="20" spans="1:54" ht="15">
      <c r="A20" s="462"/>
      <c r="B20" t="s">
        <v>491</v>
      </c>
      <c r="C20" t="s">
        <v>445</v>
      </c>
      <c r="D20" s="515">
        <v>4.242032741552855</v>
      </c>
      <c r="E20" s="515">
        <v>4.58375141599806</v>
      </c>
      <c r="F20" s="515">
        <v>4.716643224759866</v>
      </c>
      <c r="G20" s="515">
        <v>4.750126692286303</v>
      </c>
      <c r="H20" s="515">
        <v>4.8580783122872715</v>
      </c>
      <c r="I20" s="515">
        <v>4.885057151019576</v>
      </c>
      <c r="J20" s="515">
        <v>4.930570968355077</v>
      </c>
      <c r="K20" s="515">
        <v>5.006102216308252</v>
      </c>
      <c r="L20" s="515">
        <v>5.081390210648422</v>
      </c>
      <c r="M20" s="515">
        <v>5.2210452301696675</v>
      </c>
      <c r="N20" s="515">
        <v>5.373935108730729</v>
      </c>
      <c r="O20" s="515">
        <v>5.524379494574744</v>
      </c>
      <c r="P20" s="515">
        <v>5.70453299807787</v>
      </c>
      <c r="Q20" s="515">
        <v>5.881938203196971</v>
      </c>
      <c r="R20" s="515">
        <v>6.047306217690109</v>
      </c>
      <c r="S20" s="515">
        <v>6.1852564875412455</v>
      </c>
      <c r="T20" s="515">
        <v>6.311266515760606</v>
      </c>
      <c r="U20" s="515">
        <v>6.394476904549429</v>
      </c>
      <c r="V20" s="515">
        <v>6.454559539650251</v>
      </c>
      <c r="W20" s="515">
        <v>6.529960802240826</v>
      </c>
      <c r="X20" s="515">
        <v>6.648441655382505</v>
      </c>
      <c r="Y20" s="515">
        <v>6.783536891130956</v>
      </c>
      <c r="Z20" s="515">
        <v>6.899493978340006</v>
      </c>
      <c r="AA20" s="515">
        <v>7.031064484577251</v>
      </c>
      <c r="AB20" s="515">
        <v>7.21210123692323</v>
      </c>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row>
    <row r="21" spans="1:54" ht="15">
      <c r="A21" s="462"/>
      <c r="B21" t="s">
        <v>509</v>
      </c>
      <c r="C21" t="s">
        <v>434</v>
      </c>
      <c r="D21" s="515">
        <v>4.577152561141727</v>
      </c>
      <c r="E21" s="515">
        <v>4.904678377057932</v>
      </c>
      <c r="F21" s="515">
        <v>5.025751807879419</v>
      </c>
      <c r="G21" s="515">
        <v>5.046968092919246</v>
      </c>
      <c r="H21" s="515">
        <v>5.1607409181321735</v>
      </c>
      <c r="I21" s="515">
        <v>5.189539962513532</v>
      </c>
      <c r="J21" s="515">
        <v>5.23803912043926</v>
      </c>
      <c r="K21" s="515">
        <v>5.318445118505348</v>
      </c>
      <c r="L21" s="515">
        <v>5.398588966675747</v>
      </c>
      <c r="M21" s="515">
        <v>5.547155775174429</v>
      </c>
      <c r="N21" s="515">
        <v>5.709788781858017</v>
      </c>
      <c r="O21" s="515">
        <v>5.86981884288047</v>
      </c>
      <c r="P21" s="515">
        <v>6.061428537302256</v>
      </c>
      <c r="Q21" s="515">
        <v>6.250113586401816</v>
      </c>
      <c r="R21" s="515">
        <v>6.425999380350665</v>
      </c>
      <c r="S21" s="515">
        <v>6.5727354671532705</v>
      </c>
      <c r="T21" s="515">
        <v>6.706775545950574</v>
      </c>
      <c r="U21" s="515">
        <v>6.79531412488514</v>
      </c>
      <c r="V21" s="515">
        <v>6.859263803473033</v>
      </c>
      <c r="W21" s="515">
        <v>6.93949570803305</v>
      </c>
      <c r="X21" s="515">
        <v>7.06552165657176</v>
      </c>
      <c r="Y21" s="515">
        <v>7.209207460804415</v>
      </c>
      <c r="Z21" s="515">
        <v>7.332545891597466</v>
      </c>
      <c r="AA21" s="515">
        <v>7.472480234203154</v>
      </c>
      <c r="AB21" s="515">
        <v>7.664998351032456</v>
      </c>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5"/>
      <c r="AZ21" s="515"/>
      <c r="BA21" s="515"/>
      <c r="BB21" s="515"/>
    </row>
    <row r="22" spans="1:54" ht="15">
      <c r="A22" s="462"/>
      <c r="B22" t="s">
        <v>509</v>
      </c>
      <c r="C22" t="s">
        <v>451</v>
      </c>
      <c r="D22" s="515">
        <v>4.581478259115132</v>
      </c>
      <c r="E22" s="515">
        <v>5.1306785215173925</v>
      </c>
      <c r="F22" s="515">
        <v>5.32589428091007</v>
      </c>
      <c r="G22" s="515">
        <v>5.374752081389344</v>
      </c>
      <c r="H22" s="515">
        <v>5.496113557792326</v>
      </c>
      <c r="I22" s="515">
        <v>5.526917111488477</v>
      </c>
      <c r="J22" s="515">
        <v>5.578710909580417</v>
      </c>
      <c r="K22" s="515">
        <v>5.664503435447829</v>
      </c>
      <c r="L22" s="515">
        <v>5.7500132061073055</v>
      </c>
      <c r="M22" s="515">
        <v>5.908436134774061</v>
      </c>
      <c r="N22" s="515">
        <v>6.081845841966773</v>
      </c>
      <c r="O22" s="515">
        <v>6.2524785877997</v>
      </c>
      <c r="P22" s="515">
        <v>6.45676189095659</v>
      </c>
      <c r="Q22" s="515">
        <v>6.65792559972065</v>
      </c>
      <c r="R22" s="515">
        <v>6.845446710053506</v>
      </c>
      <c r="S22" s="515">
        <v>7.001901090721828</v>
      </c>
      <c r="T22" s="515">
        <v>7.144823075935709</v>
      </c>
      <c r="U22" s="515">
        <v>7.239252852144829</v>
      </c>
      <c r="V22" s="515">
        <v>7.307476473815855</v>
      </c>
      <c r="W22" s="515">
        <v>7.393049237796829</v>
      </c>
      <c r="X22" s="515">
        <v>7.527421140609865</v>
      </c>
      <c r="Y22" s="515">
        <v>7.680610436373758</v>
      </c>
      <c r="Z22" s="515">
        <v>7.812113952792025</v>
      </c>
      <c r="AA22" s="515">
        <v>7.961301186584591</v>
      </c>
      <c r="AB22" s="515">
        <v>8.166523464819969</v>
      </c>
      <c r="AD22" s="515"/>
      <c r="AE22" s="515"/>
      <c r="AF22" s="515"/>
      <c r="AG22" s="515"/>
      <c r="AH22" s="515"/>
      <c r="AI22" s="515"/>
      <c r="AJ22" s="515"/>
      <c r="AK22" s="515"/>
      <c r="AL22" s="515"/>
      <c r="AM22" s="515"/>
      <c r="AN22" s="515"/>
      <c r="AO22" s="515"/>
      <c r="AP22" s="515"/>
      <c r="AQ22" s="515"/>
      <c r="AR22" s="515"/>
      <c r="AS22" s="515"/>
      <c r="AT22" s="515"/>
      <c r="AU22" s="515"/>
      <c r="AV22" s="515"/>
      <c r="AW22" s="515"/>
      <c r="AX22" s="515"/>
      <c r="AY22" s="515"/>
      <c r="AZ22" s="515"/>
      <c r="BA22" s="515"/>
      <c r="BB22" s="515"/>
    </row>
    <row r="23" spans="1:54" ht="15">
      <c r="A23" s="462"/>
      <c r="B23" t="s">
        <v>509</v>
      </c>
      <c r="C23" t="s">
        <v>445</v>
      </c>
      <c r="D23" s="515">
        <v>4.562337733740478</v>
      </c>
      <c r="E23" s="515">
        <v>4.953783611926123</v>
      </c>
      <c r="F23" s="515">
        <v>5.100251419232158</v>
      </c>
      <c r="G23" s="515">
        <v>5.1297652122291675</v>
      </c>
      <c r="H23" s="515">
        <v>5.245459446137802</v>
      </c>
      <c r="I23" s="515">
        <v>5.274767875724359</v>
      </c>
      <c r="J23" s="515">
        <v>5.324102544495556</v>
      </c>
      <c r="K23" s="515">
        <v>5.40587290428676</v>
      </c>
      <c r="L23" s="515">
        <v>5.4873758278609435</v>
      </c>
      <c r="M23" s="515">
        <v>5.638436975613215</v>
      </c>
      <c r="N23" s="515">
        <v>5.803797016982335</v>
      </c>
      <c r="O23" s="515">
        <v>5.966510043934214</v>
      </c>
      <c r="P23" s="515">
        <v>6.161326266343514</v>
      </c>
      <c r="Q23" s="515">
        <v>6.353168486064581</v>
      </c>
      <c r="R23" s="515">
        <v>6.531998150130747</v>
      </c>
      <c r="S23" s="515">
        <v>6.68119333085274</v>
      </c>
      <c r="T23" s="515">
        <v>6.8174809657820425</v>
      </c>
      <c r="U23" s="515">
        <v>6.907510848905461</v>
      </c>
      <c r="V23" s="515">
        <v>6.972542856963063</v>
      </c>
      <c r="W23" s="515">
        <v>7.0541268053156365</v>
      </c>
      <c r="X23" s="515">
        <v>7.182264578330637</v>
      </c>
      <c r="Y23" s="515">
        <v>7.328354838041726</v>
      </c>
      <c r="Z23" s="515">
        <v>7.4537592625558995</v>
      </c>
      <c r="AA23" s="515">
        <v>7.596034601507485</v>
      </c>
      <c r="AB23" s="515">
        <v>7.791766316231697</v>
      </c>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row>
    <row r="24" spans="1:54" ht="15">
      <c r="A24" s="462"/>
      <c r="B24" t="s">
        <v>535</v>
      </c>
      <c r="C24" t="s">
        <v>434</v>
      </c>
      <c r="D24" s="515">
        <v>4.502757986686665</v>
      </c>
      <c r="E24" s="515">
        <v>4.783763781990831</v>
      </c>
      <c r="F24" s="515">
        <v>4.882783361284607</v>
      </c>
      <c r="G24" s="515">
        <v>4.8958373822305035</v>
      </c>
      <c r="H24" s="515">
        <v>5.011080882605043</v>
      </c>
      <c r="I24" s="515">
        <v>5.042296635395323</v>
      </c>
      <c r="J24" s="515">
        <v>5.092883561048374</v>
      </c>
      <c r="K24" s="515">
        <v>5.174902187686454</v>
      </c>
      <c r="L24" s="515">
        <v>5.256578989454657</v>
      </c>
      <c r="M24" s="515">
        <v>5.405763194357725</v>
      </c>
      <c r="N24" s="515">
        <v>5.568764207888803</v>
      </c>
      <c r="O24" s="515">
        <v>5.729118869495199</v>
      </c>
      <c r="P24" s="515">
        <v>5.920594848214243</v>
      </c>
      <c r="Q24" s="515">
        <v>6.109111429647093</v>
      </c>
      <c r="R24" s="515">
        <v>6.284916807155812</v>
      </c>
      <c r="S24" s="515">
        <v>6.431862319178949</v>
      </c>
      <c r="T24" s="515">
        <v>6.566202902142043</v>
      </c>
      <c r="U24" s="515">
        <v>6.655535606008446</v>
      </c>
      <c r="V24" s="515">
        <v>6.720519699287011</v>
      </c>
      <c r="W24" s="515">
        <v>6.801529254080004</v>
      </c>
      <c r="X24" s="515">
        <v>6.927717651108047</v>
      </c>
      <c r="Y24" s="515">
        <v>7.071295966460048</v>
      </c>
      <c r="Z24" s="515">
        <v>7.194722711322561</v>
      </c>
      <c r="AA24" s="515">
        <v>7.3344918360202715</v>
      </c>
      <c r="AB24" s="515">
        <v>7.526153478459074</v>
      </c>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row>
    <row r="25" spans="1:54" ht="15">
      <c r="A25" s="462"/>
      <c r="B25" t="s">
        <v>535</v>
      </c>
      <c r="C25" t="s">
        <v>451</v>
      </c>
      <c r="D25" s="515">
        <v>7.696542589170692</v>
      </c>
      <c r="E25" s="515">
        <v>6.644684552336441</v>
      </c>
      <c r="F25" s="515">
        <v>6.489740473470211</v>
      </c>
      <c r="G25" s="515">
        <v>6.497004113192851</v>
      </c>
      <c r="H25" s="515">
        <v>6.641911052606451</v>
      </c>
      <c r="I25" s="515">
        <v>6.677939739673582</v>
      </c>
      <c r="J25" s="515">
        <v>6.739245412526572</v>
      </c>
      <c r="K25" s="515">
        <v>6.841472023932056</v>
      </c>
      <c r="L25" s="515">
        <v>6.943389048905968</v>
      </c>
      <c r="M25" s="515">
        <v>7.133026487165997</v>
      </c>
      <c r="N25" s="515">
        <v>7.340716725741505</v>
      </c>
      <c r="O25" s="515">
        <v>7.54509482735728</v>
      </c>
      <c r="P25" s="515">
        <v>7.789970413819595</v>
      </c>
      <c r="Q25" s="515">
        <v>8.031120048512447</v>
      </c>
      <c r="R25" s="515">
        <v>8.255887138577046</v>
      </c>
      <c r="S25" s="515">
        <v>8.443315297056552</v>
      </c>
      <c r="T25" s="515">
        <v>8.614491872456211</v>
      </c>
      <c r="U25" s="515">
        <v>8.727370782685648</v>
      </c>
      <c r="V25" s="515">
        <v>8.808754205265533</v>
      </c>
      <c r="W25" s="515">
        <v>8.911024349796646</v>
      </c>
      <c r="X25" s="515">
        <v>9.07200469332611</v>
      </c>
      <c r="Y25" s="515">
        <v>9.255636248078957</v>
      </c>
      <c r="Z25" s="515">
        <v>9.413206179565028</v>
      </c>
      <c r="AA25" s="515">
        <v>9.59206262143397</v>
      </c>
      <c r="AB25" s="515">
        <v>9.838329198801572</v>
      </c>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row>
    <row r="26" spans="1:54" ht="15">
      <c r="A26" s="462"/>
      <c r="B26" t="s">
        <v>535</v>
      </c>
      <c r="C26" t="s">
        <v>445</v>
      </c>
      <c r="D26" s="515">
        <v>4.9520926943469545</v>
      </c>
      <c r="E26" s="515">
        <v>5.269971957873245</v>
      </c>
      <c r="F26" s="515">
        <v>5.321808130225331</v>
      </c>
      <c r="G26" s="515">
        <v>5.335464977254459</v>
      </c>
      <c r="H26" s="515">
        <v>5.457179176272764</v>
      </c>
      <c r="I26" s="515">
        <v>5.488591074142743</v>
      </c>
      <c r="J26" s="515">
        <v>5.54090612380334</v>
      </c>
      <c r="K26" s="515">
        <v>5.627093473296323</v>
      </c>
      <c r="L26" s="515">
        <v>5.712977886615979</v>
      </c>
      <c r="M26" s="515">
        <v>5.871530580145154</v>
      </c>
      <c r="N26" s="515">
        <v>6.045004180057078</v>
      </c>
      <c r="O26" s="515">
        <v>6.215690271036156</v>
      </c>
      <c r="P26" s="515">
        <v>6.419904821966258</v>
      </c>
      <c r="Q26" s="515">
        <v>6.620991486592348</v>
      </c>
      <c r="R26" s="515">
        <v>6.80846023281675</v>
      </c>
      <c r="S26" s="515">
        <v>6.964941131570373</v>
      </c>
      <c r="T26" s="515">
        <v>7.107915064849375</v>
      </c>
      <c r="U26" s="515">
        <v>7.202530378626329</v>
      </c>
      <c r="V26" s="515">
        <v>7.2710050109784685</v>
      </c>
      <c r="W26" s="515">
        <v>7.356760638581311</v>
      </c>
      <c r="X26" s="515">
        <v>7.4911508943317155</v>
      </c>
      <c r="Y26" s="515">
        <v>7.644286801291364</v>
      </c>
      <c r="Z26" s="515">
        <v>7.7757903369014505</v>
      </c>
      <c r="AA26" s="515">
        <v>7.92491020654022</v>
      </c>
      <c r="AB26" s="515">
        <v>8.129880067230244</v>
      </c>
      <c r="AD26" s="515"/>
      <c r="AE26" s="515"/>
      <c r="AF26" s="515"/>
      <c r="AG26" s="515"/>
      <c r="AH26" s="515"/>
      <c r="AI26" s="515"/>
      <c r="AJ26" s="515"/>
      <c r="AK26" s="515"/>
      <c r="AL26" s="515"/>
      <c r="AM26" s="515"/>
      <c r="AN26" s="515"/>
      <c r="AO26" s="515"/>
      <c r="AP26" s="515"/>
      <c r="AQ26" s="515"/>
      <c r="AR26" s="515"/>
      <c r="AS26" s="515"/>
      <c r="AT26" s="515"/>
      <c r="AU26" s="515"/>
      <c r="AV26" s="515"/>
      <c r="AW26" s="515"/>
      <c r="AX26" s="515"/>
      <c r="AY26" s="515"/>
      <c r="AZ26" s="515"/>
      <c r="BA26" s="515"/>
      <c r="BB26" s="515"/>
    </row>
    <row r="27" spans="1:54" ht="15">
      <c r="A27" s="462"/>
      <c r="B27" t="s">
        <v>536</v>
      </c>
      <c r="C27" t="s">
        <v>434</v>
      </c>
      <c r="D27" s="515">
        <v>4.049765374431283</v>
      </c>
      <c r="E27" s="515">
        <v>4.366469443608545</v>
      </c>
      <c r="F27" s="515">
        <v>4.469623162916043</v>
      </c>
      <c r="G27" s="515">
        <v>4.4821659116523715</v>
      </c>
      <c r="H27" s="515">
        <v>4.57565062405119</v>
      </c>
      <c r="I27" s="515">
        <v>4.596147137007962</v>
      </c>
      <c r="J27" s="515">
        <v>4.633734860102244</v>
      </c>
      <c r="K27" s="515">
        <v>4.6989147097059645</v>
      </c>
      <c r="L27" s="515">
        <v>4.763997331736087</v>
      </c>
      <c r="M27" s="515">
        <v>4.888090065525185</v>
      </c>
      <c r="N27" s="515">
        <v>5.0244086924119555</v>
      </c>
      <c r="O27" s="515">
        <v>5.158603652647375</v>
      </c>
      <c r="P27" s="515">
        <v>5.320089268089728</v>
      </c>
      <c r="Q27" s="515">
        <v>5.479167034866354</v>
      </c>
      <c r="R27" s="515">
        <v>5.6273352282674285</v>
      </c>
      <c r="S27" s="515">
        <v>5.750519027640467</v>
      </c>
      <c r="T27" s="515">
        <v>5.862875466830839</v>
      </c>
      <c r="U27" s="515">
        <v>5.93616848219332</v>
      </c>
      <c r="V27" s="515">
        <v>5.988392709842468</v>
      </c>
      <c r="W27" s="515">
        <v>6.054719492559531</v>
      </c>
      <c r="X27" s="515">
        <v>6.160544275957431</v>
      </c>
      <c r="Y27" s="515">
        <v>6.281651575855332</v>
      </c>
      <c r="Z27" s="515">
        <v>6.385329109120487</v>
      </c>
      <c r="AA27" s="515">
        <v>6.5033682203538055</v>
      </c>
      <c r="AB27" s="515">
        <v>6.666738086028171</v>
      </c>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row>
    <row r="28" spans="1:54" ht="15">
      <c r="A28" s="462"/>
      <c r="B28" t="s">
        <v>536</v>
      </c>
      <c r="C28" t="s">
        <v>451</v>
      </c>
      <c r="D28" s="515">
        <v>4.391411363098374</v>
      </c>
      <c r="E28" s="515">
        <v>4.784479478523037</v>
      </c>
      <c r="F28" s="515">
        <v>4.991547028311355</v>
      </c>
      <c r="G28" s="515">
        <v>5.03459216097627</v>
      </c>
      <c r="H28" s="515">
        <v>5.142138103367051</v>
      </c>
      <c r="I28" s="515">
        <v>5.166867891793875</v>
      </c>
      <c r="J28" s="515">
        <v>5.210931242677408</v>
      </c>
      <c r="K28" s="515">
        <v>5.286237491190702</v>
      </c>
      <c r="L28" s="515">
        <v>5.361388963634483</v>
      </c>
      <c r="M28" s="515">
        <v>5.503413557175504</v>
      </c>
      <c r="N28" s="515">
        <v>5.659260332459208</v>
      </c>
      <c r="O28" s="515">
        <v>5.812658524562435</v>
      </c>
      <c r="P28" s="515">
        <v>5.996964643741793</v>
      </c>
      <c r="Q28" s="515">
        <v>6.178502462699956</v>
      </c>
      <c r="R28" s="515">
        <v>6.3476324142817555</v>
      </c>
      <c r="S28" s="515">
        <v>6.4883951195695175</v>
      </c>
      <c r="T28" s="515">
        <v>6.616845489195363</v>
      </c>
      <c r="U28" s="515">
        <v>6.7009655200798575</v>
      </c>
      <c r="V28" s="515">
        <v>6.76116181156318</v>
      </c>
      <c r="W28" s="515">
        <v>6.8373189517717226</v>
      </c>
      <c r="X28" s="515">
        <v>6.958235835001085</v>
      </c>
      <c r="Y28" s="515">
        <v>7.096453576801616</v>
      </c>
      <c r="Z28" s="515">
        <v>7.214878071329407</v>
      </c>
      <c r="AA28" s="515">
        <v>7.349560934938794</v>
      </c>
      <c r="AB28" s="515">
        <v>7.535621433845001</v>
      </c>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row>
    <row r="29" spans="1:54" ht="15">
      <c r="A29" s="462"/>
      <c r="B29" t="s">
        <v>536</v>
      </c>
      <c r="C29" t="s">
        <v>445</v>
      </c>
      <c r="D29" s="515">
        <v>4.215175242030192</v>
      </c>
      <c r="E29" s="515">
        <v>4.530888839953013</v>
      </c>
      <c r="F29" s="515">
        <v>4.651246697516574</v>
      </c>
      <c r="G29" s="515">
        <v>4.673220914237076</v>
      </c>
      <c r="H29" s="515">
        <v>4.7717850034348785</v>
      </c>
      <c r="I29" s="515">
        <v>4.793891023898949</v>
      </c>
      <c r="J29" s="515">
        <v>4.833875340893339</v>
      </c>
      <c r="K29" s="515">
        <v>4.902735696531802</v>
      </c>
      <c r="L29" s="515">
        <v>4.971475039513389</v>
      </c>
      <c r="M29" s="515">
        <v>5.101994162261957</v>
      </c>
      <c r="N29" s="515">
        <v>5.2452988708397035</v>
      </c>
      <c r="O29" s="515">
        <v>5.386362158901318</v>
      </c>
      <c r="P29" s="515">
        <v>5.555988740262114</v>
      </c>
      <c r="Q29" s="515">
        <v>5.7230773859869455</v>
      </c>
      <c r="R29" s="515">
        <v>5.878725183458305</v>
      </c>
      <c r="S29" s="515">
        <v>6.008192776963032</v>
      </c>
      <c r="T29" s="515">
        <v>6.126306613001879</v>
      </c>
      <c r="U29" s="515">
        <v>6.203496938046774</v>
      </c>
      <c r="V29" s="515">
        <v>6.258609098050116</v>
      </c>
      <c r="W29" s="515">
        <v>6.328476735697458</v>
      </c>
      <c r="X29" s="515">
        <v>6.439695668193505</v>
      </c>
      <c r="Y29" s="515">
        <v>6.5669066375083895</v>
      </c>
      <c r="Z29" s="515">
        <v>6.675852097023018</v>
      </c>
      <c r="AA29" s="515">
        <v>6.799825931320189</v>
      </c>
      <c r="AB29" s="515">
        <v>6.971260996725314</v>
      </c>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row>
    <row r="30" spans="1:54" ht="15">
      <c r="A30" s="462"/>
      <c r="B30" t="s">
        <v>510</v>
      </c>
      <c r="C30" t="s">
        <v>434</v>
      </c>
      <c r="D30" s="515">
        <v>4.049765374431283</v>
      </c>
      <c r="E30" s="515">
        <v>4.366469443608545</v>
      </c>
      <c r="F30" s="515">
        <v>4.469623162916042</v>
      </c>
      <c r="G30" s="515">
        <v>4.4821659116523715</v>
      </c>
      <c r="H30" s="515">
        <v>4.575650624051191</v>
      </c>
      <c r="I30" s="515">
        <v>4.596147137007962</v>
      </c>
      <c r="J30" s="515">
        <v>4.633734860102244</v>
      </c>
      <c r="K30" s="515">
        <v>4.698914709705964</v>
      </c>
      <c r="L30" s="515">
        <v>4.763997331736086</v>
      </c>
      <c r="M30" s="515">
        <v>4.888090065525186</v>
      </c>
      <c r="N30" s="515">
        <v>5.024408692411955</v>
      </c>
      <c r="O30" s="515">
        <v>5.158603652647375</v>
      </c>
      <c r="P30" s="515">
        <v>5.320089268089728</v>
      </c>
      <c r="Q30" s="515">
        <v>5.479167034866353</v>
      </c>
      <c r="R30" s="515">
        <v>5.627335228267429</v>
      </c>
      <c r="S30" s="515">
        <v>5.750519027640467</v>
      </c>
      <c r="T30" s="515">
        <v>5.862875466830839</v>
      </c>
      <c r="U30" s="515">
        <v>5.936168482193319</v>
      </c>
      <c r="V30" s="515">
        <v>5.988392709842468</v>
      </c>
      <c r="W30" s="515">
        <v>6.054719492559531</v>
      </c>
      <c r="X30" s="515">
        <v>6.160544275957432</v>
      </c>
      <c r="Y30" s="515">
        <v>6.281651575855332</v>
      </c>
      <c r="Z30" s="515">
        <v>6.385329109120487</v>
      </c>
      <c r="AA30" s="515">
        <v>6.5033682203538055</v>
      </c>
      <c r="AB30" s="515">
        <v>6.666738086028171</v>
      </c>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row>
    <row r="31" spans="1:54" ht="15">
      <c r="A31" s="462"/>
      <c r="B31" t="s">
        <v>510</v>
      </c>
      <c r="C31" t="s">
        <v>451</v>
      </c>
      <c r="D31" s="515">
        <v>4.391411363098373</v>
      </c>
      <c r="E31" s="515">
        <v>4.784479478523037</v>
      </c>
      <c r="F31" s="515">
        <v>4.991547028311354</v>
      </c>
      <c r="G31" s="515">
        <v>5.03459216097627</v>
      </c>
      <c r="H31" s="515">
        <v>5.142138103367051</v>
      </c>
      <c r="I31" s="515">
        <v>5.166867891793875</v>
      </c>
      <c r="J31" s="515">
        <v>5.2109312426774075</v>
      </c>
      <c r="K31" s="515">
        <v>5.286237491190702</v>
      </c>
      <c r="L31" s="515">
        <v>5.361388963634483</v>
      </c>
      <c r="M31" s="515">
        <v>5.503413557175506</v>
      </c>
      <c r="N31" s="515">
        <v>5.659260332459208</v>
      </c>
      <c r="O31" s="515">
        <v>5.812658524562435</v>
      </c>
      <c r="P31" s="515">
        <v>5.996964643741793</v>
      </c>
      <c r="Q31" s="515">
        <v>6.178502462699955</v>
      </c>
      <c r="R31" s="515">
        <v>6.3476324142817555</v>
      </c>
      <c r="S31" s="515">
        <v>6.4883951195695175</v>
      </c>
      <c r="T31" s="515">
        <v>6.616845489195363</v>
      </c>
      <c r="U31" s="515">
        <v>6.7009655200798575</v>
      </c>
      <c r="V31" s="515">
        <v>6.76116181156318</v>
      </c>
      <c r="W31" s="515">
        <v>6.8373189517717226</v>
      </c>
      <c r="X31" s="515">
        <v>6.958235835001085</v>
      </c>
      <c r="Y31" s="515">
        <v>7.096453576801616</v>
      </c>
      <c r="Z31" s="515">
        <v>7.214878071329407</v>
      </c>
      <c r="AA31" s="515">
        <v>7.349560934938794</v>
      </c>
      <c r="AB31" s="515">
        <v>7.535621433845001</v>
      </c>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row>
    <row r="32" spans="1:54" ht="15">
      <c r="A32" s="462"/>
      <c r="B32" t="s">
        <v>510</v>
      </c>
      <c r="C32" t="s">
        <v>445</v>
      </c>
      <c r="D32" s="515">
        <v>4.215175242030192</v>
      </c>
      <c r="E32" s="515">
        <v>4.530888839953013</v>
      </c>
      <c r="F32" s="515">
        <v>4.651246697516574</v>
      </c>
      <c r="G32" s="515">
        <v>4.673220914237076</v>
      </c>
      <c r="H32" s="515">
        <v>4.7717850034348785</v>
      </c>
      <c r="I32" s="515">
        <v>4.793891023898949</v>
      </c>
      <c r="J32" s="515">
        <v>4.833875340893339</v>
      </c>
      <c r="K32" s="515">
        <v>4.902735696531802</v>
      </c>
      <c r="L32" s="515">
        <v>4.971475039513389</v>
      </c>
      <c r="M32" s="515">
        <v>5.101994162261957</v>
      </c>
      <c r="N32" s="515">
        <v>5.245298870839704</v>
      </c>
      <c r="O32" s="515">
        <v>5.386362158901318</v>
      </c>
      <c r="P32" s="515">
        <v>5.555988740262115</v>
      </c>
      <c r="Q32" s="515">
        <v>5.7230773859869455</v>
      </c>
      <c r="R32" s="515">
        <v>5.878725183458304</v>
      </c>
      <c r="S32" s="515">
        <v>6.008192776963033</v>
      </c>
      <c r="T32" s="515">
        <v>6.126306613001878</v>
      </c>
      <c r="U32" s="515">
        <v>6.203496938046774</v>
      </c>
      <c r="V32" s="515">
        <v>6.258609098050116</v>
      </c>
      <c r="W32" s="515">
        <v>6.328476735697458</v>
      </c>
      <c r="X32" s="515">
        <v>6.439695668193505</v>
      </c>
      <c r="Y32" s="515">
        <v>6.566906637508389</v>
      </c>
      <c r="Z32" s="515">
        <v>6.675852097023017</v>
      </c>
      <c r="AA32" s="515">
        <v>6.799825931320189</v>
      </c>
      <c r="AB32" s="515">
        <v>6.971260996725314</v>
      </c>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row>
    <row r="33" spans="1:54" ht="15">
      <c r="A33" s="462"/>
      <c r="B33" t="s">
        <v>810</v>
      </c>
      <c r="C33" t="s">
        <v>434</v>
      </c>
      <c r="D33" s="515">
        <v>4.283978905040274</v>
      </c>
      <c r="E33" s="515">
        <v>4.543187373342433</v>
      </c>
      <c r="F33" s="515">
        <v>4.676874217754207</v>
      </c>
      <c r="G33" s="515">
        <v>4.696290086207722</v>
      </c>
      <c r="H33" s="515">
        <v>4.801924451921098</v>
      </c>
      <c r="I33" s="515">
        <v>4.828565684563582</v>
      </c>
      <c r="J33" s="515">
        <v>4.873525732578493</v>
      </c>
      <c r="K33" s="515">
        <v>4.948152677752239</v>
      </c>
      <c r="L33" s="515">
        <v>5.022539872460105</v>
      </c>
      <c r="M33" s="515">
        <v>5.160541616562578</v>
      </c>
      <c r="N33" s="515">
        <v>5.311623983938086</v>
      </c>
      <c r="O33" s="515">
        <v>5.460290067567581</v>
      </c>
      <c r="P33" s="515">
        <v>5.638318241044698</v>
      </c>
      <c r="Q33" s="515">
        <v>5.813630830544535</v>
      </c>
      <c r="R33" s="515">
        <v>5.977047608562873</v>
      </c>
      <c r="S33" s="515">
        <v>6.113367960501365</v>
      </c>
      <c r="T33" s="515">
        <v>6.237888281627176</v>
      </c>
      <c r="U33" s="515">
        <v>6.320110221353809</v>
      </c>
      <c r="V33" s="515">
        <v>6.379475483306184</v>
      </c>
      <c r="W33" s="515">
        <v>6.453980600310088</v>
      </c>
      <c r="X33" s="515">
        <v>6.571061709875899</v>
      </c>
      <c r="Y33" s="515">
        <v>6.704563240019199</v>
      </c>
      <c r="Z33" s="515">
        <v>6.819150960231091</v>
      </c>
      <c r="AA33" s="515">
        <v>6.949169821905212</v>
      </c>
      <c r="AB33" s="515">
        <v>7.128076551883425</v>
      </c>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row>
    <row r="34" spans="1:54" ht="15">
      <c r="A34" s="462"/>
      <c r="B34" t="s">
        <v>810</v>
      </c>
      <c r="C34" t="s">
        <v>451</v>
      </c>
      <c r="D34" s="515">
        <v>4.571746727399888</v>
      </c>
      <c r="E34" s="515">
        <v>4.981513084949265</v>
      </c>
      <c r="F34" s="515">
        <v>5.15032355863302</v>
      </c>
      <c r="G34" s="515">
        <v>5.197474883275778</v>
      </c>
      <c r="H34" s="515">
        <v>5.314722148723323</v>
      </c>
      <c r="I34" s="515">
        <v>5.344434870340468</v>
      </c>
      <c r="J34" s="515">
        <v>5.394439552842619</v>
      </c>
      <c r="K34" s="515">
        <v>5.477310611481119</v>
      </c>
      <c r="L34" s="515">
        <v>5.559910238428087</v>
      </c>
      <c r="M34" s="515">
        <v>5.71299224186371</v>
      </c>
      <c r="N34" s="515">
        <v>5.880562789104077</v>
      </c>
      <c r="O34" s="515">
        <v>6.045450737621251</v>
      </c>
      <c r="P34" s="515">
        <v>6.242868215339674</v>
      </c>
      <c r="Q34" s="515">
        <v>6.437271784818246</v>
      </c>
      <c r="R34" s="515">
        <v>6.618489471026729</v>
      </c>
      <c r="S34" s="515">
        <v>6.769678416573189</v>
      </c>
      <c r="T34" s="515">
        <v>6.9077879073208575</v>
      </c>
      <c r="U34" s="515">
        <v>6.999024451907659</v>
      </c>
      <c r="V34" s="515">
        <v>7.064930527224013</v>
      </c>
      <c r="W34" s="515">
        <v>7.147608245514319</v>
      </c>
      <c r="X34" s="515">
        <v>7.277458290781842</v>
      </c>
      <c r="Y34" s="515">
        <v>7.425499161093216</v>
      </c>
      <c r="Z34" s="515">
        <v>7.552578957108065</v>
      </c>
      <c r="AA34" s="515">
        <v>7.6967536476448295</v>
      </c>
      <c r="AB34" s="515">
        <v>7.895095002419877</v>
      </c>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5"/>
      <c r="BA34" s="515"/>
      <c r="BB34" s="515"/>
    </row>
    <row r="35" spans="1:54" ht="15">
      <c r="A35" s="462"/>
      <c r="B35" t="s">
        <v>810</v>
      </c>
      <c r="C35" t="s">
        <v>445</v>
      </c>
      <c r="D35" s="515">
        <v>4.371437503046158</v>
      </c>
      <c r="E35" s="515">
        <v>4.698000122302549</v>
      </c>
      <c r="F35" s="515">
        <v>4.840639339002788</v>
      </c>
      <c r="G35" s="515">
        <v>4.868552761217623</v>
      </c>
      <c r="H35" s="515">
        <v>4.978184832935729</v>
      </c>
      <c r="I35" s="515">
        <v>5.0058859552992905</v>
      </c>
      <c r="J35" s="515">
        <v>5.052584417760107</v>
      </c>
      <c r="K35" s="515">
        <v>5.13005008623437</v>
      </c>
      <c r="L35" s="515">
        <v>5.207265003341671</v>
      </c>
      <c r="M35" s="515">
        <v>5.350456463479634</v>
      </c>
      <c r="N35" s="515">
        <v>5.5072126838315505</v>
      </c>
      <c r="O35" s="515">
        <v>5.661460930183445</v>
      </c>
      <c r="P35" s="515">
        <v>5.846160571836256</v>
      </c>
      <c r="Q35" s="515">
        <v>6.028041936068106</v>
      </c>
      <c r="R35" s="515">
        <v>6.197583700264384</v>
      </c>
      <c r="S35" s="515">
        <v>6.339020425705836</v>
      </c>
      <c r="T35" s="515">
        <v>6.468216999357208</v>
      </c>
      <c r="U35" s="515">
        <v>6.553541754762127</v>
      </c>
      <c r="V35" s="515">
        <v>6.615158930172963</v>
      </c>
      <c r="W35" s="515">
        <v>6.692477118525396</v>
      </c>
      <c r="X35" s="515">
        <v>6.813952074747501</v>
      </c>
      <c r="Y35" s="515">
        <v>6.952456289295404</v>
      </c>
      <c r="Z35" s="515">
        <v>7.071342499050576</v>
      </c>
      <c r="AA35" s="515">
        <v>7.20623201103976</v>
      </c>
      <c r="AB35" s="515">
        <v>7.391824898540713</v>
      </c>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c r="BB35" s="515"/>
    </row>
    <row r="36" spans="1:54" ht="15">
      <c r="A36" s="462"/>
      <c r="B36" t="s">
        <v>812</v>
      </c>
      <c r="C36" t="s">
        <v>434</v>
      </c>
      <c r="D36" s="515">
        <v>4.410943541013485</v>
      </c>
      <c r="E36" s="515">
        <v>4.66841505499056</v>
      </c>
      <c r="F36" s="515">
        <v>4.73973275789525</v>
      </c>
      <c r="G36" s="515">
        <v>4.766351247153214</v>
      </c>
      <c r="H36" s="515">
        <v>4.873611577169832</v>
      </c>
      <c r="I36" s="515">
        <v>4.900683914109235</v>
      </c>
      <c r="J36" s="515">
        <v>4.9463510328395035</v>
      </c>
      <c r="K36" s="515">
        <v>5.022132561839591</v>
      </c>
      <c r="L36" s="515">
        <v>5.097669865242689</v>
      </c>
      <c r="M36" s="515">
        <v>5.2377823795186425</v>
      </c>
      <c r="N36" s="515">
        <v>5.391172422836465</v>
      </c>
      <c r="O36" s="515">
        <v>5.542108889649028</v>
      </c>
      <c r="P36" s="515">
        <v>5.722850484289082</v>
      </c>
      <c r="Q36" s="515">
        <v>5.900834727061501</v>
      </c>
      <c r="R36" s="515">
        <v>6.066742661397657</v>
      </c>
      <c r="S36" s="515">
        <v>6.205143949302237</v>
      </c>
      <c r="T36" s="515">
        <v>6.331566201149726</v>
      </c>
      <c r="U36" s="515">
        <v>6.415050127849379</v>
      </c>
      <c r="V36" s="515">
        <v>6.475331299968878</v>
      </c>
      <c r="W36" s="515">
        <v>6.550980558826524</v>
      </c>
      <c r="X36" s="515">
        <v>6.669848737415534</v>
      </c>
      <c r="Y36" s="515">
        <v>6.805384960503459</v>
      </c>
      <c r="Z36" s="515">
        <v>6.921720965268924</v>
      </c>
      <c r="AA36" s="515">
        <v>7.053720818314343</v>
      </c>
      <c r="AB36" s="515">
        <v>7.235346936296972</v>
      </c>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5"/>
      <c r="BB36" s="515"/>
    </row>
    <row r="37" spans="1:54" ht="15">
      <c r="A37" s="462"/>
      <c r="B37" t="s">
        <v>812</v>
      </c>
      <c r="C37" t="s">
        <v>451</v>
      </c>
      <c r="D37" s="515">
        <v>4.515241594250999</v>
      </c>
      <c r="E37" s="515">
        <v>4.949762267939225</v>
      </c>
      <c r="F37" s="515">
        <v>5.108172823765684</v>
      </c>
      <c r="G37" s="515">
        <v>5.159550455239808</v>
      </c>
      <c r="H37" s="515">
        <v>5.275917578746012</v>
      </c>
      <c r="I37" s="515">
        <v>5.305396941628244</v>
      </c>
      <c r="J37" s="515">
        <v>5.355018883506356</v>
      </c>
      <c r="K37" s="515">
        <v>5.43726496061954</v>
      </c>
      <c r="L37" s="515">
        <v>5.519242028450199</v>
      </c>
      <c r="M37" s="515">
        <v>5.671181462301409</v>
      </c>
      <c r="N37" s="515">
        <v>5.837502853960801</v>
      </c>
      <c r="O37" s="515">
        <v>6.001161833638776</v>
      </c>
      <c r="P37" s="515">
        <v>6.197110524025723</v>
      </c>
      <c r="Q37" s="515">
        <v>6.390067915323625</v>
      </c>
      <c r="R37" s="515">
        <v>6.569937127181566</v>
      </c>
      <c r="S37" s="515">
        <v>6.719999652537066</v>
      </c>
      <c r="T37" s="515">
        <v>6.857079619454265</v>
      </c>
      <c r="U37" s="515">
        <v>6.94763304469946</v>
      </c>
      <c r="V37" s="515">
        <v>7.013043333637804</v>
      </c>
      <c r="W37" s="515">
        <v>7.095101722690486</v>
      </c>
      <c r="X37" s="515">
        <v>7.223984419292174</v>
      </c>
      <c r="Y37" s="515">
        <v>7.370923900972374</v>
      </c>
      <c r="Z37" s="515">
        <v>7.497057342532861</v>
      </c>
      <c r="AA37" s="515">
        <v>7.6401597133466</v>
      </c>
      <c r="AB37" s="515">
        <v>7.837029050911491</v>
      </c>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row>
    <row r="38" spans="1:54" ht="15">
      <c r="A38" s="462"/>
      <c r="B38" t="s">
        <v>812</v>
      </c>
      <c r="C38" t="s">
        <v>445</v>
      </c>
      <c r="D38" s="515">
        <v>4.447172080204834</v>
      </c>
      <c r="E38" s="515">
        <v>4.74327213811119</v>
      </c>
      <c r="F38" s="515">
        <v>4.85129650851102</v>
      </c>
      <c r="G38" s="515">
        <v>4.8843463719557985</v>
      </c>
      <c r="H38" s="515">
        <v>4.994344978383476</v>
      </c>
      <c r="I38" s="515">
        <v>5.022143282885635</v>
      </c>
      <c r="J38" s="515">
        <v>5.069001137504557</v>
      </c>
      <c r="K38" s="515">
        <v>5.146727079249655</v>
      </c>
      <c r="L38" s="515">
        <v>5.2242012608166695</v>
      </c>
      <c r="M38" s="515">
        <v>5.367868543536325</v>
      </c>
      <c r="N38" s="515">
        <v>5.525144974159536</v>
      </c>
      <c r="O38" s="515">
        <v>5.679905024023333</v>
      </c>
      <c r="P38" s="515">
        <v>5.8652163414896465</v>
      </c>
      <c r="Q38" s="515">
        <v>6.047699965964477</v>
      </c>
      <c r="R38" s="515">
        <v>6.2178033016882415</v>
      </c>
      <c r="S38" s="515">
        <v>6.359709124303898</v>
      </c>
      <c r="T38" s="515">
        <v>6.4893344426843775</v>
      </c>
      <c r="U38" s="515">
        <v>6.574943682827173</v>
      </c>
      <c r="V38" s="515">
        <v>6.636767328248722</v>
      </c>
      <c r="W38" s="515">
        <v>6.714343435979378</v>
      </c>
      <c r="X38" s="515">
        <v>6.836221244111632</v>
      </c>
      <c r="Y38" s="515">
        <v>6.975184131452048</v>
      </c>
      <c r="Z38" s="515">
        <v>7.09446445008762</v>
      </c>
      <c r="AA38" s="515">
        <v>7.229800529135809</v>
      </c>
      <c r="AB38" s="515">
        <v>7.4160064375317765</v>
      </c>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row>
    <row r="39" spans="1:54" ht="15">
      <c r="A39" s="462"/>
      <c r="B39" t="s">
        <v>827</v>
      </c>
      <c r="C39" t="s">
        <v>434</v>
      </c>
      <c r="D39" s="515">
        <v>4.2037276728685296</v>
      </c>
      <c r="E39" s="515">
        <v>4.4805735325183695</v>
      </c>
      <c r="F39" s="515">
        <v>4.612893203682076</v>
      </c>
      <c r="G39" s="515">
        <v>4.63461187687697</v>
      </c>
      <c r="H39" s="515">
        <v>4.7388148280190405</v>
      </c>
      <c r="I39" s="515">
        <v>4.765076538816471</v>
      </c>
      <c r="J39" s="515">
        <v>4.809414118476521</v>
      </c>
      <c r="K39" s="515">
        <v>4.883024627982201</v>
      </c>
      <c r="L39" s="515">
        <v>4.956399326695134</v>
      </c>
      <c r="M39" s="515">
        <v>5.092542858303666</v>
      </c>
      <c r="N39" s="515">
        <v>5.241593667567419</v>
      </c>
      <c r="O39" s="515">
        <v>5.3882610236945965</v>
      </c>
      <c r="P39" s="515">
        <v>5.563900442029323</v>
      </c>
      <c r="Q39" s="515">
        <v>5.736861046669336</v>
      </c>
      <c r="R39" s="515">
        <v>5.8980847399775085</v>
      </c>
      <c r="S39" s="515">
        <v>6.032573143909609</v>
      </c>
      <c r="T39" s="515">
        <v>6.155419103954295</v>
      </c>
      <c r="U39" s="515">
        <v>6.236530055857698</v>
      </c>
      <c r="V39" s="515">
        <v>6.2950889980423925</v>
      </c>
      <c r="W39" s="515">
        <v>6.3685868719488665</v>
      </c>
      <c r="X39" s="515">
        <v>6.48409473871062</v>
      </c>
      <c r="Y39" s="515">
        <v>6.615805030803219</v>
      </c>
      <c r="Z39" s="515">
        <v>6.728853652044862</v>
      </c>
      <c r="AA39" s="515">
        <v>6.857128551745864</v>
      </c>
      <c r="AB39" s="515">
        <v>7.033641273684176</v>
      </c>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row>
    <row r="40" spans="1:54" ht="15">
      <c r="A40" s="462"/>
      <c r="B40" t="s">
        <v>827</v>
      </c>
      <c r="C40" t="s">
        <v>451</v>
      </c>
      <c r="D40" s="515">
        <v>4.525744280649493</v>
      </c>
      <c r="E40" s="515">
        <v>4.923151988441573</v>
      </c>
      <c r="F40" s="515">
        <v>5.099924366917456</v>
      </c>
      <c r="G40" s="515">
        <v>5.147919819349625</v>
      </c>
      <c r="H40" s="515">
        <v>5.264017021568109</v>
      </c>
      <c r="I40" s="515">
        <v>5.293424818163966</v>
      </c>
      <c r="J40" s="515">
        <v>5.342929381427053</v>
      </c>
      <c r="K40" s="515">
        <v>5.424983789662535</v>
      </c>
      <c r="L40" s="515">
        <v>5.506769931518115</v>
      </c>
      <c r="M40" s="515">
        <v>5.658358962963712</v>
      </c>
      <c r="N40" s="515">
        <v>5.824297264501911</v>
      </c>
      <c r="O40" s="515">
        <v>5.987579344913914</v>
      </c>
      <c r="P40" s="515">
        <v>6.1830775886748395</v>
      </c>
      <c r="Q40" s="515">
        <v>6.375591467104544</v>
      </c>
      <c r="R40" s="515">
        <v>6.555047129833632</v>
      </c>
      <c r="S40" s="515">
        <v>6.704764205467681</v>
      </c>
      <c r="T40" s="515">
        <v>6.8415284387685</v>
      </c>
      <c r="U40" s="515">
        <v>6.931872365472933</v>
      </c>
      <c r="V40" s="515">
        <v>6.99713060700703</v>
      </c>
      <c r="W40" s="515">
        <v>7.07899906062147</v>
      </c>
      <c r="X40" s="515">
        <v>7.207585091440896</v>
      </c>
      <c r="Y40" s="515">
        <v>7.354186800060136</v>
      </c>
      <c r="Z40" s="515">
        <v>7.480030014327768</v>
      </c>
      <c r="AA40" s="515">
        <v>7.622803526912052</v>
      </c>
      <c r="AB40" s="515">
        <v>7.8192214273140905</v>
      </c>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row>
    <row r="41" spans="1:54" ht="15">
      <c r="A41" s="462"/>
      <c r="B41" t="s">
        <v>827</v>
      </c>
      <c r="C41" t="s">
        <v>445</v>
      </c>
      <c r="D41" s="515">
        <v>4.3050166912740115</v>
      </c>
      <c r="E41" s="515">
        <v>4.638544471345615</v>
      </c>
      <c r="F41" s="515">
        <v>4.783397128742456</v>
      </c>
      <c r="G41" s="515">
        <v>4.812880534654716</v>
      </c>
      <c r="H41" s="515">
        <v>4.921220577353433</v>
      </c>
      <c r="I41" s="515">
        <v>4.948579134224701</v>
      </c>
      <c r="J41" s="515">
        <v>4.9947157418642405</v>
      </c>
      <c r="K41" s="515">
        <v>5.071263951199967</v>
      </c>
      <c r="L41" s="515">
        <v>5.147564965211904</v>
      </c>
      <c r="M41" s="515">
        <v>5.289079158320109</v>
      </c>
      <c r="N41" s="515">
        <v>5.4440016457426745</v>
      </c>
      <c r="O41" s="515">
        <v>5.596445792858325</v>
      </c>
      <c r="P41" s="515">
        <v>5.7789892870008</v>
      </c>
      <c r="Q41" s="515">
        <v>5.958747693458593</v>
      </c>
      <c r="R41" s="515">
        <v>6.126309926955432</v>
      </c>
      <c r="S41" s="515">
        <v>6.266093092321623</v>
      </c>
      <c r="T41" s="515">
        <v>6.393778347624643</v>
      </c>
      <c r="U41" s="515">
        <v>6.478100298854869</v>
      </c>
      <c r="V41" s="515">
        <v>6.538989670763029</v>
      </c>
      <c r="W41" s="515">
        <v>6.615398697411001</v>
      </c>
      <c r="X41" s="515">
        <v>6.735453607059509</v>
      </c>
      <c r="Y41" s="515">
        <v>6.87234100731158</v>
      </c>
      <c r="Z41" s="515">
        <v>6.9898379895339895</v>
      </c>
      <c r="AA41" s="515">
        <v>7.123153359745431</v>
      </c>
      <c r="AB41" s="515">
        <v>7.3065853583451466</v>
      </c>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row>
    <row r="42" spans="1:54" ht="15">
      <c r="A42" s="462"/>
      <c r="B42" t="s">
        <v>814</v>
      </c>
      <c r="C42" t="s">
        <v>434</v>
      </c>
      <c r="D42" s="515">
        <v>4.086620907564033</v>
      </c>
      <c r="E42" s="515">
        <v>4.3922145676514255</v>
      </c>
      <c r="F42" s="515">
        <v>4.5092676762629935</v>
      </c>
      <c r="G42" s="515">
        <v>4.527549789599296</v>
      </c>
      <c r="H42" s="515">
        <v>4.625677914084086</v>
      </c>
      <c r="I42" s="515">
        <v>4.648867265038661</v>
      </c>
      <c r="J42" s="515">
        <v>4.689518682238398</v>
      </c>
      <c r="K42" s="515">
        <v>4.7584056439590645</v>
      </c>
      <c r="L42" s="515">
        <v>4.827128056333127</v>
      </c>
      <c r="M42" s="515">
        <v>4.956317082784969</v>
      </c>
      <c r="N42" s="515">
        <v>5.0979860218043545</v>
      </c>
      <c r="O42" s="515">
        <v>5.237417816234493</v>
      </c>
      <c r="P42" s="515">
        <v>5.404785955551838</v>
      </c>
      <c r="Q42" s="515">
        <v>5.569629148830243</v>
      </c>
      <c r="R42" s="515">
        <v>5.723228549829786</v>
      </c>
      <c r="S42" s="515">
        <v>5.851148677479158</v>
      </c>
      <c r="T42" s="515">
        <v>5.967912696556127</v>
      </c>
      <c r="U42" s="515">
        <v>6.044559186277455</v>
      </c>
      <c r="V42" s="515">
        <v>6.099547611310534</v>
      </c>
      <c r="W42" s="515">
        <v>6.1689563180735885</v>
      </c>
      <c r="X42" s="515">
        <v>6.2788360217513866</v>
      </c>
      <c r="Y42" s="515">
        <v>6.4043491987212855</v>
      </c>
      <c r="Z42" s="515">
        <v>6.5119427264895595</v>
      </c>
      <c r="AA42" s="515">
        <v>6.634227750970161</v>
      </c>
      <c r="AB42" s="515">
        <v>6.802972040756549</v>
      </c>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row>
    <row r="43" spans="1:54" ht="15">
      <c r="A43" s="462"/>
      <c r="B43" t="s">
        <v>814</v>
      </c>
      <c r="C43" t="s">
        <v>451</v>
      </c>
      <c r="D43" s="515">
        <v>4.435576598498735</v>
      </c>
      <c r="E43" s="515">
        <v>4.824635185228459</v>
      </c>
      <c r="F43" s="515">
        <v>5.0205361017566235</v>
      </c>
      <c r="G43" s="515">
        <v>5.066478458199871</v>
      </c>
      <c r="H43" s="515">
        <v>5.177724998889972</v>
      </c>
      <c r="I43" s="515">
        <v>5.204641328890669</v>
      </c>
      <c r="J43" s="515">
        <v>5.251175226344449</v>
      </c>
      <c r="K43" s="515">
        <v>5.329447229517325</v>
      </c>
      <c r="L43" s="515">
        <v>5.407509294121315</v>
      </c>
      <c r="M43" s="515">
        <v>5.5535696206196095</v>
      </c>
      <c r="N43" s="515">
        <v>5.713646036179478</v>
      </c>
      <c r="O43" s="515">
        <v>5.871183238384505</v>
      </c>
      <c r="P43" s="515">
        <v>6.060125802875899</v>
      </c>
      <c r="Q43" s="515">
        <v>6.246206806045398</v>
      </c>
      <c r="R43" s="515">
        <v>6.419618601461146</v>
      </c>
      <c r="S43" s="515">
        <v>6.564122556965846</v>
      </c>
      <c r="T43" s="515">
        <v>6.696057229705751</v>
      </c>
      <c r="U43" s="515">
        <v>6.782842899559031</v>
      </c>
      <c r="V43" s="515">
        <v>6.845246249176612</v>
      </c>
      <c r="W43" s="515">
        <v>6.9238544137501705</v>
      </c>
      <c r="X43" s="515">
        <v>7.047973863550517</v>
      </c>
      <c r="Y43" s="515">
        <v>7.189664007914335</v>
      </c>
      <c r="Z43" s="515">
        <v>7.311179571438438</v>
      </c>
      <c r="AA43" s="515">
        <v>7.449207170559035</v>
      </c>
      <c r="AB43" s="515">
        <v>7.639484643026651</v>
      </c>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row>
    <row r="44" spans="1:54" ht="15">
      <c r="A44" s="462"/>
      <c r="B44" t="s">
        <v>814</v>
      </c>
      <c r="C44" t="s">
        <v>445</v>
      </c>
      <c r="D44" s="515">
        <v>4.2268855607660285</v>
      </c>
      <c r="E44" s="515">
        <v>4.554988830170847</v>
      </c>
      <c r="F44" s="515">
        <v>4.688700807999348</v>
      </c>
      <c r="G44" s="515">
        <v>4.715214611164442</v>
      </c>
      <c r="H44" s="515">
        <v>4.818020662603009</v>
      </c>
      <c r="I44" s="515">
        <v>4.842581668524529</v>
      </c>
      <c r="J44" s="515">
        <v>4.885361203430857</v>
      </c>
      <c r="K44" s="515">
        <v>4.9576067563486825</v>
      </c>
      <c r="L44" s="515">
        <v>5.0296699832977625</v>
      </c>
      <c r="M44" s="515">
        <v>5.16484800771127</v>
      </c>
      <c r="N44" s="515">
        <v>5.313044739246752</v>
      </c>
      <c r="O44" s="515">
        <v>5.458896407217262</v>
      </c>
      <c r="P44" s="515">
        <v>5.633903371213729</v>
      </c>
      <c r="Q44" s="515">
        <v>5.806265418418013</v>
      </c>
      <c r="R44" s="515">
        <v>5.966880668552393</v>
      </c>
      <c r="S44" s="515">
        <v>6.1006792679502215</v>
      </c>
      <c r="T44" s="515">
        <v>6.22282315444698</v>
      </c>
      <c r="U44" s="515">
        <v>6.303077890497193</v>
      </c>
      <c r="V44" s="515">
        <v>6.360714754701606</v>
      </c>
      <c r="W44" s="515">
        <v>6.433398505997031</v>
      </c>
      <c r="X44" s="515">
        <v>6.548325403782512</v>
      </c>
      <c r="Y44" s="515">
        <v>6.679566181418072</v>
      </c>
      <c r="Z44" s="515">
        <v>6.79209278852021</v>
      </c>
      <c r="AA44" s="515">
        <v>6.919950319885647</v>
      </c>
      <c r="AB44" s="515">
        <v>7.096303407437447</v>
      </c>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row>
    <row r="45" spans="1:54" ht="15">
      <c r="A45" s="462"/>
      <c r="B45" t="s">
        <v>815</v>
      </c>
      <c r="C45" t="s">
        <v>434</v>
      </c>
      <c r="D45" s="515">
        <v>4.283978905040274</v>
      </c>
      <c r="E45" s="515">
        <v>4.543187373342433</v>
      </c>
      <c r="F45" s="515">
        <v>4.676874217754207</v>
      </c>
      <c r="G45" s="515">
        <v>4.696290086207722</v>
      </c>
      <c r="H45" s="515">
        <v>4.801924451921098</v>
      </c>
      <c r="I45" s="515">
        <v>4.828565684563582</v>
      </c>
      <c r="J45" s="515">
        <v>4.873525732578493</v>
      </c>
      <c r="K45" s="515">
        <v>4.948152677752239</v>
      </c>
      <c r="L45" s="515">
        <v>5.022539872460105</v>
      </c>
      <c r="M45" s="515">
        <v>5.160541616562578</v>
      </c>
      <c r="N45" s="515">
        <v>5.311623983938086</v>
      </c>
      <c r="O45" s="515">
        <v>5.460290067567581</v>
      </c>
      <c r="P45" s="515">
        <v>5.638318241044698</v>
      </c>
      <c r="Q45" s="515">
        <v>5.813630830544535</v>
      </c>
      <c r="R45" s="515">
        <v>5.977047608562873</v>
      </c>
      <c r="S45" s="515">
        <v>6.113367960501365</v>
      </c>
      <c r="T45" s="515">
        <v>6.237888281627176</v>
      </c>
      <c r="U45" s="515">
        <v>6.320110221353809</v>
      </c>
      <c r="V45" s="515">
        <v>6.379475483306184</v>
      </c>
      <c r="W45" s="515">
        <v>6.453980600310088</v>
      </c>
      <c r="X45" s="515">
        <v>6.571061709875899</v>
      </c>
      <c r="Y45" s="515">
        <v>6.704563240019199</v>
      </c>
      <c r="Z45" s="515">
        <v>6.819150960231091</v>
      </c>
      <c r="AA45" s="515">
        <v>6.949169821905212</v>
      </c>
      <c r="AB45" s="515">
        <v>7.128076551883425</v>
      </c>
      <c r="AD45" s="515"/>
      <c r="AE45" s="515"/>
      <c r="AF45" s="515"/>
      <c r="AG45" s="515"/>
      <c r="AH45" s="515"/>
      <c r="AI45" s="515"/>
      <c r="AJ45" s="515"/>
      <c r="AK45" s="515"/>
      <c r="AL45" s="515"/>
      <c r="AM45" s="515"/>
      <c r="AN45" s="515"/>
      <c r="AO45" s="515"/>
      <c r="AP45" s="515"/>
      <c r="AQ45" s="515"/>
      <c r="AR45" s="515"/>
      <c r="AS45" s="515"/>
      <c r="AT45" s="515"/>
      <c r="AU45" s="515"/>
      <c r="AV45" s="515"/>
      <c r="AW45" s="515"/>
      <c r="AX45" s="515"/>
      <c r="AY45" s="515"/>
      <c r="AZ45" s="515"/>
      <c r="BA45" s="515"/>
      <c r="BB45" s="515"/>
    </row>
    <row r="46" spans="1:54" ht="15">
      <c r="A46" s="462"/>
      <c r="B46" t="s">
        <v>815</v>
      </c>
      <c r="C46" t="s">
        <v>451</v>
      </c>
      <c r="D46" s="515">
        <v>4.571746727399888</v>
      </c>
      <c r="E46" s="515">
        <v>4.981513084949265</v>
      </c>
      <c r="F46" s="515">
        <v>5.15032355863302</v>
      </c>
      <c r="G46" s="515">
        <v>5.197474883275778</v>
      </c>
      <c r="H46" s="515">
        <v>5.314722148723323</v>
      </c>
      <c r="I46" s="515">
        <v>5.344434870340468</v>
      </c>
      <c r="J46" s="515">
        <v>5.394439552842619</v>
      </c>
      <c r="K46" s="515">
        <v>5.477310611481119</v>
      </c>
      <c r="L46" s="515">
        <v>5.559910238428087</v>
      </c>
      <c r="M46" s="515">
        <v>5.71299224186371</v>
      </c>
      <c r="N46" s="515">
        <v>5.880562789104077</v>
      </c>
      <c r="O46" s="515">
        <v>6.045450737621251</v>
      </c>
      <c r="P46" s="515">
        <v>6.242868215339674</v>
      </c>
      <c r="Q46" s="515">
        <v>6.437271784818246</v>
      </c>
      <c r="R46" s="515">
        <v>6.618489471026729</v>
      </c>
      <c r="S46" s="515">
        <v>6.769678416573189</v>
      </c>
      <c r="T46" s="515">
        <v>6.9077879073208575</v>
      </c>
      <c r="U46" s="515">
        <v>6.999024451907659</v>
      </c>
      <c r="V46" s="515">
        <v>7.064930527224013</v>
      </c>
      <c r="W46" s="515">
        <v>7.147608245514319</v>
      </c>
      <c r="X46" s="515">
        <v>7.277458290781842</v>
      </c>
      <c r="Y46" s="515">
        <v>7.425499161093216</v>
      </c>
      <c r="Z46" s="515">
        <v>7.552578957108065</v>
      </c>
      <c r="AA46" s="515">
        <v>7.6967536476448295</v>
      </c>
      <c r="AB46" s="515">
        <v>7.895095002419877</v>
      </c>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row>
    <row r="47" spans="1:54" ht="15">
      <c r="A47" s="462"/>
      <c r="B47" t="s">
        <v>815</v>
      </c>
      <c r="C47" t="s">
        <v>445</v>
      </c>
      <c r="D47" s="515">
        <v>4.371437503046158</v>
      </c>
      <c r="E47" s="515">
        <v>4.698000122302549</v>
      </c>
      <c r="F47" s="515">
        <v>4.840639339002788</v>
      </c>
      <c r="G47" s="515">
        <v>4.868552761217623</v>
      </c>
      <c r="H47" s="515">
        <v>4.978184832935729</v>
      </c>
      <c r="I47" s="515">
        <v>5.0058859552992905</v>
      </c>
      <c r="J47" s="515">
        <v>5.052584417760107</v>
      </c>
      <c r="K47" s="515">
        <v>5.13005008623437</v>
      </c>
      <c r="L47" s="515">
        <v>5.207265003341671</v>
      </c>
      <c r="M47" s="515">
        <v>5.350456463479634</v>
      </c>
      <c r="N47" s="515">
        <v>5.5072126838315505</v>
      </c>
      <c r="O47" s="515">
        <v>5.661460930183445</v>
      </c>
      <c r="P47" s="515">
        <v>5.846160571836256</v>
      </c>
      <c r="Q47" s="515">
        <v>6.028041936068106</v>
      </c>
      <c r="R47" s="515">
        <v>6.197583700264384</v>
      </c>
      <c r="S47" s="515">
        <v>6.339020425705836</v>
      </c>
      <c r="T47" s="515">
        <v>6.468216999357208</v>
      </c>
      <c r="U47" s="515">
        <v>6.553541754762127</v>
      </c>
      <c r="V47" s="515">
        <v>6.615158930172963</v>
      </c>
      <c r="W47" s="515">
        <v>6.692477118525396</v>
      </c>
      <c r="X47" s="515">
        <v>6.813952074747501</v>
      </c>
      <c r="Y47" s="515">
        <v>6.952456289295404</v>
      </c>
      <c r="Z47" s="515">
        <v>7.071342499050576</v>
      </c>
      <c r="AA47" s="515">
        <v>7.20623201103976</v>
      </c>
      <c r="AB47" s="515">
        <v>7.391824898540713</v>
      </c>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row>
    <row r="48" spans="1:54" ht="15">
      <c r="A48" s="462"/>
      <c r="B48" t="s">
        <v>581</v>
      </c>
      <c r="C48" t="s">
        <v>434</v>
      </c>
      <c r="D48" s="515">
        <v>4.123476440696783</v>
      </c>
      <c r="E48" s="515">
        <v>4.417959691694305</v>
      </c>
      <c r="F48" s="515">
        <v>4.548912189609946</v>
      </c>
      <c r="G48" s="515">
        <v>4.572933667546218</v>
      </c>
      <c r="H48" s="515">
        <v>4.675705204116981</v>
      </c>
      <c r="I48" s="515">
        <v>4.70158739306936</v>
      </c>
      <c r="J48" s="515">
        <v>4.745302504374551</v>
      </c>
      <c r="K48" s="515">
        <v>4.8178965782121645</v>
      </c>
      <c r="L48" s="515">
        <v>4.890258780930164</v>
      </c>
      <c r="M48" s="515">
        <v>5.0245441000447535</v>
      </c>
      <c r="N48" s="515">
        <v>5.171563351196753</v>
      </c>
      <c r="O48" s="515">
        <v>5.3162319798216116</v>
      </c>
      <c r="P48" s="515">
        <v>5.489482643013947</v>
      </c>
      <c r="Q48" s="515">
        <v>5.660091262794135</v>
      </c>
      <c r="R48" s="515">
        <v>5.819121871392143</v>
      </c>
      <c r="S48" s="515">
        <v>5.951778327317852</v>
      </c>
      <c r="T48" s="515">
        <v>6.072949926281414</v>
      </c>
      <c r="U48" s="515">
        <v>6.152949890361591</v>
      </c>
      <c r="V48" s="515">
        <v>6.2107025127786</v>
      </c>
      <c r="W48" s="515">
        <v>6.283193143587644</v>
      </c>
      <c r="X48" s="515">
        <v>6.39712776754534</v>
      </c>
      <c r="Y48" s="515">
        <v>6.5270468215872395</v>
      </c>
      <c r="Z48" s="515">
        <v>6.638556343858633</v>
      </c>
      <c r="AA48" s="515">
        <v>6.765087281586516</v>
      </c>
      <c r="AB48" s="515">
        <v>6.939205995484929</v>
      </c>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row>
    <row r="49" spans="1:54" ht="15">
      <c r="A49" s="462"/>
      <c r="B49" t="s">
        <v>581</v>
      </c>
      <c r="C49" t="s">
        <v>451</v>
      </c>
      <c r="D49" s="515">
        <v>4.479741833899098</v>
      </c>
      <c r="E49" s="515">
        <v>4.8647908919338825</v>
      </c>
      <c r="F49" s="515">
        <v>5.049525175201892</v>
      </c>
      <c r="G49" s="515">
        <v>5.098364755423473</v>
      </c>
      <c r="H49" s="515">
        <v>5.213311894412893</v>
      </c>
      <c r="I49" s="515">
        <v>5.242414765987463</v>
      </c>
      <c r="J49" s="515">
        <v>5.2914192100114885</v>
      </c>
      <c r="K49" s="515">
        <v>5.372656967843948</v>
      </c>
      <c r="L49" s="515">
        <v>5.453629624608145</v>
      </c>
      <c r="M49" s="515">
        <v>5.603725684063714</v>
      </c>
      <c r="N49" s="515">
        <v>5.768031739899746</v>
      </c>
      <c r="O49" s="515">
        <v>5.929707952206575</v>
      </c>
      <c r="P49" s="515">
        <v>6.123286962010005</v>
      </c>
      <c r="Q49" s="515">
        <v>6.313911149390845</v>
      </c>
      <c r="R49" s="515">
        <v>6.491604788640537</v>
      </c>
      <c r="S49" s="515">
        <v>6.639849994362173</v>
      </c>
      <c r="T49" s="515">
        <v>6.775268970216141</v>
      </c>
      <c r="U49" s="515">
        <v>6.864720279038205</v>
      </c>
      <c r="V49" s="515">
        <v>6.929330686790046</v>
      </c>
      <c r="W49" s="515">
        <v>7.010389875728619</v>
      </c>
      <c r="X49" s="515">
        <v>7.13771189209995</v>
      </c>
      <c r="Y49" s="515">
        <v>7.282874439027055</v>
      </c>
      <c r="Z49" s="515">
        <v>7.407481071547471</v>
      </c>
      <c r="AA49" s="515">
        <v>7.548853406179274</v>
      </c>
      <c r="AB49" s="515">
        <v>7.743347852208303</v>
      </c>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row>
    <row r="50" spans="1:54" ht="15">
      <c r="A50" s="462"/>
      <c r="B50" t="s">
        <v>581</v>
      </c>
      <c r="C50" t="s">
        <v>445</v>
      </c>
      <c r="D50" s="515">
        <v>4.238595879501864</v>
      </c>
      <c r="E50" s="515">
        <v>4.579088820388682</v>
      </c>
      <c r="F50" s="515">
        <v>4.7261549184821225</v>
      </c>
      <c r="G50" s="515">
        <v>4.757208308091808</v>
      </c>
      <c r="H50" s="515">
        <v>4.864256321771138</v>
      </c>
      <c r="I50" s="515">
        <v>4.89127231315011</v>
      </c>
      <c r="J50" s="515">
        <v>4.936847065968374</v>
      </c>
      <c r="K50" s="515">
        <v>5.012477816165563</v>
      </c>
      <c r="L50" s="515">
        <v>5.087864927082136</v>
      </c>
      <c r="M50" s="515">
        <v>5.227701853160583</v>
      </c>
      <c r="N50" s="515">
        <v>5.3807906076537995</v>
      </c>
      <c r="O50" s="515">
        <v>5.531430655533205</v>
      </c>
      <c r="P50" s="515">
        <v>5.711818002165343</v>
      </c>
      <c r="Q50" s="515">
        <v>5.889453450849079</v>
      </c>
      <c r="R50" s="515">
        <v>6.0550361536464825</v>
      </c>
      <c r="S50" s="515">
        <v>6.193165758937411</v>
      </c>
      <c r="T50" s="515">
        <v>6.31933969589208</v>
      </c>
      <c r="U50" s="515">
        <v>6.402658842947612</v>
      </c>
      <c r="V50" s="515">
        <v>6.462820411353095</v>
      </c>
      <c r="W50" s="515">
        <v>6.538320276296606</v>
      </c>
      <c r="X50" s="515">
        <v>6.656955139371517</v>
      </c>
      <c r="Y50" s="515">
        <v>6.792225725327756</v>
      </c>
      <c r="Z50" s="515">
        <v>6.908333480017402</v>
      </c>
      <c r="AA50" s="515">
        <v>7.040074708451103</v>
      </c>
      <c r="AB50" s="515">
        <v>7.2213458181495795</v>
      </c>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row>
    <row r="51" spans="1:54" ht="15">
      <c r="A51" s="462"/>
      <c r="B51" t="s">
        <v>511</v>
      </c>
      <c r="C51" t="s">
        <v>434</v>
      </c>
      <c r="D51" s="515">
        <v>4.589346458478111</v>
      </c>
      <c r="E51" s="515">
        <v>4.873715416039653</v>
      </c>
      <c r="F51" s="515">
        <v>4.969174516857174</v>
      </c>
      <c r="G51" s="515">
        <v>4.981414022320934</v>
      </c>
      <c r="H51" s="515">
        <v>5.088897152703768</v>
      </c>
      <c r="I51" s="515">
        <v>5.114087184526627</v>
      </c>
      <c r="J51" s="515">
        <v>5.158463986055423</v>
      </c>
      <c r="K51" s="515">
        <v>5.233859355669296</v>
      </c>
      <c r="L51" s="515">
        <v>5.309082327128148</v>
      </c>
      <c r="M51" s="515">
        <v>5.4507214259994825</v>
      </c>
      <c r="N51" s="515">
        <v>5.606074512426384</v>
      </c>
      <c r="O51" s="515">
        <v>5.758978179761282</v>
      </c>
      <c r="P51" s="515">
        <v>5.942570528321201</v>
      </c>
      <c r="Q51" s="515">
        <v>6.123396902391488</v>
      </c>
      <c r="R51" s="515">
        <v>6.291881514532627</v>
      </c>
      <c r="S51" s="515">
        <v>6.432170232228754</v>
      </c>
      <c r="T51" s="515">
        <v>6.560213057026887</v>
      </c>
      <c r="U51" s="515">
        <v>6.644202609265529</v>
      </c>
      <c r="V51" s="515">
        <v>6.704411985158284</v>
      </c>
      <c r="W51" s="515">
        <v>6.780464403180091</v>
      </c>
      <c r="X51" s="515">
        <v>6.900970140041865</v>
      </c>
      <c r="Y51" s="515">
        <v>7.038650953010111</v>
      </c>
      <c r="Z51" s="515">
        <v>7.15665661007602</v>
      </c>
      <c r="AA51" s="515">
        <v>7.290802464923389</v>
      </c>
      <c r="AB51" s="515">
        <v>7.4759776289129345</v>
      </c>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row>
    <row r="52" spans="1:54" ht="15">
      <c r="A52" s="462"/>
      <c r="B52" t="s">
        <v>511</v>
      </c>
      <c r="C52" t="s">
        <v>451</v>
      </c>
      <c r="D52" s="515">
        <v>7.968911747854983</v>
      </c>
      <c r="E52" s="515">
        <v>6.87979276970209</v>
      </c>
      <c r="F52" s="515">
        <v>6.692088514657782</v>
      </c>
      <c r="G52" s="515">
        <v>6.72495845867568</v>
      </c>
      <c r="H52" s="515">
        <v>6.876405473318681</v>
      </c>
      <c r="I52" s="515">
        <v>6.914677007596042</v>
      </c>
      <c r="J52" s="515">
        <v>6.979190293887088</v>
      </c>
      <c r="K52" s="515">
        <v>7.086203635379191</v>
      </c>
      <c r="L52" s="515">
        <v>7.192870403831174</v>
      </c>
      <c r="M52" s="515">
        <v>7.390673634569437</v>
      </c>
      <c r="N52" s="515">
        <v>7.6072143524247515</v>
      </c>
      <c r="O52" s="515">
        <v>7.820290502617211</v>
      </c>
      <c r="P52" s="515">
        <v>8.075430493711611</v>
      </c>
      <c r="Q52" s="515">
        <v>8.326677291001415</v>
      </c>
      <c r="R52" s="515">
        <v>8.560878627206538</v>
      </c>
      <c r="S52" s="515">
        <v>8.756256929252867</v>
      </c>
      <c r="T52" s="515">
        <v>8.934727153217224</v>
      </c>
      <c r="U52" s="515">
        <v>9.052594922581052</v>
      </c>
      <c r="V52" s="515">
        <v>9.137714099142382</v>
      </c>
      <c r="W52" s="515">
        <v>9.244521721073221</v>
      </c>
      <c r="X52" s="515">
        <v>9.412325130912537</v>
      </c>
      <c r="Y52" s="515">
        <v>9.603651765699473</v>
      </c>
      <c r="Z52" s="515">
        <v>9.767878957076503</v>
      </c>
      <c r="AA52" s="515">
        <v>9.954212177791376</v>
      </c>
      <c r="AB52" s="515">
        <v>10.210584354838177</v>
      </c>
      <c r="AD52" s="515"/>
      <c r="AE52" s="515"/>
      <c r="AF52" s="515"/>
      <c r="AG52" s="515"/>
      <c r="AH52" s="515"/>
      <c r="AI52" s="515"/>
      <c r="AJ52" s="515"/>
      <c r="AK52" s="515"/>
      <c r="AL52" s="515"/>
      <c r="AM52" s="515"/>
      <c r="AN52" s="515"/>
      <c r="AO52" s="515"/>
      <c r="AP52" s="515"/>
      <c r="AQ52" s="515"/>
      <c r="AR52" s="515"/>
      <c r="AS52" s="515"/>
      <c r="AT52" s="515"/>
      <c r="AU52" s="515"/>
      <c r="AV52" s="515"/>
      <c r="AW52" s="515"/>
      <c r="AX52" s="515"/>
      <c r="AY52" s="515"/>
      <c r="AZ52" s="515"/>
      <c r="BA52" s="515"/>
      <c r="BB52" s="515"/>
    </row>
    <row r="53" spans="1:54" ht="15">
      <c r="A53" s="462"/>
      <c r="B53" t="s">
        <v>511</v>
      </c>
      <c r="C53" t="s">
        <v>445</v>
      </c>
      <c r="D53" s="515">
        <v>4.982090842280456</v>
      </c>
      <c r="E53" s="515">
        <v>5.3311224193511295</v>
      </c>
      <c r="F53" s="515">
        <v>5.377601352044135</v>
      </c>
      <c r="G53" s="515">
        <v>5.397698415106799</v>
      </c>
      <c r="H53" s="515">
        <v>5.516605070598868</v>
      </c>
      <c r="I53" s="515">
        <v>5.5455414874631455</v>
      </c>
      <c r="J53" s="515">
        <v>5.595398693796239</v>
      </c>
      <c r="K53" s="515">
        <v>5.6791070254932</v>
      </c>
      <c r="L53" s="515">
        <v>5.762584742373838</v>
      </c>
      <c r="M53" s="515">
        <v>5.918596108597653</v>
      </c>
      <c r="N53" s="515">
        <v>6.089553509366637</v>
      </c>
      <c r="O53" s="515">
        <v>6.2577960580964485</v>
      </c>
      <c r="P53" s="515">
        <v>6.4595357936542666</v>
      </c>
      <c r="Q53" s="515">
        <v>6.658217178023993</v>
      </c>
      <c r="R53" s="515">
        <v>6.843377660363001</v>
      </c>
      <c r="S53" s="515">
        <v>6.99769415153936</v>
      </c>
      <c r="T53" s="515">
        <v>7.138596684277277</v>
      </c>
      <c r="U53" s="515">
        <v>7.231329595209495</v>
      </c>
      <c r="V53" s="515">
        <v>7.298046801055255</v>
      </c>
      <c r="W53" s="515">
        <v>7.382046539536492</v>
      </c>
      <c r="X53" s="515">
        <v>7.51459290565379</v>
      </c>
      <c r="Y53" s="515">
        <v>7.665879208321395</v>
      </c>
      <c r="Z53" s="515">
        <v>7.795639179816254</v>
      </c>
      <c r="AA53" s="515">
        <v>7.9430099918553525</v>
      </c>
      <c r="AB53" s="515">
        <v>8.146116661095782</v>
      </c>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row>
    <row r="54" spans="1:54" ht="15">
      <c r="A54" s="462"/>
      <c r="B54" t="s">
        <v>831</v>
      </c>
      <c r="C54" t="s">
        <v>434</v>
      </c>
      <c r="D54" s="515">
        <v>4.426519826066188</v>
      </c>
      <c r="E54" s="515">
        <v>4.701386228101384</v>
      </c>
      <c r="F54" s="515">
        <v>4.776111464517519</v>
      </c>
      <c r="G54" s="515">
        <v>4.788201576606293</v>
      </c>
      <c r="H54" s="515">
        <v>4.897087311847023</v>
      </c>
      <c r="I54" s="515">
        <v>4.925045912552733</v>
      </c>
      <c r="J54" s="515">
        <v>4.971745197385736</v>
      </c>
      <c r="K54" s="515">
        <v>5.048808582838423</v>
      </c>
      <c r="L54" s="515">
        <v>5.125606279731403</v>
      </c>
      <c r="M54" s="515">
        <v>5.267538644348446</v>
      </c>
      <c r="N54" s="515">
        <v>5.422849342156983</v>
      </c>
      <c r="O54" s="515">
        <v>5.575667010031434</v>
      </c>
      <c r="P54" s="515">
        <v>5.75853971099078</v>
      </c>
      <c r="Q54" s="515">
        <v>5.93861398652348</v>
      </c>
      <c r="R54" s="515">
        <v>6.106487974479647</v>
      </c>
      <c r="S54" s="515">
        <v>6.24659370166118</v>
      </c>
      <c r="T54" s="515">
        <v>6.3745982819058735</v>
      </c>
      <c r="U54" s="515">
        <v>6.459265734204214</v>
      </c>
      <c r="V54" s="515">
        <v>6.520508774025185</v>
      </c>
      <c r="W54" s="515">
        <v>6.59724399798848</v>
      </c>
      <c r="X54" s="515">
        <v>6.717572007971612</v>
      </c>
      <c r="Y54" s="515">
        <v>6.854704645850271</v>
      </c>
      <c r="Z54" s="515">
        <v>6.972452937523447</v>
      </c>
      <c r="AA54" s="515">
        <v>7.105993465330433</v>
      </c>
      <c r="AB54" s="515">
        <v>7.2895930770459865</v>
      </c>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row>
    <row r="55" spans="1:54" ht="15">
      <c r="A55" s="462"/>
      <c r="B55" t="s">
        <v>831</v>
      </c>
      <c r="C55" t="s">
        <v>451</v>
      </c>
      <c r="D55" s="515">
        <v>4.732849357451951</v>
      </c>
      <c r="E55" s="515">
        <v>5.124175488356669</v>
      </c>
      <c r="F55" s="515">
        <v>5.266065240879499</v>
      </c>
      <c r="G55" s="515">
        <v>5.3039091054436565</v>
      </c>
      <c r="H55" s="515">
        <v>5.423626473349593</v>
      </c>
      <c r="I55" s="515">
        <v>5.4539941120405615</v>
      </c>
      <c r="J55" s="515">
        <v>5.505072949189753</v>
      </c>
      <c r="K55" s="515">
        <v>5.589698007188619</v>
      </c>
      <c r="L55" s="515">
        <v>5.674044835048808</v>
      </c>
      <c r="M55" s="515">
        <v>5.8303334393822395</v>
      </c>
      <c r="N55" s="515">
        <v>6.001409719194279</v>
      </c>
      <c r="O55" s="515">
        <v>6.169746746557016</v>
      </c>
      <c r="P55" s="515">
        <v>6.371286349387186</v>
      </c>
      <c r="Q55" s="515">
        <v>6.569748591804274</v>
      </c>
      <c r="R55" s="515">
        <v>6.754750746916873</v>
      </c>
      <c r="S55" s="515">
        <v>6.909100970380255</v>
      </c>
      <c r="T55" s="515">
        <v>7.050099801159536</v>
      </c>
      <c r="U55" s="515">
        <v>7.143253507837895</v>
      </c>
      <c r="V55" s="515">
        <v>7.210550998667482</v>
      </c>
      <c r="W55" s="515">
        <v>7.294966853274836</v>
      </c>
      <c r="X55" s="515">
        <v>7.4275317450975455</v>
      </c>
      <c r="Y55" s="515">
        <v>7.5786636427054646</v>
      </c>
      <c r="Z55" s="515">
        <v>7.708399365400343</v>
      </c>
      <c r="AA55" s="515">
        <v>7.855583501868058</v>
      </c>
      <c r="AB55" s="515">
        <v>8.058056046351032</v>
      </c>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row>
    <row r="56" spans="1:54" ht="15">
      <c r="A56" s="462"/>
      <c r="B56" t="s">
        <v>831</v>
      </c>
      <c r="C56" t="s">
        <v>445</v>
      </c>
      <c r="D56" s="515">
        <v>4.508888909708714</v>
      </c>
      <c r="E56" s="515">
        <v>4.8396069377658195</v>
      </c>
      <c r="F56" s="515">
        <v>4.947640378559483</v>
      </c>
      <c r="G56" s="515">
        <v>4.967668241024309</v>
      </c>
      <c r="H56" s="515">
        <v>5.080159731480429</v>
      </c>
      <c r="I56" s="515">
        <v>5.108846652991409</v>
      </c>
      <c r="J56" s="515">
        <v>5.1569512425279385</v>
      </c>
      <c r="K56" s="515">
        <v>5.236511197085562</v>
      </c>
      <c r="L56" s="515">
        <v>5.315804035413571</v>
      </c>
      <c r="M56" s="515">
        <v>5.462562392525874</v>
      </c>
      <c r="N56" s="515">
        <v>5.623183769897281</v>
      </c>
      <c r="O56" s="515">
        <v>5.781230503495999</v>
      </c>
      <c r="P56" s="515">
        <v>5.9704112657534605</v>
      </c>
      <c r="Q56" s="515">
        <v>6.156700637625105</v>
      </c>
      <c r="R56" s="515">
        <v>6.330361216347068</v>
      </c>
      <c r="S56" s="515">
        <v>6.4752695777100655</v>
      </c>
      <c r="T56" s="515">
        <v>6.607651406025185</v>
      </c>
      <c r="U56" s="515">
        <v>6.695156475378991</v>
      </c>
      <c r="V56" s="515">
        <v>6.75840750606025</v>
      </c>
      <c r="W56" s="515">
        <v>6.837708888398317</v>
      </c>
      <c r="X56" s="515">
        <v>6.9621632661506485</v>
      </c>
      <c r="Y56" s="515">
        <v>7.104026894227602</v>
      </c>
      <c r="Z56" s="515">
        <v>7.225819932405768</v>
      </c>
      <c r="AA56" s="515">
        <v>7.363973389919293</v>
      </c>
      <c r="AB56" s="515">
        <v>7.553976100521094</v>
      </c>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row>
    <row r="57" spans="1:54" ht="15">
      <c r="A57" s="462"/>
      <c r="B57" t="s">
        <v>513</v>
      </c>
      <c r="C57" t="s">
        <v>434</v>
      </c>
      <c r="D57" s="515">
        <v>4.293561141717499</v>
      </c>
      <c r="E57" s="515">
        <v>4.587248965033441</v>
      </c>
      <c r="F57" s="515">
        <v>4.699903135455363</v>
      </c>
      <c r="G57" s="515">
        <v>4.719468535926357</v>
      </c>
      <c r="H57" s="515">
        <v>4.825640822098637</v>
      </c>
      <c r="I57" s="515">
        <v>4.85242467768848</v>
      </c>
      <c r="J57" s="515">
        <v>4.897618647077265</v>
      </c>
      <c r="K57" s="515">
        <v>4.972627565127333</v>
      </c>
      <c r="L57" s="515">
        <v>5.0473952521964955</v>
      </c>
      <c r="M57" s="515">
        <v>5.1860953058855275</v>
      </c>
      <c r="N57" s="515">
        <v>5.337941125508669</v>
      </c>
      <c r="O57" s="515">
        <v>5.487358323760597</v>
      </c>
      <c r="P57" s="515">
        <v>5.666284182847572</v>
      </c>
      <c r="Q57" s="515">
        <v>5.842480639817039</v>
      </c>
      <c r="R57" s="515">
        <v>6.006721571199017</v>
      </c>
      <c r="S57" s="515">
        <v>6.143730362623898</v>
      </c>
      <c r="T57" s="515">
        <v>6.268879902635129</v>
      </c>
      <c r="U57" s="515">
        <v>6.3515193475986695</v>
      </c>
      <c r="V57" s="515">
        <v>6.411187621626059</v>
      </c>
      <c r="W57" s="515">
        <v>6.486071256971231</v>
      </c>
      <c r="X57" s="515">
        <v>6.6037435855368205</v>
      </c>
      <c r="Y57" s="515">
        <v>6.737918256511276</v>
      </c>
      <c r="Z57" s="515">
        <v>6.853084364592737</v>
      </c>
      <c r="AA57" s="515">
        <v>6.983758600917702</v>
      </c>
      <c r="AB57" s="515">
        <v>7.163564990525796</v>
      </c>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row>
    <row r="58" spans="1:54" ht="15">
      <c r="A58" s="462"/>
      <c r="B58" t="s">
        <v>513</v>
      </c>
      <c r="C58" t="s">
        <v>451</v>
      </c>
      <c r="D58" s="515">
        <v>4.400311818318458</v>
      </c>
      <c r="E58" s="515">
        <v>4.907622945774688</v>
      </c>
      <c r="F58" s="515">
        <v>5.094582936875326</v>
      </c>
      <c r="G58" s="515">
        <v>5.141372324941865</v>
      </c>
      <c r="H58" s="515">
        <v>5.257317574323152</v>
      </c>
      <c r="I58" s="515">
        <v>5.286685082506214</v>
      </c>
      <c r="J58" s="515">
        <v>5.336123567196066</v>
      </c>
      <c r="K58" s="515">
        <v>5.4180700749765105</v>
      </c>
      <c r="L58" s="515">
        <v>5.499748734595877</v>
      </c>
      <c r="M58" s="515">
        <v>5.6511405061656665</v>
      </c>
      <c r="N58" s="515">
        <v>5.816863146200068</v>
      </c>
      <c r="O58" s="515">
        <v>5.979933050265089</v>
      </c>
      <c r="P58" s="515">
        <v>6.175177714016061</v>
      </c>
      <c r="Q58" s="515">
        <v>6.367441915811443</v>
      </c>
      <c r="R58" s="515">
        <v>6.546664770065185</v>
      </c>
      <c r="S58" s="515">
        <v>6.696187373948895</v>
      </c>
      <c r="T58" s="515">
        <v>6.832773864252093</v>
      </c>
      <c r="U58" s="515">
        <v>6.922999853249869</v>
      </c>
      <c r="V58" s="515">
        <v>6.98817249933255</v>
      </c>
      <c r="W58" s="515">
        <v>7.069934028335845</v>
      </c>
      <c r="X58" s="515">
        <v>7.198353050440647</v>
      </c>
      <c r="Y58" s="515">
        <v>7.344764608903957</v>
      </c>
      <c r="Z58" s="515">
        <v>7.470444439020052</v>
      </c>
      <c r="AA58" s="515">
        <v>7.613032820074248</v>
      </c>
      <c r="AB58" s="515">
        <v>7.809196582841229</v>
      </c>
      <c r="AD58" s="515"/>
      <c r="AE58" s="515"/>
      <c r="AF58" s="515"/>
      <c r="AG58" s="515"/>
      <c r="AH58" s="515"/>
      <c r="AI58" s="515"/>
      <c r="AJ58" s="515"/>
      <c r="AK58" s="515"/>
      <c r="AL58" s="515"/>
      <c r="AM58" s="515"/>
      <c r="AN58" s="515"/>
      <c r="AO58" s="515"/>
      <c r="AP58" s="515"/>
      <c r="AQ58" s="515"/>
      <c r="AR58" s="515"/>
      <c r="AS58" s="515"/>
      <c r="AT58" s="515"/>
      <c r="AU58" s="515"/>
      <c r="AV58" s="515"/>
      <c r="AW58" s="515"/>
      <c r="AX58" s="515"/>
      <c r="AY58" s="515"/>
      <c r="AZ58" s="515"/>
      <c r="BA58" s="515"/>
      <c r="BB58" s="515"/>
    </row>
    <row r="59" spans="1:54" ht="15">
      <c r="A59" s="462"/>
      <c r="B59" t="s">
        <v>513</v>
      </c>
      <c r="C59" t="s">
        <v>445</v>
      </c>
      <c r="D59" s="515">
        <v>4.328016956592424</v>
      </c>
      <c r="E59" s="515">
        <v>4.679695810561743</v>
      </c>
      <c r="F59" s="515">
        <v>4.817955751286297</v>
      </c>
      <c r="G59" s="515">
        <v>4.845721883790046</v>
      </c>
      <c r="H59" s="515">
        <v>4.95482410143197</v>
      </c>
      <c r="I59" s="515">
        <v>4.982384739549646</v>
      </c>
      <c r="J59" s="515">
        <v>5.028852788403021</v>
      </c>
      <c r="K59" s="515">
        <v>5.105942211872729</v>
      </c>
      <c r="L59" s="515">
        <v>5.182782342289448</v>
      </c>
      <c r="M59" s="515">
        <v>5.325285964337685</v>
      </c>
      <c r="N59" s="515">
        <v>5.481290180785148</v>
      </c>
      <c r="O59" s="515">
        <v>5.634798575849016</v>
      </c>
      <c r="P59" s="515">
        <v>5.818613993130656</v>
      </c>
      <c r="Q59" s="515">
        <v>5.999624743921731</v>
      </c>
      <c r="R59" s="515">
        <v>6.168354713340714</v>
      </c>
      <c r="S59" s="515">
        <v>6.309113322785601</v>
      </c>
      <c r="T59" s="515">
        <v>6.437690112999265</v>
      </c>
      <c r="U59" s="515">
        <v>6.522603623864293</v>
      </c>
      <c r="V59" s="515">
        <v>6.583922331015705</v>
      </c>
      <c r="W59" s="515">
        <v>6.66086767709618</v>
      </c>
      <c r="X59" s="515">
        <v>6.781760279939167</v>
      </c>
      <c r="Y59" s="515">
        <v>6.919601447734826</v>
      </c>
      <c r="Z59" s="515">
        <v>7.037917942831961</v>
      </c>
      <c r="AA59" s="515">
        <v>7.172161907836595</v>
      </c>
      <c r="AB59" s="515">
        <v>7.356868626547745</v>
      </c>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515"/>
    </row>
    <row r="60" spans="1:54" ht="15">
      <c r="A60" s="462"/>
      <c r="B60" t="s">
        <v>832</v>
      </c>
      <c r="C60" t="s">
        <v>434</v>
      </c>
      <c r="D60" s="515">
        <v>3.8848019236227196</v>
      </c>
      <c r="E60" s="515">
        <v>4.203039608533919</v>
      </c>
      <c r="F60" s="515">
        <v>4.297918201394659</v>
      </c>
      <c r="G60" s="515">
        <v>4.316502435112813</v>
      </c>
      <c r="H60" s="515">
        <v>4.412958995430849</v>
      </c>
      <c r="I60" s="515">
        <v>4.43701873906842</v>
      </c>
      <c r="J60" s="515">
        <v>4.477881874993144</v>
      </c>
      <c r="K60" s="515">
        <v>4.545950206534644</v>
      </c>
      <c r="L60" s="515">
        <v>4.6138095741172505</v>
      </c>
      <c r="M60" s="515">
        <v>4.739991408778975</v>
      </c>
      <c r="N60" s="515">
        <v>4.878173665044498</v>
      </c>
      <c r="O60" s="515">
        <v>5.014150844705672</v>
      </c>
      <c r="P60" s="515">
        <v>5.17705214755965</v>
      </c>
      <c r="Q60" s="515">
        <v>5.337473405386815</v>
      </c>
      <c r="R60" s="515">
        <v>5.486999307774019</v>
      </c>
      <c r="S60" s="515">
        <v>5.6116959911034145</v>
      </c>
      <c r="T60" s="515">
        <v>5.72558455700142</v>
      </c>
      <c r="U60" s="515">
        <v>5.8007085541798356</v>
      </c>
      <c r="V60" s="515">
        <v>5.8548888810687485</v>
      </c>
      <c r="W60" s="515">
        <v>5.922954650686637</v>
      </c>
      <c r="X60" s="515">
        <v>6.0300548419501725</v>
      </c>
      <c r="Y60" s="515">
        <v>6.152213825774936</v>
      </c>
      <c r="Z60" s="515">
        <v>6.257042401707366</v>
      </c>
      <c r="AA60" s="515">
        <v>6.3760225063393285</v>
      </c>
      <c r="AB60" s="515">
        <v>6.539821895950402</v>
      </c>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row>
    <row r="61" spans="1:54" ht="15">
      <c r="A61" s="462"/>
      <c r="B61" t="s">
        <v>832</v>
      </c>
      <c r="C61" t="s">
        <v>451</v>
      </c>
      <c r="D61" s="515">
        <v>4.26040615088693</v>
      </c>
      <c r="E61" s="515">
        <v>4.758279162824527</v>
      </c>
      <c r="F61" s="515">
        <v>4.938716439028568</v>
      </c>
      <c r="G61" s="515">
        <v>4.985332654024341</v>
      </c>
      <c r="H61" s="515">
        <v>5.097476851522327</v>
      </c>
      <c r="I61" s="515">
        <v>5.125763387948703</v>
      </c>
      <c r="J61" s="515">
        <v>5.173496654837002</v>
      </c>
      <c r="K61" s="515">
        <v>5.252723549996405</v>
      </c>
      <c r="L61" s="515">
        <v>5.331695788871089</v>
      </c>
      <c r="M61" s="515">
        <v>5.478199802845933</v>
      </c>
      <c r="N61" s="515">
        <v>5.638589807482609</v>
      </c>
      <c r="O61" s="515">
        <v>5.796414605528666</v>
      </c>
      <c r="P61" s="515">
        <v>5.985409476589551</v>
      </c>
      <c r="Q61" s="515">
        <v>6.171521418120526</v>
      </c>
      <c r="R61" s="515">
        <v>6.345004891056228</v>
      </c>
      <c r="S61" s="515">
        <v>6.489723235637686</v>
      </c>
      <c r="T61" s="515">
        <v>6.621914797785793</v>
      </c>
      <c r="U61" s="515">
        <v>6.7092031519194455</v>
      </c>
      <c r="V61" s="515">
        <v>6.772227218828344</v>
      </c>
      <c r="W61" s="515">
        <v>6.8513233487331915</v>
      </c>
      <c r="X61" s="515">
        <v>6.975617190730813</v>
      </c>
      <c r="Y61" s="515">
        <v>7.1173425243075705</v>
      </c>
      <c r="Z61" s="515">
        <v>7.238989251525008</v>
      </c>
      <c r="AA61" s="515">
        <v>7.377017277577028</v>
      </c>
      <c r="AB61" s="515">
        <v>7.566943586435126</v>
      </c>
      <c r="AD61" s="515"/>
      <c r="AE61" s="515"/>
      <c r="AF61" s="515"/>
      <c r="AG61" s="515"/>
      <c r="AH61" s="515"/>
      <c r="AI61" s="515"/>
      <c r="AJ61" s="515"/>
      <c r="AK61" s="515"/>
      <c r="AL61" s="515"/>
      <c r="AM61" s="515"/>
      <c r="AN61" s="515"/>
      <c r="AO61" s="515"/>
      <c r="AP61" s="515"/>
      <c r="AQ61" s="515"/>
      <c r="AR61" s="515"/>
      <c r="AS61" s="515"/>
      <c r="AT61" s="515"/>
      <c r="AU61" s="515"/>
      <c r="AV61" s="515"/>
      <c r="AW61" s="515"/>
      <c r="AX61" s="515"/>
      <c r="AY61" s="515"/>
      <c r="AZ61" s="515"/>
      <c r="BA61" s="515"/>
      <c r="BB61" s="515"/>
    </row>
    <row r="62" spans="1:54" ht="15">
      <c r="A62" s="462"/>
      <c r="B62" t="s">
        <v>832</v>
      </c>
      <c r="C62" t="s">
        <v>445</v>
      </c>
      <c r="D62" s="515">
        <v>4.0106876217796525</v>
      </c>
      <c r="E62" s="515">
        <v>4.412871571482708</v>
      </c>
      <c r="F62" s="515">
        <v>4.546753503846282</v>
      </c>
      <c r="G62" s="515">
        <v>4.574298308496159</v>
      </c>
      <c r="H62" s="515">
        <v>4.67683012324407</v>
      </c>
      <c r="I62" s="515">
        <v>4.702538258340832</v>
      </c>
      <c r="J62" s="515">
        <v>4.746070170128244</v>
      </c>
      <c r="K62" s="515">
        <v>4.818463036471477</v>
      </c>
      <c r="L62" s="515">
        <v>4.890628814479364</v>
      </c>
      <c r="M62" s="515">
        <v>5.024673359699284</v>
      </c>
      <c r="N62" s="515">
        <v>5.171446112041836</v>
      </c>
      <c r="O62" s="515">
        <v>5.315874267529785</v>
      </c>
      <c r="P62" s="515">
        <v>5.488865971583036</v>
      </c>
      <c r="Q62" s="515">
        <v>5.659221625200114</v>
      </c>
      <c r="R62" s="515">
        <v>5.818012178211581</v>
      </c>
      <c r="S62" s="515">
        <v>5.950453029185147</v>
      </c>
      <c r="T62" s="515">
        <v>6.071421622338786</v>
      </c>
      <c r="U62" s="515">
        <v>6.151254462884135</v>
      </c>
      <c r="V62" s="515">
        <v>6.2088608198848405</v>
      </c>
      <c r="W62" s="515">
        <v>6.281196788630734</v>
      </c>
      <c r="X62" s="515">
        <v>6.394947203784746</v>
      </c>
      <c r="Y62" s="515">
        <v>6.5246724677049635</v>
      </c>
      <c r="Z62" s="515">
        <v>6.636005628434933</v>
      </c>
      <c r="AA62" s="515">
        <v>6.762351192634981</v>
      </c>
      <c r="AB62" s="515">
        <v>6.936249764822113</v>
      </c>
      <c r="AD62" s="515"/>
      <c r="AE62" s="515"/>
      <c r="AF62" s="515"/>
      <c r="AG62" s="515"/>
      <c r="AH62" s="515"/>
      <c r="AI62" s="515"/>
      <c r="AJ62" s="515"/>
      <c r="AK62" s="515"/>
      <c r="AL62" s="515"/>
      <c r="AM62" s="515"/>
      <c r="AN62" s="515"/>
      <c r="AO62" s="515"/>
      <c r="AP62" s="515"/>
      <c r="AQ62" s="515"/>
      <c r="AR62" s="515"/>
      <c r="AS62" s="515"/>
      <c r="AT62" s="515"/>
      <c r="AU62" s="515"/>
      <c r="AV62" s="515"/>
      <c r="AW62" s="515"/>
      <c r="AX62" s="515"/>
      <c r="AY62" s="515"/>
      <c r="AZ62" s="515"/>
      <c r="BA62" s="515"/>
      <c r="BB62" s="515"/>
    </row>
    <row r="63" spans="1:54" ht="15">
      <c r="A63" s="462"/>
      <c r="B63" t="s">
        <v>817</v>
      </c>
      <c r="C63" t="s">
        <v>434</v>
      </c>
      <c r="D63" s="515">
        <v>4.422158710598466</v>
      </c>
      <c r="E63" s="515">
        <v>4.680899443189979</v>
      </c>
      <c r="F63" s="515">
        <v>4.744936322544996</v>
      </c>
      <c r="G63" s="515">
        <v>4.768239947187231</v>
      </c>
      <c r="H63" s="515">
        <v>4.875544109746642</v>
      </c>
      <c r="I63" s="515">
        <v>4.9026280683418815</v>
      </c>
      <c r="J63" s="515">
        <v>4.948314248196262</v>
      </c>
      <c r="K63" s="515">
        <v>5.024126902323059</v>
      </c>
      <c r="L63" s="515">
        <v>5.099695210212847</v>
      </c>
      <c r="M63" s="515">
        <v>5.239864626367741</v>
      </c>
      <c r="N63" s="515">
        <v>5.393316879725647</v>
      </c>
      <c r="O63" s="515">
        <v>5.5443145512447405</v>
      </c>
      <c r="P63" s="515">
        <v>5.7251292939539065</v>
      </c>
      <c r="Q63" s="515">
        <v>5.903185558821861</v>
      </c>
      <c r="R63" s="515">
        <v>6.069160649439166</v>
      </c>
      <c r="S63" s="515">
        <v>6.207618034955838</v>
      </c>
      <c r="T63" s="515">
        <v>6.334091558814387</v>
      </c>
      <c r="U63" s="515">
        <v>6.417609506001372</v>
      </c>
      <c r="V63" s="515">
        <v>6.477915369112864</v>
      </c>
      <c r="W63" s="515">
        <v>6.553595471603849</v>
      </c>
      <c r="X63" s="515">
        <v>6.672511825776577</v>
      </c>
      <c r="Y63" s="515">
        <v>6.808102899862995</v>
      </c>
      <c r="Z63" s="515">
        <v>6.924486034665283</v>
      </c>
      <c r="AA63" s="515">
        <v>7.056539291028897</v>
      </c>
      <c r="AB63" s="515">
        <v>7.238238717934001</v>
      </c>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row>
    <row r="64" spans="1:54" ht="15">
      <c r="A64" s="462"/>
      <c r="B64" t="s">
        <v>817</v>
      </c>
      <c r="C64" t="s">
        <v>451</v>
      </c>
      <c r="D64" s="515">
        <v>4.7275112172316875</v>
      </c>
      <c r="E64" s="515">
        <v>5.113220578481422</v>
      </c>
      <c r="F64" s="515">
        <v>5.25026697132501</v>
      </c>
      <c r="G64" s="515">
        <v>5.2937800482460275</v>
      </c>
      <c r="H64" s="515">
        <v>5.405791197746827</v>
      </c>
      <c r="I64" s="515">
        <v>5.431073825991998</v>
      </c>
      <c r="J64" s="515">
        <v>5.476628009695854</v>
      </c>
      <c r="K64" s="515">
        <v>5.554928015352399</v>
      </c>
      <c r="L64" s="515">
        <v>5.633084502573826</v>
      </c>
      <c r="M64" s="515">
        <v>5.781307880046936</v>
      </c>
      <c r="N64" s="515">
        <v>5.9440272825379665</v>
      </c>
      <c r="O64" s="515">
        <v>6.104198701292785</v>
      </c>
      <c r="P64" s="515">
        <v>6.296762183644857</v>
      </c>
      <c r="Q64" s="515">
        <v>6.486441720772663</v>
      </c>
      <c r="R64" s="515">
        <v>6.663139464137496</v>
      </c>
      <c r="S64" s="515">
        <v>6.810137646330078</v>
      </c>
      <c r="T64" s="515">
        <v>6.944253140386573</v>
      </c>
      <c r="U64" s="515">
        <v>7.031946973141946</v>
      </c>
      <c r="V64" s="515">
        <v>7.094594394639529</v>
      </c>
      <c r="W64" s="515">
        <v>7.173973653371835</v>
      </c>
      <c r="X64" s="515">
        <v>7.300250866209012</v>
      </c>
      <c r="Y64" s="515">
        <v>7.444662743671499</v>
      </c>
      <c r="Z64" s="515">
        <v>7.56835321810927</v>
      </c>
      <c r="AA64" s="515">
        <v>7.709085593533959</v>
      </c>
      <c r="AB64" s="515">
        <v>7.903646559243439</v>
      </c>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row>
    <row r="65" spans="1:54" ht="15">
      <c r="A65" s="462"/>
      <c r="B65" t="s">
        <v>817</v>
      </c>
      <c r="C65" t="s">
        <v>445</v>
      </c>
      <c r="D65" s="515">
        <v>4.526561794917013</v>
      </c>
      <c r="E65" s="515">
        <v>4.827510951736875</v>
      </c>
      <c r="F65" s="515">
        <v>4.9290775175272366</v>
      </c>
      <c r="G65" s="515">
        <v>4.957109568340402</v>
      </c>
      <c r="H65" s="515">
        <v>5.065081550765425</v>
      </c>
      <c r="I65" s="515">
        <v>5.090829875207217</v>
      </c>
      <c r="J65" s="515">
        <v>5.1357255715621095</v>
      </c>
      <c r="K65" s="515">
        <v>5.211588273987246</v>
      </c>
      <c r="L65" s="515">
        <v>5.287261237026468</v>
      </c>
      <c r="M65" s="515">
        <v>5.4292617241869365</v>
      </c>
      <c r="N65" s="515">
        <v>5.584944981852676</v>
      </c>
      <c r="O65" s="515">
        <v>5.738165561845328</v>
      </c>
      <c r="P65" s="515">
        <v>5.922026329882192</v>
      </c>
      <c r="Q65" s="515">
        <v>6.103109205964724</v>
      </c>
      <c r="R65" s="515">
        <v>6.271849207058374</v>
      </c>
      <c r="S65" s="515">
        <v>6.412409761630398</v>
      </c>
      <c r="T65" s="515">
        <v>6.540724113743769</v>
      </c>
      <c r="U65" s="515">
        <v>6.625019622824014</v>
      </c>
      <c r="V65" s="515">
        <v>6.685547936690778</v>
      </c>
      <c r="W65" s="515">
        <v>6.7618899411457924</v>
      </c>
      <c r="X65" s="515">
        <v>6.882625445790826</v>
      </c>
      <c r="Y65" s="515">
        <v>7.020506009286222</v>
      </c>
      <c r="Z65" s="515">
        <v>7.1387215131912685</v>
      </c>
      <c r="AA65" s="515">
        <v>7.2730490363695575</v>
      </c>
      <c r="AB65" s="515">
        <v>7.458340403047201</v>
      </c>
      <c r="AD65" s="515"/>
      <c r="AE65" s="515"/>
      <c r="AF65" s="515"/>
      <c r="AG65" s="515"/>
      <c r="AH65" s="515"/>
      <c r="AI65" s="515"/>
      <c r="AJ65" s="515"/>
      <c r="AK65" s="515"/>
      <c r="AL65" s="515"/>
      <c r="AM65" s="515"/>
      <c r="AN65" s="515"/>
      <c r="AO65" s="515"/>
      <c r="AP65" s="515"/>
      <c r="AQ65" s="515"/>
      <c r="AR65" s="515"/>
      <c r="AS65" s="515"/>
      <c r="AT65" s="515"/>
      <c r="AU65" s="515"/>
      <c r="AV65" s="515"/>
      <c r="AW65" s="515"/>
      <c r="AX65" s="515"/>
      <c r="AY65" s="515"/>
      <c r="AZ65" s="515"/>
      <c r="BA65" s="515"/>
      <c r="BB65" s="515"/>
    </row>
    <row r="66" spans="1:54" ht="15">
      <c r="A66" s="462"/>
      <c r="B66" t="s">
        <v>818</v>
      </c>
      <c r="C66" t="s">
        <v>434</v>
      </c>
      <c r="D66" s="515">
        <v>4.503750845037434</v>
      </c>
      <c r="E66" s="515">
        <v>4.7674994753230155</v>
      </c>
      <c r="F66" s="515">
        <v>4.847224700397275</v>
      </c>
      <c r="G66" s="515">
        <v>4.867269979356243</v>
      </c>
      <c r="H66" s="515">
        <v>4.977807328978568</v>
      </c>
      <c r="I66" s="515">
        <v>5.006129170174652</v>
      </c>
      <c r="J66" s="515">
        <v>5.053493328646065</v>
      </c>
      <c r="K66" s="515">
        <v>5.131708575657694</v>
      </c>
      <c r="L66" s="515">
        <v>5.209656374420189</v>
      </c>
      <c r="M66" s="515">
        <v>5.353780395340873</v>
      </c>
      <c r="N66" s="515">
        <v>5.511498509796672</v>
      </c>
      <c r="O66" s="515">
        <v>5.666686069679401</v>
      </c>
      <c r="P66" s="515">
        <v>5.852410335986222</v>
      </c>
      <c r="Q66" s="515">
        <v>6.035293638568662</v>
      </c>
      <c r="R66" s="515">
        <v>6.205784051208658</v>
      </c>
      <c r="S66" s="515">
        <v>6.348065165028856</v>
      </c>
      <c r="T66" s="515">
        <v>6.478053982955367</v>
      </c>
      <c r="U66" s="515">
        <v>6.564016125950306</v>
      </c>
      <c r="V66" s="515">
        <v>6.6261819366090515</v>
      </c>
      <c r="W66" s="515">
        <v>6.7040888273344</v>
      </c>
      <c r="X66" s="515">
        <v>6.8262856598912</v>
      </c>
      <c r="Y66" s="515">
        <v>6.965556845862488</v>
      </c>
      <c r="Z66" s="515">
        <v>7.085136002519981</v>
      </c>
      <c r="AA66" s="515">
        <v>7.220760866996268</v>
      </c>
      <c r="AB66" s="515">
        <v>7.407244929615327</v>
      </c>
      <c r="AD66" s="515"/>
      <c r="AE66" s="515"/>
      <c r="AF66" s="515"/>
      <c r="AG66" s="515"/>
      <c r="AH66" s="515"/>
      <c r="AI66" s="515"/>
      <c r="AJ66" s="515"/>
      <c r="AK66" s="515"/>
      <c r="AL66" s="515"/>
      <c r="AM66" s="515"/>
      <c r="AN66" s="515"/>
      <c r="AO66" s="515"/>
      <c r="AP66" s="515"/>
      <c r="AQ66" s="515"/>
      <c r="AR66" s="515"/>
      <c r="AS66" s="515"/>
      <c r="AT66" s="515"/>
      <c r="AU66" s="515"/>
      <c r="AV66" s="515"/>
      <c r="AW66" s="515"/>
      <c r="AX66" s="515"/>
      <c r="AY66" s="515"/>
      <c r="AZ66" s="515"/>
      <c r="BA66" s="515"/>
      <c r="BB66" s="515"/>
    </row>
    <row r="67" spans="1:54" ht="15">
      <c r="A67" s="462"/>
      <c r="B67" t="s">
        <v>818</v>
      </c>
      <c r="C67" t="s">
        <v>451</v>
      </c>
      <c r="D67" s="515">
        <v>7.060469077039418</v>
      </c>
      <c r="E67" s="515">
        <v>6.346972710623811</v>
      </c>
      <c r="F67" s="515">
        <v>6.256007147534133</v>
      </c>
      <c r="G67" s="515">
        <v>6.279569482607002</v>
      </c>
      <c r="H67" s="515">
        <v>6.418815483071947</v>
      </c>
      <c r="I67" s="515">
        <v>6.453092947700948</v>
      </c>
      <c r="J67" s="515">
        <v>6.511758044025812</v>
      </c>
      <c r="K67" s="515">
        <v>6.609894686084115</v>
      </c>
      <c r="L67" s="515">
        <v>6.707746661779348</v>
      </c>
      <c r="M67" s="515">
        <v>6.8901947937351995</v>
      </c>
      <c r="N67" s="515">
        <v>7.090062973468331</v>
      </c>
      <c r="O67" s="515">
        <v>7.286750049116859</v>
      </c>
      <c r="P67" s="515">
        <v>7.522498219967372</v>
      </c>
      <c r="Q67" s="515">
        <v>7.7546654838664315</v>
      </c>
      <c r="R67" s="515">
        <v>7.971047584088077</v>
      </c>
      <c r="S67" s="515">
        <v>8.151437356185312</v>
      </c>
      <c r="T67" s="515">
        <v>8.316167525350028</v>
      </c>
      <c r="U67" s="515">
        <v>8.424695609726255</v>
      </c>
      <c r="V67" s="515">
        <v>8.50286477262783</v>
      </c>
      <c r="W67" s="515">
        <v>8.601183250825429</v>
      </c>
      <c r="X67" s="515">
        <v>8.75612130835023</v>
      </c>
      <c r="Y67" s="515">
        <v>8.93290944753469</v>
      </c>
      <c r="Z67" s="515">
        <v>9.084576947529396</v>
      </c>
      <c r="AA67" s="515">
        <v>9.256778071364257</v>
      </c>
      <c r="AB67" s="515">
        <v>9.493986381807147</v>
      </c>
      <c r="AD67" s="515"/>
      <c r="AE67" s="515"/>
      <c r="AF67" s="515"/>
      <c r="AG67" s="515"/>
      <c r="AH67" s="515"/>
      <c r="AI67" s="515"/>
      <c r="AJ67" s="515"/>
      <c r="AK67" s="515"/>
      <c r="AL67" s="515"/>
      <c r="AM67" s="515"/>
      <c r="AN67" s="515"/>
      <c r="AO67" s="515"/>
      <c r="AP67" s="515"/>
      <c r="AQ67" s="515"/>
      <c r="AR67" s="515"/>
      <c r="AS67" s="515"/>
      <c r="AT67" s="515"/>
      <c r="AU67" s="515"/>
      <c r="AV67" s="515"/>
      <c r="AW67" s="515"/>
      <c r="AX67" s="515"/>
      <c r="AY67" s="515"/>
      <c r="AZ67" s="515"/>
      <c r="BA67" s="515"/>
      <c r="BB67" s="515"/>
    </row>
    <row r="68" spans="1:54" ht="15">
      <c r="A68" s="462"/>
      <c r="B68" t="s">
        <v>818</v>
      </c>
      <c r="C68" t="s">
        <v>445</v>
      </c>
      <c r="D68" s="515">
        <v>4.8545876503417995</v>
      </c>
      <c r="E68" s="515">
        <v>5.172109272181865</v>
      </c>
      <c r="F68" s="515">
        <v>5.229589327503347</v>
      </c>
      <c r="G68" s="515">
        <v>5.251050385706826</v>
      </c>
      <c r="H68" s="515">
        <v>5.368478161930905</v>
      </c>
      <c r="I68" s="515">
        <v>5.397806011780676</v>
      </c>
      <c r="J68" s="515">
        <v>5.447579984533796</v>
      </c>
      <c r="K68" s="515">
        <v>5.5304578830641615</v>
      </c>
      <c r="L68" s="515">
        <v>5.613080000062674</v>
      </c>
      <c r="M68" s="515">
        <v>5.766672141520921</v>
      </c>
      <c r="N68" s="515">
        <v>5.93486595902356</v>
      </c>
      <c r="O68" s="515">
        <v>6.100375103370761</v>
      </c>
      <c r="P68" s="515">
        <v>6.298646373713667</v>
      </c>
      <c r="Q68" s="515">
        <v>6.493898452588231</v>
      </c>
      <c r="R68" s="515">
        <v>6.67589095336122</v>
      </c>
      <c r="S68" s="515">
        <v>6.827668068214444</v>
      </c>
      <c r="T68" s="515">
        <v>6.966291840676642</v>
      </c>
      <c r="U68" s="515">
        <v>7.057742646697871</v>
      </c>
      <c r="V68" s="515">
        <v>7.123706426115932</v>
      </c>
      <c r="W68" s="515">
        <v>7.206566082616878</v>
      </c>
      <c r="X68" s="515">
        <v>7.336924952176185</v>
      </c>
      <c r="Y68" s="515">
        <v>7.485607591238626</v>
      </c>
      <c r="Z68" s="515">
        <v>7.613200244122891</v>
      </c>
      <c r="AA68" s="515">
        <v>7.758012696518484</v>
      </c>
      <c r="AB68" s="515">
        <v>7.9573639729842816</v>
      </c>
      <c r="AD68" s="515"/>
      <c r="AE68" s="515"/>
      <c r="AF68" s="515"/>
      <c r="AG68" s="515"/>
      <c r="AH68" s="515"/>
      <c r="AI68" s="515"/>
      <c r="AJ68" s="515"/>
      <c r="AK68" s="515"/>
      <c r="AL68" s="515"/>
      <c r="AM68" s="515"/>
      <c r="AN68" s="515"/>
      <c r="AO68" s="515"/>
      <c r="AP68" s="515"/>
      <c r="AQ68" s="515"/>
      <c r="AR68" s="515"/>
      <c r="AS68" s="515"/>
      <c r="AT68" s="515"/>
      <c r="AU68" s="515"/>
      <c r="AV68" s="515"/>
      <c r="AW68" s="515"/>
      <c r="AX68" s="515"/>
      <c r="AY68" s="515"/>
      <c r="AZ68" s="515"/>
      <c r="BA68" s="515"/>
      <c r="BB68" s="515"/>
    </row>
    <row r="69" spans="1:54" ht="15">
      <c r="A69" s="462"/>
      <c r="B69" t="s">
        <v>819</v>
      </c>
      <c r="C69" t="s">
        <v>434</v>
      </c>
      <c r="D69" s="515">
        <v>4.826713217015132</v>
      </c>
      <c r="E69" s="515">
        <v>5.113063732441212</v>
      </c>
      <c r="F69" s="515">
        <v>5.194173031355918</v>
      </c>
      <c r="G69" s="515">
        <v>5.216563722531851</v>
      </c>
      <c r="H69" s="515">
        <v>5.334272486516213</v>
      </c>
      <c r="I69" s="515">
        <v>5.36411509631495</v>
      </c>
      <c r="J69" s="515">
        <v>5.414325845963299</v>
      </c>
      <c r="K69" s="515">
        <v>5.497526721652402</v>
      </c>
      <c r="L69" s="515">
        <v>5.580454614586812</v>
      </c>
      <c r="M69" s="515">
        <v>5.734130921582352</v>
      </c>
      <c r="N69" s="515">
        <v>5.9023500725589715</v>
      </c>
      <c r="O69" s="515">
        <v>6.0678760040494195</v>
      </c>
      <c r="P69" s="515">
        <v>6.266054021980589</v>
      </c>
      <c r="Q69" s="515">
        <v>6.461206287905509</v>
      </c>
      <c r="R69" s="515">
        <v>6.643122373366539</v>
      </c>
      <c r="S69" s="515">
        <v>6.794895739605979</v>
      </c>
      <c r="T69" s="515">
        <v>6.933539783479953</v>
      </c>
      <c r="U69" s="515">
        <v>7.02513322865364</v>
      </c>
      <c r="V69" s="515">
        <v>7.091300032384323</v>
      </c>
      <c r="W69" s="515">
        <v>7.174301537896347</v>
      </c>
      <c r="X69" s="515">
        <v>7.304653408130626</v>
      </c>
      <c r="Y69" s="515">
        <v>7.4532645522570755</v>
      </c>
      <c r="Z69" s="515">
        <v>7.580835019967666</v>
      </c>
      <c r="AA69" s="515">
        <v>7.725564708159111</v>
      </c>
      <c r="AB69" s="515">
        <v>7.924665592309792</v>
      </c>
      <c r="AD69" s="515"/>
      <c r="AE69" s="515"/>
      <c r="AF69" s="515"/>
      <c r="AG69" s="515"/>
      <c r="AH69" s="515"/>
      <c r="AI69" s="515"/>
      <c r="AJ69" s="515"/>
      <c r="AK69" s="515"/>
      <c r="AL69" s="515"/>
      <c r="AM69" s="515"/>
      <c r="AN69" s="515"/>
      <c r="AO69" s="515"/>
      <c r="AP69" s="515"/>
      <c r="AQ69" s="515"/>
      <c r="AR69" s="515"/>
      <c r="AS69" s="515"/>
      <c r="AT69" s="515"/>
      <c r="AU69" s="515"/>
      <c r="AV69" s="515"/>
      <c r="AW69" s="515"/>
      <c r="AX69" s="515"/>
      <c r="AY69" s="515"/>
      <c r="AZ69" s="515"/>
      <c r="BA69" s="515"/>
      <c r="BB69" s="515"/>
    </row>
    <row r="70" spans="1:54" ht="15">
      <c r="A70" s="462"/>
      <c r="B70" t="s">
        <v>819</v>
      </c>
      <c r="C70" t="s">
        <v>451</v>
      </c>
      <c r="D70" s="515">
        <v>8.749483293757311</v>
      </c>
      <c r="E70" s="515">
        <v>7.512010662795339</v>
      </c>
      <c r="F70" s="515">
        <v>7.2668544046674315</v>
      </c>
      <c r="G70" s="515">
        <v>7.328475085403704</v>
      </c>
      <c r="H70" s="515">
        <v>7.495178143648738</v>
      </c>
      <c r="I70" s="515">
        <v>7.538003456200266</v>
      </c>
      <c r="J70" s="515">
        <v>7.6095146027262786</v>
      </c>
      <c r="K70" s="515">
        <v>7.727503811479675</v>
      </c>
      <c r="L70" s="515">
        <v>7.8450854716806715</v>
      </c>
      <c r="M70" s="515">
        <v>8.062369261179068</v>
      </c>
      <c r="N70" s="515">
        <v>8.3001307363623</v>
      </c>
      <c r="O70" s="515">
        <v>8.534075305648079</v>
      </c>
      <c r="P70" s="515">
        <v>8.814024973365218</v>
      </c>
      <c r="Q70" s="515">
        <v>9.089690308807386</v>
      </c>
      <c r="R70" s="515">
        <v>9.346679714256043</v>
      </c>
      <c r="S70" s="515">
        <v>9.561163000125918</v>
      </c>
      <c r="T70" s="515">
        <v>9.757122156760541</v>
      </c>
      <c r="U70" s="515">
        <v>9.886743656124132</v>
      </c>
      <c r="V70" s="515">
        <v>9.980508315640137</v>
      </c>
      <c r="W70" s="515">
        <v>10.097986578036565</v>
      </c>
      <c r="X70" s="515">
        <v>10.28219262309436</v>
      </c>
      <c r="Y70" s="515">
        <v>10.49212129283308</v>
      </c>
      <c r="Z70" s="515">
        <v>10.672377409176946</v>
      </c>
      <c r="AA70" s="515">
        <v>10.876806496810103</v>
      </c>
      <c r="AB70" s="515">
        <v>11.157861530731774</v>
      </c>
      <c r="AD70" s="515"/>
      <c r="AE70" s="515"/>
      <c r="AF70" s="515"/>
      <c r="AG70" s="515"/>
      <c r="AH70" s="515"/>
      <c r="AI70" s="515"/>
      <c r="AJ70" s="515"/>
      <c r="AK70" s="515"/>
      <c r="AL70" s="515"/>
      <c r="AM70" s="515"/>
      <c r="AN70" s="515"/>
      <c r="AO70" s="515"/>
      <c r="AP70" s="515"/>
      <c r="AQ70" s="515"/>
      <c r="AR70" s="515"/>
      <c r="AS70" s="515"/>
      <c r="AT70" s="515"/>
      <c r="AU70" s="515"/>
      <c r="AV70" s="515"/>
      <c r="AW70" s="515"/>
      <c r="AX70" s="515"/>
      <c r="AY70" s="515"/>
      <c r="AZ70" s="515"/>
      <c r="BA70" s="515"/>
      <c r="BB70" s="515"/>
    </row>
    <row r="71" spans="1:54" ht="15">
      <c r="A71" s="462"/>
      <c r="B71" t="s">
        <v>819</v>
      </c>
      <c r="C71" t="s">
        <v>445</v>
      </c>
      <c r="D71" s="515">
        <v>5.224215640771396</v>
      </c>
      <c r="E71" s="515">
        <v>5.615092918891076</v>
      </c>
      <c r="F71" s="515">
        <v>5.647472301421256</v>
      </c>
      <c r="G71" s="515">
        <v>5.680575100358346</v>
      </c>
      <c r="H71" s="515">
        <v>5.809052411279791</v>
      </c>
      <c r="I71" s="515">
        <v>5.841750115413783</v>
      </c>
      <c r="J71" s="515">
        <v>5.896643663546512</v>
      </c>
      <c r="K71" s="515">
        <v>5.987491180776179</v>
      </c>
      <c r="L71" s="515">
        <v>6.078036079008048</v>
      </c>
      <c r="M71" s="515">
        <v>6.245691771689798</v>
      </c>
      <c r="N71" s="515">
        <v>6.429194400342239</v>
      </c>
      <c r="O71" s="515">
        <v>6.6097568247376985</v>
      </c>
      <c r="P71" s="515">
        <v>6.825905539886743</v>
      </c>
      <c r="Q71" s="515">
        <v>7.038751879727014</v>
      </c>
      <c r="R71" s="515">
        <v>7.237166625088041</v>
      </c>
      <c r="S71" s="515">
        <v>7.402721798867737</v>
      </c>
      <c r="T71" s="515">
        <v>7.553962115623932</v>
      </c>
      <c r="U71" s="515">
        <v>7.653913542924283</v>
      </c>
      <c r="V71" s="515">
        <v>7.726146293446002</v>
      </c>
      <c r="W71" s="515">
        <v>7.816725306081879</v>
      </c>
      <c r="X71" s="515">
        <v>7.958912736217392</v>
      </c>
      <c r="Y71" s="515">
        <v>8.120999433584876</v>
      </c>
      <c r="Z71" s="515">
        <v>8.260148597786232</v>
      </c>
      <c r="AA71" s="515">
        <v>8.417998181024995</v>
      </c>
      <c r="AB71" s="515">
        <v>8.635109298863286</v>
      </c>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c r="BB71" s="515"/>
    </row>
    <row r="72" spans="1:54" ht="15">
      <c r="A72" s="462"/>
      <c r="B72" t="s">
        <v>537</v>
      </c>
      <c r="C72" t="s">
        <v>434</v>
      </c>
      <c r="D72" s="515">
        <v>4.433373880183447</v>
      </c>
      <c r="E72" s="515">
        <v>4.6841077068228705</v>
      </c>
      <c r="F72" s="515">
        <v>4.747894939332564</v>
      </c>
      <c r="G72" s="515">
        <v>4.77466358836031</v>
      </c>
      <c r="H72" s="515">
        <v>4.882116829397771</v>
      </c>
      <c r="I72" s="515">
        <v>4.90924031430508</v>
      </c>
      <c r="J72" s="515">
        <v>4.954991322782027</v>
      </c>
      <c r="K72" s="515">
        <v>5.030909836305168</v>
      </c>
      <c r="L72" s="515">
        <v>5.106583593283556</v>
      </c>
      <c r="M72" s="515">
        <v>5.246946537921428</v>
      </c>
      <c r="N72" s="515">
        <v>5.4006103733027695</v>
      </c>
      <c r="O72" s="515">
        <v>5.551816207614152</v>
      </c>
      <c r="P72" s="515">
        <v>5.732879733581645</v>
      </c>
      <c r="Q72" s="515">
        <v>5.91118095216904</v>
      </c>
      <c r="R72" s="515">
        <v>6.077384447427029</v>
      </c>
      <c r="S72" s="515">
        <v>6.216032626041768</v>
      </c>
      <c r="T72" s="515">
        <v>6.342680530688855</v>
      </c>
      <c r="U72" s="515">
        <v>6.4263141846578575</v>
      </c>
      <c r="V72" s="515">
        <v>6.48670402408637</v>
      </c>
      <c r="W72" s="515">
        <v>6.562489028588976</v>
      </c>
      <c r="X72" s="515">
        <v>6.681569232318319</v>
      </c>
      <c r="Y72" s="515">
        <v>6.817346859656168</v>
      </c>
      <c r="Z72" s="515">
        <v>6.933890288014676</v>
      </c>
      <c r="AA72" s="515">
        <v>7.06612517393686</v>
      </c>
      <c r="AB72" s="515">
        <v>7.248073931177283</v>
      </c>
      <c r="AD72" s="515"/>
      <c r="AE72" s="515"/>
      <c r="AF72" s="515"/>
      <c r="AG72" s="515"/>
      <c r="AH72" s="515"/>
      <c r="AI72" s="515"/>
      <c r="AJ72" s="515"/>
      <c r="AK72" s="515"/>
      <c r="AL72" s="515"/>
      <c r="AM72" s="515"/>
      <c r="AN72" s="515"/>
      <c r="AO72" s="515"/>
      <c r="AP72" s="515"/>
      <c r="AQ72" s="515"/>
      <c r="AR72" s="515"/>
      <c r="AS72" s="515"/>
      <c r="AT72" s="515"/>
      <c r="AU72" s="515"/>
      <c r="AV72" s="515"/>
      <c r="AW72" s="515"/>
      <c r="AX72" s="515"/>
      <c r="AY72" s="515"/>
      <c r="AZ72" s="515"/>
      <c r="BA72" s="515"/>
      <c r="BB72" s="515"/>
    </row>
    <row r="73" spans="1:54" ht="15">
      <c r="A73" s="462"/>
      <c r="B73" t="s">
        <v>537</v>
      </c>
      <c r="C73" t="s">
        <v>451</v>
      </c>
      <c r="D73" s="515">
        <v>4.7734360592872305</v>
      </c>
      <c r="E73" s="515">
        <v>5.133588157412467</v>
      </c>
      <c r="F73" s="515">
        <v>5.263651598999817</v>
      </c>
      <c r="G73" s="515">
        <v>5.302964382256608</v>
      </c>
      <c r="H73" s="515">
        <v>5.407717534367389</v>
      </c>
      <c r="I73" s="515">
        <v>5.428033992417555</v>
      </c>
      <c r="J73" s="515">
        <v>5.468258437135863</v>
      </c>
      <c r="K73" s="515">
        <v>5.540551668492018</v>
      </c>
      <c r="L73" s="515">
        <v>5.612834859480785</v>
      </c>
      <c r="M73" s="515">
        <v>5.753574874989345</v>
      </c>
      <c r="N73" s="515">
        <v>5.908573545031275</v>
      </c>
      <c r="O73" s="515">
        <v>6.061205219751575</v>
      </c>
      <c r="P73" s="515">
        <v>6.245540576145269</v>
      </c>
      <c r="Q73" s="515">
        <v>6.427173888569206</v>
      </c>
      <c r="R73" s="515">
        <v>6.59625394412686</v>
      </c>
      <c r="S73" s="515">
        <v>6.736473725705569</v>
      </c>
      <c r="T73" s="515">
        <v>6.864230178263409</v>
      </c>
      <c r="U73" s="515">
        <v>6.946812022397419</v>
      </c>
      <c r="V73" s="515">
        <v>7.005061858694463</v>
      </c>
      <c r="W73" s="515">
        <v>7.079719921110053</v>
      </c>
      <c r="X73" s="515">
        <v>7.200202086866404</v>
      </c>
      <c r="Y73" s="515">
        <v>7.338454837270232</v>
      </c>
      <c r="Z73" s="515">
        <v>7.456582003845148</v>
      </c>
      <c r="AA73" s="515">
        <v>7.591408707683748</v>
      </c>
      <c r="AB73" s="515">
        <v>7.778807733987239</v>
      </c>
      <c r="AD73" s="515"/>
      <c r="AE73" s="515"/>
      <c r="AF73" s="515"/>
      <c r="AG73" s="515"/>
      <c r="AH73" s="515"/>
      <c r="AI73" s="515"/>
      <c r="AJ73" s="515"/>
      <c r="AK73" s="515"/>
      <c r="AL73" s="515"/>
      <c r="AM73" s="515"/>
      <c r="AN73" s="515"/>
      <c r="AO73" s="515"/>
      <c r="AP73" s="515"/>
      <c r="AQ73" s="515"/>
      <c r="AR73" s="515"/>
      <c r="AS73" s="515"/>
      <c r="AT73" s="515"/>
      <c r="AU73" s="515"/>
      <c r="AV73" s="515"/>
      <c r="AW73" s="515"/>
      <c r="AX73" s="515"/>
      <c r="AY73" s="515"/>
      <c r="AZ73" s="515"/>
      <c r="BA73" s="515"/>
      <c r="BB73" s="515"/>
    </row>
    <row r="74" spans="1:54" ht="15">
      <c r="A74" s="462"/>
      <c r="B74" t="s">
        <v>537</v>
      </c>
      <c r="C74" t="s">
        <v>445</v>
      </c>
      <c r="D74" s="515">
        <v>4.5522820004410205</v>
      </c>
      <c r="E74" s="515">
        <v>4.8369259253217916</v>
      </c>
      <c r="F74" s="515">
        <v>4.9311608573488845</v>
      </c>
      <c r="G74" s="515">
        <v>4.958750815087852</v>
      </c>
      <c r="H74" s="515">
        <v>5.063045590651949</v>
      </c>
      <c r="I74" s="515">
        <v>5.086306303431502</v>
      </c>
      <c r="J74" s="515">
        <v>5.128522065123441</v>
      </c>
      <c r="K74" s="515">
        <v>5.201349462969623</v>
      </c>
      <c r="L74" s="515">
        <v>5.274053685110661</v>
      </c>
      <c r="M74" s="515">
        <v>5.412244647588588</v>
      </c>
      <c r="N74" s="515">
        <v>5.563992116075061</v>
      </c>
      <c r="O74" s="515">
        <v>5.713368467379796</v>
      </c>
      <c r="P74" s="515">
        <v>5.893024181198951</v>
      </c>
      <c r="Q74" s="515">
        <v>6.069994204394535</v>
      </c>
      <c r="R74" s="515">
        <v>6.234841996203646</v>
      </c>
      <c r="S74" s="515">
        <v>6.371944839532694</v>
      </c>
      <c r="T74" s="515">
        <v>6.497017497723642</v>
      </c>
      <c r="U74" s="515">
        <v>6.578718181155923</v>
      </c>
      <c r="V74" s="515">
        <v>6.637021385600959</v>
      </c>
      <c r="W74" s="515">
        <v>6.710967821594748</v>
      </c>
      <c r="X74" s="515">
        <v>6.828746895904648</v>
      </c>
      <c r="Y74" s="515">
        <v>6.963479635537866</v>
      </c>
      <c r="Z74" s="515">
        <v>7.0788555695657145</v>
      </c>
      <c r="AA74" s="515">
        <v>7.210163551520164</v>
      </c>
      <c r="AB74" s="515">
        <v>7.391779814506415</v>
      </c>
      <c r="AD74" s="515"/>
      <c r="AE74" s="515"/>
      <c r="AF74" s="515"/>
      <c r="AG74" s="515"/>
      <c r="AH74" s="515"/>
      <c r="AI74" s="515"/>
      <c r="AJ74" s="515"/>
      <c r="AK74" s="515"/>
      <c r="AL74" s="515"/>
      <c r="AM74" s="515"/>
      <c r="AN74" s="515"/>
      <c r="AO74" s="515"/>
      <c r="AP74" s="515"/>
      <c r="AQ74" s="515"/>
      <c r="AR74" s="515"/>
      <c r="AS74" s="515"/>
      <c r="AT74" s="515"/>
      <c r="AU74" s="515"/>
      <c r="AV74" s="515"/>
      <c r="AW74" s="515"/>
      <c r="AX74" s="515"/>
      <c r="AY74" s="515"/>
      <c r="AZ74" s="515"/>
      <c r="BA74" s="515"/>
      <c r="BB74" s="515"/>
    </row>
    <row r="75" spans="1:54" ht="15">
      <c r="A75" s="462"/>
      <c r="B75" t="s">
        <v>521</v>
      </c>
      <c r="C75" t="s">
        <v>434</v>
      </c>
      <c r="D75" s="515">
        <v>4.564056663543337</v>
      </c>
      <c r="E75" s="515">
        <v>4.84419065843284</v>
      </c>
      <c r="F75" s="515">
        <v>4.941001313531141</v>
      </c>
      <c r="G75" s="515">
        <v>4.952645067754228</v>
      </c>
      <c r="H75" s="515">
        <v>5.065163784003196</v>
      </c>
      <c r="I75" s="515">
        <v>5.094010960020477</v>
      </c>
      <c r="J75" s="515">
        <v>5.142236740309348</v>
      </c>
      <c r="K75" s="515">
        <v>5.221858939402655</v>
      </c>
      <c r="L75" s="515">
        <v>5.301208236944181</v>
      </c>
      <c r="M75" s="515">
        <v>5.447904398944418</v>
      </c>
      <c r="N75" s="515">
        <v>5.608434599796016</v>
      </c>
      <c r="O75" s="515">
        <v>5.766388801885864</v>
      </c>
      <c r="P75" s="515">
        <v>5.955419587361377</v>
      </c>
      <c r="Q75" s="515">
        <v>6.1415585116211835</v>
      </c>
      <c r="R75" s="515">
        <v>6.315084596065319</v>
      </c>
      <c r="S75" s="515">
        <v>6.4599014956141145</v>
      </c>
      <c r="T75" s="515">
        <v>6.592207967163533</v>
      </c>
      <c r="U75" s="515">
        <v>6.6797079415035805</v>
      </c>
      <c r="V75" s="515">
        <v>6.742989861436392</v>
      </c>
      <c r="W75" s="515">
        <v>6.822290979870589</v>
      </c>
      <c r="X75" s="515">
        <v>6.946665497949159</v>
      </c>
      <c r="Y75" s="515">
        <v>7.0884161188550765</v>
      </c>
      <c r="Z75" s="515">
        <v>7.210125699078093</v>
      </c>
      <c r="AA75" s="515">
        <v>7.3481645588573254</v>
      </c>
      <c r="AB75" s="515">
        <v>7.53796241171526</v>
      </c>
      <c r="AD75" s="515"/>
      <c r="AE75" s="515"/>
      <c r="AF75" s="515"/>
      <c r="AG75" s="515"/>
      <c r="AH75" s="515"/>
      <c r="AI75" s="515"/>
      <c r="AJ75" s="515"/>
      <c r="AK75" s="515"/>
      <c r="AL75" s="515"/>
      <c r="AM75" s="515"/>
      <c r="AN75" s="515"/>
      <c r="AO75" s="515"/>
      <c r="AP75" s="515"/>
      <c r="AQ75" s="515"/>
      <c r="AR75" s="515"/>
      <c r="AS75" s="515"/>
      <c r="AT75" s="515"/>
      <c r="AU75" s="515"/>
      <c r="AV75" s="515"/>
      <c r="AW75" s="515"/>
      <c r="AX75" s="515"/>
      <c r="AY75" s="515"/>
      <c r="AZ75" s="515"/>
      <c r="BA75" s="515"/>
      <c r="BB75" s="515"/>
    </row>
    <row r="76" spans="1:54" ht="15">
      <c r="A76" s="462"/>
      <c r="B76" t="s">
        <v>521</v>
      </c>
      <c r="C76" t="s">
        <v>451</v>
      </c>
      <c r="D76" s="515">
        <v>6.910117000622589</v>
      </c>
      <c r="E76" s="515">
        <v>6.122573892715459</v>
      </c>
      <c r="F76" s="515">
        <v>6.053631965883457</v>
      </c>
      <c r="G76" s="515">
        <v>6.036971497004155</v>
      </c>
      <c r="H76" s="515">
        <v>6.170587335774567</v>
      </c>
      <c r="I76" s="515">
        <v>6.203372032761621</v>
      </c>
      <c r="J76" s="515">
        <v>6.259588783542257</v>
      </c>
      <c r="K76" s="515">
        <v>6.3537274942688455</v>
      </c>
      <c r="L76" s="515">
        <v>6.447597034490236</v>
      </c>
      <c r="M76" s="515">
        <v>6.6227362868151145</v>
      </c>
      <c r="N76" s="515">
        <v>6.814613769170786</v>
      </c>
      <c r="O76" s="515">
        <v>7.00343927959077</v>
      </c>
      <c r="P76" s="515">
        <v>7.229791795283183</v>
      </c>
      <c r="Q76" s="515">
        <v>7.452708032030965</v>
      </c>
      <c r="R76" s="515">
        <v>7.6604641047022595</v>
      </c>
      <c r="S76" s="515">
        <v>7.833648302887681</v>
      </c>
      <c r="T76" s="515">
        <v>7.991792732455571</v>
      </c>
      <c r="U76" s="515">
        <v>8.0959509849111</v>
      </c>
      <c r="V76" s="515">
        <v>8.170948662234261</v>
      </c>
      <c r="W76" s="515">
        <v>8.265305366101893</v>
      </c>
      <c r="X76" s="515">
        <v>8.414055411048631</v>
      </c>
      <c r="Y76" s="515">
        <v>8.583798100185973</v>
      </c>
      <c r="Z76" s="515">
        <v>8.729411885037589</v>
      </c>
      <c r="AA76" s="515">
        <v>8.894753509119859</v>
      </c>
      <c r="AB76" s="515">
        <v>9.122545503260811</v>
      </c>
      <c r="AD76" s="515"/>
      <c r="AE76" s="515"/>
      <c r="AF76" s="515"/>
      <c r="AG76" s="515"/>
      <c r="AH76" s="515"/>
      <c r="AI76" s="515"/>
      <c r="AJ76" s="515"/>
      <c r="AK76" s="515"/>
      <c r="AL76" s="515"/>
      <c r="AM76" s="515"/>
      <c r="AN76" s="515"/>
      <c r="AO76" s="515"/>
      <c r="AP76" s="515"/>
      <c r="AQ76" s="515"/>
      <c r="AR76" s="515"/>
      <c r="AS76" s="515"/>
      <c r="AT76" s="515"/>
      <c r="AU76" s="515"/>
      <c r="AV76" s="515"/>
      <c r="AW76" s="515"/>
      <c r="AX76" s="515"/>
      <c r="AY76" s="515"/>
      <c r="AZ76" s="515"/>
      <c r="BA76" s="515"/>
      <c r="BB76" s="515"/>
    </row>
    <row r="77" spans="1:54" ht="15">
      <c r="A77" s="462"/>
      <c r="B77" t="s">
        <v>521</v>
      </c>
      <c r="C77" t="s">
        <v>445</v>
      </c>
      <c r="D77" s="515">
        <v>4.921204604992354</v>
      </c>
      <c r="E77" s="515">
        <v>5.210106935913092</v>
      </c>
      <c r="F77" s="515">
        <v>5.276281552901261</v>
      </c>
      <c r="G77" s="515">
        <v>5.282951110139969</v>
      </c>
      <c r="H77" s="515">
        <v>5.401119231492164</v>
      </c>
      <c r="I77" s="515">
        <v>5.430643374683241</v>
      </c>
      <c r="J77" s="515">
        <v>5.480739295684732</v>
      </c>
      <c r="K77" s="515">
        <v>5.56414290717763</v>
      </c>
      <c r="L77" s="515">
        <v>5.647288699491535</v>
      </c>
      <c r="M77" s="515">
        <v>5.801841931184899</v>
      </c>
      <c r="N77" s="515">
        <v>5.971086495396889</v>
      </c>
      <c r="O77" s="515">
        <v>6.137629406060596</v>
      </c>
      <c r="P77" s="515">
        <v>6.337136169787027</v>
      </c>
      <c r="Q77" s="515">
        <v>6.5336047240051345</v>
      </c>
      <c r="R77" s="515">
        <v>6.7167315150202525</v>
      </c>
      <c r="S77" s="515">
        <v>6.869456135794344</v>
      </c>
      <c r="T77" s="515">
        <v>7.008945908291718</v>
      </c>
      <c r="U77" s="515">
        <v>7.100971330806866</v>
      </c>
      <c r="V77" s="515">
        <v>7.167352148673253</v>
      </c>
      <c r="W77" s="515">
        <v>7.250732763626742</v>
      </c>
      <c r="X77" s="515">
        <v>7.381905333611233</v>
      </c>
      <c r="Y77" s="515">
        <v>7.5315144229073985</v>
      </c>
      <c r="Z77" s="515">
        <v>7.659903116608308</v>
      </c>
      <c r="AA77" s="515">
        <v>7.805617567471926</v>
      </c>
      <c r="AB77" s="515">
        <v>8.006207054184081</v>
      </c>
      <c r="AD77" s="515"/>
      <c r="AE77" s="515"/>
      <c r="AF77" s="515"/>
      <c r="AG77" s="515"/>
      <c r="AH77" s="515"/>
      <c r="AI77" s="515"/>
      <c r="AJ77" s="515"/>
      <c r="AK77" s="515"/>
      <c r="AL77" s="515"/>
      <c r="AM77" s="515"/>
      <c r="AN77" s="515"/>
      <c r="AO77" s="515"/>
      <c r="AP77" s="515"/>
      <c r="AQ77" s="515"/>
      <c r="AR77" s="515"/>
      <c r="AS77" s="515"/>
      <c r="AT77" s="515"/>
      <c r="AU77" s="515"/>
      <c r="AV77" s="515"/>
      <c r="AW77" s="515"/>
      <c r="AX77" s="515"/>
      <c r="AY77" s="515"/>
      <c r="AZ77" s="515"/>
      <c r="BA77" s="515"/>
      <c r="BB77" s="515"/>
    </row>
    <row r="78" spans="1:54" ht="15">
      <c r="A78" s="462"/>
      <c r="B78" t="s">
        <v>820</v>
      </c>
      <c r="C78" t="s">
        <v>434</v>
      </c>
      <c r="D78" s="515">
        <v>4.536549296047906</v>
      </c>
      <c r="E78" s="515">
        <v>4.815629772366551</v>
      </c>
      <c r="F78" s="515">
        <v>4.908023343728417</v>
      </c>
      <c r="G78" s="515">
        <v>4.919756369524641</v>
      </c>
      <c r="H78" s="515">
        <v>5.0315484895719615</v>
      </c>
      <c r="I78" s="515">
        <v>5.060217950526928</v>
      </c>
      <c r="J78" s="515">
        <v>5.108138431724625</v>
      </c>
      <c r="K78" s="515">
        <v>5.187248868089811</v>
      </c>
      <c r="L78" s="515">
        <v>5.266087845501627</v>
      </c>
      <c r="M78" s="515">
        <v>5.411831248025225</v>
      </c>
      <c r="N78" s="515">
        <v>5.571317548268209</v>
      </c>
      <c r="O78" s="515">
        <v>5.728244443514979</v>
      </c>
      <c r="P78" s="515">
        <v>5.9160436120872575</v>
      </c>
      <c r="Q78" s="515">
        <v>6.100969606601644</v>
      </c>
      <c r="R78" s="515">
        <v>6.273365271748185</v>
      </c>
      <c r="S78" s="515">
        <v>6.417239936823529</v>
      </c>
      <c r="T78" s="515">
        <v>6.548686030112</v>
      </c>
      <c r="U78" s="515">
        <v>6.635619500043707</v>
      </c>
      <c r="V78" s="515">
        <v>6.698493643954151</v>
      </c>
      <c r="W78" s="515">
        <v>6.777281583494168</v>
      </c>
      <c r="X78" s="515">
        <v>6.900846799953649</v>
      </c>
      <c r="Y78" s="515">
        <v>7.041673824254113</v>
      </c>
      <c r="Z78" s="515">
        <v>7.162591146767165</v>
      </c>
      <c r="AA78" s="515">
        <v>7.299730340151947</v>
      </c>
      <c r="AB78" s="515">
        <v>7.488288544781405</v>
      </c>
      <c r="AD78" s="515"/>
      <c r="AE78" s="515"/>
      <c r="AF78" s="515"/>
      <c r="AG78" s="515"/>
      <c r="AH78" s="515"/>
      <c r="AI78" s="515"/>
      <c r="AJ78" s="515"/>
      <c r="AK78" s="515"/>
      <c r="AL78" s="515"/>
      <c r="AM78" s="515"/>
      <c r="AN78" s="515"/>
      <c r="AO78" s="515"/>
      <c r="AP78" s="515"/>
      <c r="AQ78" s="515"/>
      <c r="AR78" s="515"/>
      <c r="AS78" s="515"/>
      <c r="AT78" s="515"/>
      <c r="AU78" s="515"/>
      <c r="AV78" s="515"/>
      <c r="AW78" s="515"/>
      <c r="AX78" s="515"/>
      <c r="AY78" s="515"/>
      <c r="AZ78" s="515"/>
      <c r="BA78" s="515"/>
      <c r="BB78" s="515"/>
    </row>
    <row r="79" spans="1:54" ht="15">
      <c r="A79" s="462"/>
      <c r="B79" t="s">
        <v>820</v>
      </c>
      <c r="C79" t="s">
        <v>451</v>
      </c>
      <c r="D79" s="515">
        <v>6.47466347198846</v>
      </c>
      <c r="E79" s="515">
        <v>5.922894211843701</v>
      </c>
      <c r="F79" s="515">
        <v>5.896118620882666</v>
      </c>
      <c r="G79" s="515">
        <v>5.890359018692054</v>
      </c>
      <c r="H79" s="515">
        <v>6.021195163289573</v>
      </c>
      <c r="I79" s="515">
        <v>6.053496448617407</v>
      </c>
      <c r="J79" s="515">
        <v>6.108685616671757</v>
      </c>
      <c r="K79" s="515">
        <v>6.200921596852801</v>
      </c>
      <c r="L79" s="515">
        <v>6.292886594601951</v>
      </c>
      <c r="M79" s="515">
        <v>6.464255717328541</v>
      </c>
      <c r="N79" s="515">
        <v>6.6519729591754855</v>
      </c>
      <c r="O79" s="515">
        <v>6.836700772984018</v>
      </c>
      <c r="P79" s="515">
        <v>7.0580907061039815</v>
      </c>
      <c r="Q79" s="515">
        <v>7.276116143985626</v>
      </c>
      <c r="R79" s="515">
        <v>7.4793214331451825</v>
      </c>
      <c r="S79" s="515">
        <v>7.648738836386197</v>
      </c>
      <c r="T79" s="515">
        <v>7.803454146196364</v>
      </c>
      <c r="U79" s="515">
        <v>7.905411489496461</v>
      </c>
      <c r="V79" s="515">
        <v>7.978869129520906</v>
      </c>
      <c r="W79" s="515">
        <v>8.07123766353648</v>
      </c>
      <c r="X79" s="515">
        <v>8.216750677858416</v>
      </c>
      <c r="Y79" s="515">
        <v>8.382771208689874</v>
      </c>
      <c r="Z79" s="515">
        <v>8.525209381110137</v>
      </c>
      <c r="AA79" s="515">
        <v>8.686919507669499</v>
      </c>
      <c r="AB79" s="515">
        <v>8.909647611878855</v>
      </c>
      <c r="AD79" s="515"/>
      <c r="AE79" s="515"/>
      <c r="AF79" s="515"/>
      <c r="AG79" s="515"/>
      <c r="AH79" s="515"/>
      <c r="AI79" s="515"/>
      <c r="AJ79" s="515"/>
      <c r="AK79" s="515"/>
      <c r="AL79" s="515"/>
      <c r="AM79" s="515"/>
      <c r="AN79" s="515"/>
      <c r="AO79" s="515"/>
      <c r="AP79" s="515"/>
      <c r="AQ79" s="515"/>
      <c r="AR79" s="515"/>
      <c r="AS79" s="515"/>
      <c r="AT79" s="515"/>
      <c r="AU79" s="515"/>
      <c r="AV79" s="515"/>
      <c r="AW79" s="515"/>
      <c r="AX79" s="515"/>
      <c r="AY79" s="515"/>
      <c r="AZ79" s="515"/>
      <c r="BA79" s="515"/>
      <c r="BB79" s="515"/>
    </row>
    <row r="80" spans="1:54" ht="15">
      <c r="A80" s="462"/>
      <c r="B80" t="s">
        <v>820</v>
      </c>
      <c r="C80" t="s">
        <v>445</v>
      </c>
      <c r="D80" s="515">
        <v>4.838741465935627</v>
      </c>
      <c r="E80" s="515">
        <v>5.136006936283636</v>
      </c>
      <c r="F80" s="515">
        <v>5.210553318032906</v>
      </c>
      <c r="G80" s="515">
        <v>5.219894536316836</v>
      </c>
      <c r="H80" s="515">
        <v>5.336927331489817</v>
      </c>
      <c r="I80" s="515">
        <v>5.366284030344875</v>
      </c>
      <c r="J80" s="515">
        <v>5.4159816850533735</v>
      </c>
      <c r="K80" s="515">
        <v>5.498616565159216</v>
      </c>
      <c r="L80" s="515">
        <v>5.580991766675942</v>
      </c>
      <c r="M80" s="515">
        <v>5.733986023453093</v>
      </c>
      <c r="N80" s="515">
        <v>5.901505950296969</v>
      </c>
      <c r="O80" s="515">
        <v>6.066349625547677</v>
      </c>
      <c r="P80" s="515">
        <v>6.263791188980315</v>
      </c>
      <c r="Q80" s="515">
        <v>6.45822390672913</v>
      </c>
      <c r="R80" s="515">
        <v>6.639457455285616</v>
      </c>
      <c r="S80" s="515">
        <v>6.79061882417749</v>
      </c>
      <c r="T80" s="515">
        <v>6.928687007838413</v>
      </c>
      <c r="U80" s="515">
        <v>7.019808359721292</v>
      </c>
      <c r="V80" s="515">
        <v>7.085563220150653</v>
      </c>
      <c r="W80" s="515">
        <v>7.168127988581056</v>
      </c>
      <c r="X80" s="515">
        <v>7.297956920119116</v>
      </c>
      <c r="Y80" s="515">
        <v>7.446016917171441</v>
      </c>
      <c r="Z80" s="515">
        <v>7.5730864797678</v>
      </c>
      <c r="AA80" s="515">
        <v>7.717288731961399</v>
      </c>
      <c r="AB80" s="515">
        <v>7.915760863451485</v>
      </c>
      <c r="AD80" s="515"/>
      <c r="AE80" s="515"/>
      <c r="AF80" s="515"/>
      <c r="AG80" s="515"/>
      <c r="AH80" s="515"/>
      <c r="AI80" s="515"/>
      <c r="AJ80" s="515"/>
      <c r="AK80" s="515"/>
      <c r="AL80" s="515"/>
      <c r="AM80" s="515"/>
      <c r="AN80" s="515"/>
      <c r="AO80" s="515"/>
      <c r="AP80" s="515"/>
      <c r="AQ80" s="515"/>
      <c r="AR80" s="515"/>
      <c r="AS80" s="515"/>
      <c r="AT80" s="515"/>
      <c r="AU80" s="515"/>
      <c r="AV80" s="515"/>
      <c r="AW80" s="515"/>
      <c r="AX80" s="515"/>
      <c r="AY80" s="515"/>
      <c r="AZ80" s="515"/>
      <c r="BA80" s="515"/>
      <c r="BB80" s="515"/>
    </row>
    <row r="81" spans="1:54" ht="15">
      <c r="A81" s="462"/>
      <c r="B81" t="s">
        <v>816</v>
      </c>
      <c r="C81" t="s">
        <v>434</v>
      </c>
      <c r="D81" s="515">
        <v>4.4156274005858505</v>
      </c>
      <c r="E81" s="515">
        <v>4.688885388695048</v>
      </c>
      <c r="F81" s="515">
        <v>4.78008094540826</v>
      </c>
      <c r="G81" s="515">
        <v>4.794051178417651</v>
      </c>
      <c r="H81" s="515">
        <v>4.902674250436151</v>
      </c>
      <c r="I81" s="515">
        <v>4.9304009967226365</v>
      </c>
      <c r="J81" s="515">
        <v>4.976870150817992</v>
      </c>
      <c r="K81" s="515">
        <v>5.053701536416189</v>
      </c>
      <c r="L81" s="515">
        <v>5.130274009185596</v>
      </c>
      <c r="M81" s="515">
        <v>5.271968781028699</v>
      </c>
      <c r="N81" s="515">
        <v>5.427044291317989</v>
      </c>
      <c r="O81" s="515">
        <v>5.579633570409401</v>
      </c>
      <c r="P81" s="515">
        <v>5.762275066022861</v>
      </c>
      <c r="Q81" s="515">
        <v>5.9421246412689355</v>
      </c>
      <c r="R81" s="515">
        <v>6.109782973469839</v>
      </c>
      <c r="S81" s="515">
        <v>6.24968641951584</v>
      </c>
      <c r="T81" s="515">
        <v>6.377497387844631</v>
      </c>
      <c r="U81" s="515">
        <v>6.461988773772439</v>
      </c>
      <c r="V81" s="515">
        <v>6.5230673691818</v>
      </c>
      <c r="W81" s="515">
        <v>6.599638351464291</v>
      </c>
      <c r="X81" s="515">
        <v>6.719794038941324</v>
      </c>
      <c r="Y81" s="515">
        <v>6.856753882476122</v>
      </c>
      <c r="Z81" s="515">
        <v>6.974339242687654</v>
      </c>
      <c r="AA81" s="515">
        <v>7.107716384085772</v>
      </c>
      <c r="AB81" s="515">
        <v>7.291142104281294</v>
      </c>
      <c r="AD81" s="515"/>
      <c r="AE81" s="515"/>
      <c r="AF81" s="515"/>
      <c r="AG81" s="515"/>
      <c r="AH81" s="515"/>
      <c r="AI81" s="515"/>
      <c r="AJ81" s="515"/>
      <c r="AK81" s="515"/>
      <c r="AL81" s="515"/>
      <c r="AM81" s="515"/>
      <c r="AN81" s="515"/>
      <c r="AO81" s="515"/>
      <c r="AP81" s="515"/>
      <c r="AQ81" s="515"/>
      <c r="AR81" s="515"/>
      <c r="AS81" s="515"/>
      <c r="AT81" s="515"/>
      <c r="AU81" s="515"/>
      <c r="AV81" s="515"/>
      <c r="AW81" s="515"/>
      <c r="AX81" s="515"/>
      <c r="AY81" s="515"/>
      <c r="AZ81" s="515"/>
      <c r="BA81" s="515"/>
      <c r="BB81" s="515"/>
    </row>
    <row r="82" spans="1:54" ht="15">
      <c r="A82" s="462"/>
      <c r="B82" t="s">
        <v>816</v>
      </c>
      <c r="C82" t="s">
        <v>451</v>
      </c>
      <c r="D82" s="515">
        <v>5.059077152481089</v>
      </c>
      <c r="E82" s="515">
        <v>5.250311743834513</v>
      </c>
      <c r="F82" s="515">
        <v>5.362159713045487</v>
      </c>
      <c r="G82" s="515">
        <v>5.392518381029972</v>
      </c>
      <c r="H82" s="515">
        <v>5.514374514364136</v>
      </c>
      <c r="I82" s="515">
        <v>5.545342744322682</v>
      </c>
      <c r="J82" s="515">
        <v>5.5973756046373895</v>
      </c>
      <c r="K82" s="515">
        <v>5.68352878256491</v>
      </c>
      <c r="L82" s="515">
        <v>5.76939659292362</v>
      </c>
      <c r="M82" s="515">
        <v>5.928440301114311</v>
      </c>
      <c r="N82" s="515">
        <v>6.102523620304755</v>
      </c>
      <c r="O82" s="515">
        <v>6.273818472759667</v>
      </c>
      <c r="P82" s="515">
        <v>6.478884456146963</v>
      </c>
      <c r="Q82" s="515">
        <v>6.680818188423739</v>
      </c>
      <c r="R82" s="515">
        <v>6.869058567623682</v>
      </c>
      <c r="S82" s="515">
        <v>7.026118349800764</v>
      </c>
      <c r="T82" s="515">
        <v>7.1695954634544785</v>
      </c>
      <c r="U82" s="515">
        <v>7.264403420926162</v>
      </c>
      <c r="V82" s="515">
        <v>7.332909091229009</v>
      </c>
      <c r="W82" s="515">
        <v>7.418825675754895</v>
      </c>
      <c r="X82" s="515">
        <v>7.553717198260932</v>
      </c>
      <c r="Y82" s="515">
        <v>7.707493277196401</v>
      </c>
      <c r="Z82" s="515">
        <v>7.839503968173497</v>
      </c>
      <c r="AA82" s="515">
        <v>7.989261496394354</v>
      </c>
      <c r="AB82" s="515">
        <v>8.195256225985482</v>
      </c>
      <c r="AD82" s="515"/>
      <c r="AE82" s="515"/>
      <c r="AF82" s="515"/>
      <c r="AG82" s="515"/>
      <c r="AH82" s="515"/>
      <c r="AI82" s="515"/>
      <c r="AJ82" s="515"/>
      <c r="AK82" s="515"/>
      <c r="AL82" s="515"/>
      <c r="AM82" s="515"/>
      <c r="AN82" s="515"/>
      <c r="AO82" s="515"/>
      <c r="AP82" s="515"/>
      <c r="AQ82" s="515"/>
      <c r="AR82" s="515"/>
      <c r="AS82" s="515"/>
      <c r="AT82" s="515"/>
      <c r="AU82" s="515"/>
      <c r="AV82" s="515"/>
      <c r="AW82" s="515"/>
      <c r="AX82" s="515"/>
      <c r="AY82" s="515"/>
      <c r="AZ82" s="515"/>
      <c r="BA82" s="515"/>
      <c r="BB82" s="515"/>
    </row>
    <row r="83" spans="1:54" ht="15">
      <c r="A83" s="462"/>
      <c r="B83" t="s">
        <v>816</v>
      </c>
      <c r="C83" t="s">
        <v>445</v>
      </c>
      <c r="D83" s="515">
        <v>4.541829706625507</v>
      </c>
      <c r="E83" s="515">
        <v>4.864827086503441</v>
      </c>
      <c r="F83" s="515">
        <v>4.973218378260438</v>
      </c>
      <c r="G83" s="515">
        <v>4.992915061825787</v>
      </c>
      <c r="H83" s="515">
        <v>5.105834206962715</v>
      </c>
      <c r="I83" s="515">
        <v>5.134570078547916</v>
      </c>
      <c r="J83" s="515">
        <v>5.182814595597045</v>
      </c>
      <c r="K83" s="515">
        <v>5.262660155812328</v>
      </c>
      <c r="L83" s="515">
        <v>5.342239827181629</v>
      </c>
      <c r="M83" s="515">
        <v>5.48959442030651</v>
      </c>
      <c r="N83" s="515">
        <v>5.65087741423174</v>
      </c>
      <c r="O83" s="515">
        <v>5.809576263393471</v>
      </c>
      <c r="P83" s="515">
        <v>5.99955297878942</v>
      </c>
      <c r="Q83" s="515">
        <v>6.186627221942243</v>
      </c>
      <c r="R83" s="515">
        <v>6.361017208471333</v>
      </c>
      <c r="S83" s="515">
        <v>6.506526071659386</v>
      </c>
      <c r="T83" s="515">
        <v>6.639453277305532</v>
      </c>
      <c r="U83" s="515">
        <v>6.727301312274535</v>
      </c>
      <c r="V83" s="515">
        <v>6.790786693319629</v>
      </c>
      <c r="W83" s="515">
        <v>6.870397181076929</v>
      </c>
      <c r="X83" s="515">
        <v>6.995367811865349</v>
      </c>
      <c r="Y83" s="515">
        <v>7.1378285249624005</v>
      </c>
      <c r="Z83" s="515">
        <v>7.260128856885066</v>
      </c>
      <c r="AA83" s="515">
        <v>7.398865566148928</v>
      </c>
      <c r="AB83" s="515">
        <v>7.589688949496729</v>
      </c>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c r="BB83" s="515"/>
    </row>
    <row r="84" spans="1:54" ht="15">
      <c r="A84" s="462"/>
      <c r="B84" t="s">
        <v>524</v>
      </c>
      <c r="C84" t="s">
        <v>434</v>
      </c>
      <c r="D84" s="515">
        <v>3.804635107625832</v>
      </c>
      <c r="E84" s="515">
        <v>4.1552745154280055</v>
      </c>
      <c r="F84" s="515">
        <v>4.2435473184546195</v>
      </c>
      <c r="G84" s="515">
        <v>4.2601494964725175</v>
      </c>
      <c r="H84" s="515">
        <v>4.355662005503295</v>
      </c>
      <c r="I84" s="515">
        <v>4.379619553208833</v>
      </c>
      <c r="J84" s="515">
        <v>4.4201779864828765</v>
      </c>
      <c r="K84" s="515">
        <v>4.487617484801271</v>
      </c>
      <c r="L84" s="515">
        <v>4.554845090974937</v>
      </c>
      <c r="M84" s="515">
        <v>4.6797069936041344</v>
      </c>
      <c r="N84" s="515">
        <v>4.816423753375997</v>
      </c>
      <c r="O84" s="515">
        <v>4.950956382078052</v>
      </c>
      <c r="P84" s="515">
        <v>5.1120931268344005</v>
      </c>
      <c r="Q84" s="515">
        <v>5.270774298610819</v>
      </c>
      <c r="R84" s="515">
        <v>5.418683277858578</v>
      </c>
      <c r="S84" s="515">
        <v>5.54204951046476</v>
      </c>
      <c r="T84" s="515">
        <v>5.654730045104037</v>
      </c>
      <c r="U84" s="515">
        <v>5.7290959382678635</v>
      </c>
      <c r="V84" s="515">
        <v>5.782759530492619</v>
      </c>
      <c r="W84" s="515">
        <v>5.850142203390509</v>
      </c>
      <c r="X84" s="515">
        <v>5.956098556712511</v>
      </c>
      <c r="Y84" s="515">
        <v>6.076933836842007</v>
      </c>
      <c r="Z84" s="515">
        <v>6.180638239593329</v>
      </c>
      <c r="AA84" s="515">
        <v>6.2983251511073695</v>
      </c>
      <c r="AB84" s="515">
        <v>6.4603033079366226</v>
      </c>
      <c r="AD84" s="515"/>
      <c r="AE84" s="515"/>
      <c r="AF84" s="515"/>
      <c r="AG84" s="515"/>
      <c r="AH84" s="515"/>
      <c r="AI84" s="515"/>
      <c r="AJ84" s="515"/>
      <c r="AK84" s="515"/>
      <c r="AL84" s="515"/>
      <c r="AM84" s="515"/>
      <c r="AN84" s="515"/>
      <c r="AO84" s="515"/>
      <c r="AP84" s="515"/>
      <c r="AQ84" s="515"/>
      <c r="AR84" s="515"/>
      <c r="AS84" s="515"/>
      <c r="AT84" s="515"/>
      <c r="AU84" s="515"/>
      <c r="AV84" s="515"/>
      <c r="AW84" s="515"/>
      <c r="AX84" s="515"/>
      <c r="AY84" s="515"/>
      <c r="AZ84" s="515"/>
      <c r="BA84" s="515"/>
      <c r="BB84" s="515"/>
    </row>
    <row r="85" spans="1:54" ht="15">
      <c r="A85" s="462"/>
      <c r="B85" t="s">
        <v>524</v>
      </c>
      <c r="C85" t="s">
        <v>451</v>
      </c>
      <c r="D85" s="515">
        <v>4.077548579357127</v>
      </c>
      <c r="E85" s="515">
        <v>4.584224705907955</v>
      </c>
      <c r="F85" s="515">
        <v>4.738259895311931</v>
      </c>
      <c r="G85" s="515">
        <v>4.782735596562216</v>
      </c>
      <c r="H85" s="515">
        <v>4.890357682149055</v>
      </c>
      <c r="I85" s="515">
        <v>4.917518406537077</v>
      </c>
      <c r="J85" s="515">
        <v>4.963337460365853</v>
      </c>
      <c r="K85" s="515">
        <v>5.039373758259232</v>
      </c>
      <c r="L85" s="515">
        <v>5.115165115781792</v>
      </c>
      <c r="M85" s="515">
        <v>5.25575204627897</v>
      </c>
      <c r="N85" s="515">
        <v>5.409661902469327</v>
      </c>
      <c r="O85" s="515">
        <v>5.561109920942473</v>
      </c>
      <c r="P85" s="515">
        <v>5.742464827865824</v>
      </c>
      <c r="Q85" s="515">
        <v>5.921053078876026</v>
      </c>
      <c r="R85" s="515">
        <v>6.087523929885064</v>
      </c>
      <c r="S85" s="515">
        <v>6.226394411297887</v>
      </c>
      <c r="T85" s="515">
        <v>6.353245090740598</v>
      </c>
      <c r="U85" s="515">
        <v>6.437011082885073</v>
      </c>
      <c r="V85" s="515">
        <v>6.497495267894541</v>
      </c>
      <c r="W85" s="515">
        <v>6.5734000385213935</v>
      </c>
      <c r="X85" s="515">
        <v>6.692671216382387</v>
      </c>
      <c r="Y85" s="515">
        <v>6.828667366207514</v>
      </c>
      <c r="Z85" s="515">
        <v>6.945397886262038</v>
      </c>
      <c r="AA85" s="515">
        <v>7.0778457521611715</v>
      </c>
      <c r="AB85" s="515">
        <v>7.260089214380186</v>
      </c>
      <c r="AD85" s="515"/>
      <c r="AE85" s="515"/>
      <c r="AF85" s="515"/>
      <c r="AG85" s="515"/>
      <c r="AH85" s="515"/>
      <c r="AI85" s="515"/>
      <c r="AJ85" s="515"/>
      <c r="AK85" s="515"/>
      <c r="AL85" s="515"/>
      <c r="AM85" s="515"/>
      <c r="AN85" s="515"/>
      <c r="AO85" s="515"/>
      <c r="AP85" s="515"/>
      <c r="AQ85" s="515"/>
      <c r="AR85" s="515"/>
      <c r="AS85" s="515"/>
      <c r="AT85" s="515"/>
      <c r="AU85" s="515"/>
      <c r="AV85" s="515"/>
      <c r="AW85" s="515"/>
      <c r="AX85" s="515"/>
      <c r="AY85" s="515"/>
      <c r="AZ85" s="515"/>
      <c r="BA85" s="515"/>
      <c r="BB85" s="515"/>
    </row>
    <row r="86" spans="1:54" ht="15">
      <c r="A86" s="462"/>
      <c r="B86" t="s">
        <v>524</v>
      </c>
      <c r="C86" t="s">
        <v>445</v>
      </c>
      <c r="D86" s="515">
        <v>3.8792503602870005</v>
      </c>
      <c r="E86" s="515">
        <v>4.298149897432742</v>
      </c>
      <c r="F86" s="515">
        <v>4.415876910534817</v>
      </c>
      <c r="G86" s="515">
        <v>4.441032253377422</v>
      </c>
      <c r="H86" s="515">
        <v>4.54074252141324</v>
      </c>
      <c r="I86" s="515">
        <v>4.56581300041517</v>
      </c>
      <c r="J86" s="515">
        <v>4.6081968436600205</v>
      </c>
      <c r="K86" s="515">
        <v>4.678617121262642</v>
      </c>
      <c r="L86" s="515">
        <v>4.748813955214862</v>
      </c>
      <c r="M86" s="515">
        <v>4.879125275710222</v>
      </c>
      <c r="N86" s="515">
        <v>5.021799816891045</v>
      </c>
      <c r="O86" s="515">
        <v>5.1621939483764825</v>
      </c>
      <c r="P86" s="515">
        <v>5.330336011223722</v>
      </c>
      <c r="Q86" s="515">
        <v>5.495914668671195</v>
      </c>
      <c r="R86" s="515">
        <v>5.6502551373175365</v>
      </c>
      <c r="S86" s="515">
        <v>5.778993774560117</v>
      </c>
      <c r="T86" s="515">
        <v>5.89658456867488</v>
      </c>
      <c r="U86" s="515">
        <v>5.974208548010788</v>
      </c>
      <c r="V86" s="515">
        <v>6.030236744099662</v>
      </c>
      <c r="W86" s="515">
        <v>6.100573259585763</v>
      </c>
      <c r="X86" s="515">
        <v>6.211143334329538</v>
      </c>
      <c r="Y86" s="515">
        <v>6.3372316404163165</v>
      </c>
      <c r="Z86" s="515">
        <v>6.4454496355699895</v>
      </c>
      <c r="AA86" s="515">
        <v>6.568250931696729</v>
      </c>
      <c r="AB86" s="515">
        <v>6.737249830103364</v>
      </c>
      <c r="AD86" s="515"/>
      <c r="AE86" s="515"/>
      <c r="AF86" s="515"/>
      <c r="AG86" s="515"/>
      <c r="AH86" s="515"/>
      <c r="AI86" s="515"/>
      <c r="AJ86" s="515"/>
      <c r="AK86" s="515"/>
      <c r="AL86" s="515"/>
      <c r="AM86" s="515"/>
      <c r="AN86" s="515"/>
      <c r="AO86" s="515"/>
      <c r="AP86" s="515"/>
      <c r="AQ86" s="515"/>
      <c r="AR86" s="515"/>
      <c r="AS86" s="515"/>
      <c r="AT86" s="515"/>
      <c r="AU86" s="515"/>
      <c r="AV86" s="515"/>
      <c r="AW86" s="515"/>
      <c r="AX86" s="515"/>
      <c r="AY86" s="515"/>
      <c r="AZ86" s="515"/>
      <c r="BA86" s="515"/>
      <c r="BB86" s="515"/>
    </row>
    <row r="87" spans="1:54" ht="15">
      <c r="A87" s="462"/>
      <c r="B87" t="s">
        <v>526</v>
      </c>
      <c r="C87" t="s">
        <v>434</v>
      </c>
      <c r="D87" s="515">
        <v>4.279038303809498</v>
      </c>
      <c r="E87" s="515">
        <v>4.572385366834265</v>
      </c>
      <c r="F87" s="515">
        <v>4.676385717099397</v>
      </c>
      <c r="G87" s="515">
        <v>4.701852352078606</v>
      </c>
      <c r="H87" s="515">
        <v>4.807752447731098</v>
      </c>
      <c r="I87" s="515">
        <v>4.834519767828163</v>
      </c>
      <c r="J87" s="515">
        <v>4.879635123770516</v>
      </c>
      <c r="K87" s="515">
        <v>4.954466361083794</v>
      </c>
      <c r="L87" s="515">
        <v>5.029055040692769</v>
      </c>
      <c r="M87" s="515">
        <v>5.167366288343685</v>
      </c>
      <c r="N87" s="515">
        <v>5.31877860535965</v>
      </c>
      <c r="O87" s="515">
        <v>5.467768278334806</v>
      </c>
      <c r="P87" s="515">
        <v>5.646168866874229</v>
      </c>
      <c r="Q87" s="515">
        <v>5.821847128429313</v>
      </c>
      <c r="R87" s="515">
        <v>5.985606978172185</v>
      </c>
      <c r="S87" s="515">
        <v>6.122221500290799</v>
      </c>
      <c r="T87" s="515">
        <v>6.24701368112695</v>
      </c>
      <c r="U87" s="515">
        <v>6.3294323323923365</v>
      </c>
      <c r="V87" s="515">
        <v>6.388952934621108</v>
      </c>
      <c r="W87" s="515">
        <v>6.4636379773942245</v>
      </c>
      <c r="X87" s="515">
        <v>6.58097123716557</v>
      </c>
      <c r="Y87" s="515">
        <v>6.714751829228551</v>
      </c>
      <c r="Z87" s="515">
        <v>6.829584289148474</v>
      </c>
      <c r="AA87" s="515">
        <v>6.959873185012656</v>
      </c>
      <c r="AB87" s="515">
        <v>7.139133318262632</v>
      </c>
      <c r="AD87" s="515"/>
      <c r="AE87" s="515"/>
      <c r="AF87" s="515"/>
      <c r="AG87" s="515"/>
      <c r="AH87" s="515"/>
      <c r="AI87" s="515"/>
      <c r="AJ87" s="515"/>
      <c r="AK87" s="515"/>
      <c r="AL87" s="515"/>
      <c r="AM87" s="515"/>
      <c r="AN87" s="515"/>
      <c r="AO87" s="515"/>
      <c r="AP87" s="515"/>
      <c r="AQ87" s="515"/>
      <c r="AR87" s="515"/>
      <c r="AS87" s="515"/>
      <c r="AT87" s="515"/>
      <c r="AU87" s="515"/>
      <c r="AV87" s="515"/>
      <c r="AW87" s="515"/>
      <c r="AX87" s="515"/>
      <c r="AY87" s="515"/>
      <c r="AZ87" s="515"/>
      <c r="BA87" s="515"/>
      <c r="BB87" s="515"/>
    </row>
    <row r="88" spans="1:54" ht="15">
      <c r="A88" s="462"/>
      <c r="B88" t="s">
        <v>526</v>
      </c>
      <c r="C88" t="s">
        <v>451</v>
      </c>
      <c r="D88" s="515">
        <v>4.422891699054257</v>
      </c>
      <c r="E88" s="515">
        <v>4.930501574224985</v>
      </c>
      <c r="F88" s="515">
        <v>5.108956683820376</v>
      </c>
      <c r="G88" s="515">
        <v>5.155897677609808</v>
      </c>
      <c r="H88" s="515">
        <v>5.272122329208015</v>
      </c>
      <c r="I88" s="515">
        <v>5.301540425844628</v>
      </c>
      <c r="J88" s="515">
        <v>5.35108362622081</v>
      </c>
      <c r="K88" s="515">
        <v>5.433221948099063</v>
      </c>
      <c r="L88" s="515">
        <v>5.515092529385233</v>
      </c>
      <c r="M88" s="515">
        <v>5.666861983723759</v>
      </c>
      <c r="N88" s="515">
        <v>5.833001097257893</v>
      </c>
      <c r="O88" s="515">
        <v>5.996481178656188</v>
      </c>
      <c r="P88" s="515">
        <v>6.192222107251994</v>
      </c>
      <c r="Q88" s="515">
        <v>6.384975361504562</v>
      </c>
      <c r="R88" s="515">
        <v>6.564653339173701</v>
      </c>
      <c r="S88" s="515">
        <v>6.7145529150439325</v>
      </c>
      <c r="T88" s="515">
        <v>6.851482685169656</v>
      </c>
      <c r="U88" s="515">
        <v>6.941929557124078</v>
      </c>
      <c r="V88" s="515">
        <v>7.0072572038184475</v>
      </c>
      <c r="W88" s="515">
        <v>7.089218321032135</v>
      </c>
      <c r="X88" s="515">
        <v>7.217961281352625</v>
      </c>
      <c r="Y88" s="515">
        <v>7.364745053933665</v>
      </c>
      <c r="Z88" s="515">
        <v>7.490742610286196</v>
      </c>
      <c r="AA88" s="515">
        <v>7.633694083621689</v>
      </c>
      <c r="AB88" s="515">
        <v>7.830363576331309</v>
      </c>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row>
    <row r="89" spans="1:54" ht="15">
      <c r="A89" s="462"/>
      <c r="B89" t="s">
        <v>526</v>
      </c>
      <c r="C89" t="s">
        <v>445</v>
      </c>
      <c r="D89" s="515">
        <v>4.328903283972068</v>
      </c>
      <c r="E89" s="515">
        <v>4.688446060480921</v>
      </c>
      <c r="F89" s="515">
        <v>4.819447776664529</v>
      </c>
      <c r="G89" s="515">
        <v>4.850279622720576</v>
      </c>
      <c r="H89" s="515">
        <v>4.959527245245542</v>
      </c>
      <c r="I89" s="515">
        <v>4.987142570568525</v>
      </c>
      <c r="J89" s="515">
        <v>5.0336853796730034</v>
      </c>
      <c r="K89" s="515">
        <v>5.1108825782235625</v>
      </c>
      <c r="L89" s="515">
        <v>5.187829481465838</v>
      </c>
      <c r="M89" s="515">
        <v>5.330511579353827</v>
      </c>
      <c r="N89" s="515">
        <v>5.486708477117709</v>
      </c>
      <c r="O89" s="515">
        <v>5.640406141500784</v>
      </c>
      <c r="P89" s="515">
        <v>5.824443608882505</v>
      </c>
      <c r="Q89" s="515">
        <v>6.0056726986986835</v>
      </c>
      <c r="R89" s="515">
        <v>6.174606866509388</v>
      </c>
      <c r="S89" s="515">
        <v>6.315538250833389</v>
      </c>
      <c r="T89" s="515">
        <v>6.4442738220538445</v>
      </c>
      <c r="U89" s="515">
        <v>6.529297423365519</v>
      </c>
      <c r="V89" s="515">
        <v>6.590699677261572</v>
      </c>
      <c r="W89" s="515">
        <v>6.667745292667242</v>
      </c>
      <c r="X89" s="515">
        <v>6.788786132821314</v>
      </c>
      <c r="Y89" s="515">
        <v>6.926793750192616</v>
      </c>
      <c r="Z89" s="515">
        <v>7.045254703323081</v>
      </c>
      <c r="AA89" s="515">
        <v>7.17966024264838</v>
      </c>
      <c r="AB89" s="515">
        <v>7.364583748305688</v>
      </c>
      <c r="AD89" s="515"/>
      <c r="AE89" s="515"/>
      <c r="AF89" s="515"/>
      <c r="AG89" s="515"/>
      <c r="AH89" s="515"/>
      <c r="AI89" s="515"/>
      <c r="AJ89" s="515"/>
      <c r="AK89" s="515"/>
      <c r="AL89" s="515"/>
      <c r="AM89" s="515"/>
      <c r="AN89" s="515"/>
      <c r="AO89" s="515"/>
      <c r="AP89" s="515"/>
      <c r="AQ89" s="515"/>
      <c r="AR89" s="515"/>
      <c r="AS89" s="515"/>
      <c r="AT89" s="515"/>
      <c r="AU89" s="515"/>
      <c r="AV89" s="515"/>
      <c r="AW89" s="515"/>
      <c r="AX89" s="515"/>
      <c r="AY89" s="515"/>
      <c r="AZ89" s="515"/>
      <c r="BA89" s="515"/>
      <c r="BB89" s="515"/>
    </row>
    <row r="90" spans="1:54" ht="15">
      <c r="A90" s="462"/>
      <c r="B90" t="s">
        <v>527</v>
      </c>
      <c r="C90" t="s">
        <v>434</v>
      </c>
      <c r="D90" s="515">
        <v>4.104311967342337</v>
      </c>
      <c r="E90" s="515">
        <v>4.411002598269409</v>
      </c>
      <c r="F90" s="515">
        <v>4.5129930238150635</v>
      </c>
      <c r="G90" s="515">
        <v>4.533815505378512</v>
      </c>
      <c r="H90" s="515">
        <v>4.635679196083821</v>
      </c>
      <c r="I90" s="515">
        <v>4.661320680948936</v>
      </c>
      <c r="J90" s="515">
        <v>4.70464100423557</v>
      </c>
      <c r="K90" s="515">
        <v>4.7765904242201</v>
      </c>
      <c r="L90" s="515">
        <v>4.848310471743361</v>
      </c>
      <c r="M90" s="515">
        <v>4.981417257005091</v>
      </c>
      <c r="N90" s="515">
        <v>5.127148033337036</v>
      </c>
      <c r="O90" s="515">
        <v>5.270549009294719</v>
      </c>
      <c r="P90" s="515">
        <v>5.4422846526436945</v>
      </c>
      <c r="Q90" s="515">
        <v>5.611401573391747</v>
      </c>
      <c r="R90" s="515">
        <v>5.769041262177544</v>
      </c>
      <c r="S90" s="515">
        <v>5.900535841972682</v>
      </c>
      <c r="T90" s="515">
        <v>6.020645511139509</v>
      </c>
      <c r="U90" s="515">
        <v>6.099940853566325</v>
      </c>
      <c r="V90" s="515">
        <v>6.157182083908655</v>
      </c>
      <c r="W90" s="515">
        <v>6.229033891067419</v>
      </c>
      <c r="X90" s="515">
        <v>6.341970717459234</v>
      </c>
      <c r="Y90" s="515">
        <v>6.470753714840151</v>
      </c>
      <c r="Z90" s="515">
        <v>6.581287094584642</v>
      </c>
      <c r="AA90" s="515">
        <v>6.706711959551682</v>
      </c>
      <c r="AB90" s="515">
        <v>6.87931232206227</v>
      </c>
      <c r="AD90" s="515"/>
      <c r="AE90" s="515"/>
      <c r="AF90" s="515"/>
      <c r="AG90" s="515"/>
      <c r="AH90" s="515"/>
      <c r="AI90" s="515"/>
      <c r="AJ90" s="515"/>
      <c r="AK90" s="515"/>
      <c r="AL90" s="515"/>
      <c r="AM90" s="515"/>
      <c r="AN90" s="515"/>
      <c r="AO90" s="515"/>
      <c r="AP90" s="515"/>
      <c r="AQ90" s="515"/>
      <c r="AR90" s="515"/>
      <c r="AS90" s="515"/>
      <c r="AT90" s="515"/>
      <c r="AU90" s="515"/>
      <c r="AV90" s="515"/>
      <c r="AW90" s="515"/>
      <c r="AX90" s="515"/>
      <c r="AY90" s="515"/>
      <c r="AZ90" s="515"/>
      <c r="BA90" s="515"/>
      <c r="BB90" s="515"/>
    </row>
    <row r="91" spans="1:54" ht="15">
      <c r="A91" s="462"/>
      <c r="B91" t="s">
        <v>527</v>
      </c>
      <c r="C91" t="s">
        <v>451</v>
      </c>
      <c r="D91" s="515">
        <v>4.2781126307731965</v>
      </c>
      <c r="E91" s="515">
        <v>4.761428779781388</v>
      </c>
      <c r="F91" s="515">
        <v>4.94499296548756</v>
      </c>
      <c r="G91" s="515">
        <v>4.986287081323359</v>
      </c>
      <c r="H91" s="515">
        <v>5.098633145839866</v>
      </c>
      <c r="I91" s="515">
        <v>5.127046374733091</v>
      </c>
      <c r="J91" s="515">
        <v>5.174919709307431</v>
      </c>
      <c r="K91" s="515">
        <v>5.2543104656334325</v>
      </c>
      <c r="L91" s="515">
        <v>5.333443279811748</v>
      </c>
      <c r="M91" s="515">
        <v>5.480162715066247</v>
      </c>
      <c r="N91" s="515">
        <v>5.640777154196235</v>
      </c>
      <c r="O91" s="515">
        <v>5.798821407468414</v>
      </c>
      <c r="P91" s="515">
        <v>5.988059725101002</v>
      </c>
      <c r="Q91" s="515">
        <v>6.174410036902978</v>
      </c>
      <c r="R91" s="515">
        <v>6.34811854370332</v>
      </c>
      <c r="S91" s="515">
        <v>6.493034851361003</v>
      </c>
      <c r="T91" s="515">
        <v>6.625411285973748</v>
      </c>
      <c r="U91" s="515">
        <v>6.712843779195738</v>
      </c>
      <c r="V91" s="515">
        <v>6.7759889945380385</v>
      </c>
      <c r="W91" s="515">
        <v>6.855217886118171</v>
      </c>
      <c r="X91" s="515">
        <v>6.979681106876173</v>
      </c>
      <c r="Y91" s="515">
        <v>7.121588731251825</v>
      </c>
      <c r="Z91" s="515">
        <v>7.2433986121371525</v>
      </c>
      <c r="AA91" s="515">
        <v>7.381601931264357</v>
      </c>
      <c r="AB91" s="515">
        <v>7.571746139895105</v>
      </c>
      <c r="AD91" s="515"/>
      <c r="AE91" s="515"/>
      <c r="AF91" s="515"/>
      <c r="AG91" s="515"/>
      <c r="AH91" s="515"/>
      <c r="AI91" s="515"/>
      <c r="AJ91" s="515"/>
      <c r="AK91" s="515"/>
      <c r="AL91" s="515"/>
      <c r="AM91" s="515"/>
      <c r="AN91" s="515"/>
      <c r="AO91" s="515"/>
      <c r="AP91" s="515"/>
      <c r="AQ91" s="515"/>
      <c r="AR91" s="515"/>
      <c r="AS91" s="515"/>
      <c r="AT91" s="515"/>
      <c r="AU91" s="515"/>
      <c r="AV91" s="515"/>
      <c r="AW91" s="515"/>
      <c r="AX91" s="515"/>
      <c r="AY91" s="515"/>
      <c r="AZ91" s="515"/>
      <c r="BA91" s="515"/>
      <c r="BB91" s="515"/>
    </row>
    <row r="92" spans="1:54" ht="15">
      <c r="A92" s="462"/>
      <c r="B92" t="s">
        <v>527</v>
      </c>
      <c r="C92" t="s">
        <v>445</v>
      </c>
      <c r="D92" s="515">
        <v>4.157540933557754</v>
      </c>
      <c r="E92" s="515">
        <v>4.5240153720867085</v>
      </c>
      <c r="F92" s="515">
        <v>4.655460193355681</v>
      </c>
      <c r="G92" s="515">
        <v>4.680639642587551</v>
      </c>
      <c r="H92" s="515">
        <v>4.785910667202225</v>
      </c>
      <c r="I92" s="515">
        <v>4.8124555119392785</v>
      </c>
      <c r="J92" s="515">
        <v>4.857257519054202</v>
      </c>
      <c r="K92" s="515">
        <v>4.931626443988966</v>
      </c>
      <c r="L92" s="515">
        <v>5.005756620438703</v>
      </c>
      <c r="M92" s="515">
        <v>5.143286721263496</v>
      </c>
      <c r="N92" s="515">
        <v>5.293853455497061</v>
      </c>
      <c r="O92" s="515">
        <v>5.442012239746734</v>
      </c>
      <c r="P92" s="515">
        <v>5.619434133985653</v>
      </c>
      <c r="Q92" s="515">
        <v>5.794149777701688</v>
      </c>
      <c r="R92" s="515">
        <v>5.957009937620219</v>
      </c>
      <c r="S92" s="515">
        <v>6.092865322961409</v>
      </c>
      <c r="T92" s="515">
        <v>6.216960671789985</v>
      </c>
      <c r="U92" s="515">
        <v>6.298900614488947</v>
      </c>
      <c r="V92" s="515">
        <v>6.35806120006351</v>
      </c>
      <c r="W92" s="515">
        <v>6.432310651600971</v>
      </c>
      <c r="X92" s="515">
        <v>6.548992456969947</v>
      </c>
      <c r="Y92" s="515">
        <v>6.6820393611976066</v>
      </c>
      <c r="Z92" s="515">
        <v>6.796236445076432</v>
      </c>
      <c r="AA92" s="515">
        <v>6.925812681328603</v>
      </c>
      <c r="AB92" s="515">
        <v>7.104111817573076</v>
      </c>
      <c r="AD92" s="515"/>
      <c r="AE92" s="515"/>
      <c r="AF92" s="515"/>
      <c r="AG92" s="515"/>
      <c r="AH92" s="515"/>
      <c r="AI92" s="515"/>
      <c r="AJ92" s="515"/>
      <c r="AK92" s="515"/>
      <c r="AL92" s="515"/>
      <c r="AM92" s="515"/>
      <c r="AN92" s="515"/>
      <c r="AO92" s="515"/>
      <c r="AP92" s="515"/>
      <c r="AQ92" s="515"/>
      <c r="AR92" s="515"/>
      <c r="AS92" s="515"/>
      <c r="AT92" s="515"/>
      <c r="AU92" s="515"/>
      <c r="AV92" s="515"/>
      <c r="AW92" s="515"/>
      <c r="AX92" s="515"/>
      <c r="AY92" s="515"/>
      <c r="AZ92" s="515"/>
      <c r="BA92" s="515"/>
      <c r="BB92" s="515"/>
    </row>
    <row r="93" spans="1:54" ht="15">
      <c r="A93" s="462"/>
      <c r="B93" t="s">
        <v>528</v>
      </c>
      <c r="C93" t="s">
        <v>434</v>
      </c>
      <c r="D93" s="515">
        <v>3.9941162455542676</v>
      </c>
      <c r="E93" s="515">
        <v>4.285774916621282</v>
      </c>
      <c r="F93" s="515">
        <v>4.376051204222081</v>
      </c>
      <c r="G93" s="515">
        <v>4.407768093949235</v>
      </c>
      <c r="H93" s="515">
        <v>4.506706503532523</v>
      </c>
      <c r="I93" s="515">
        <v>4.531572386338681</v>
      </c>
      <c r="J93" s="515">
        <v>4.57362061489886</v>
      </c>
      <c r="K93" s="515">
        <v>4.643492816912339</v>
      </c>
      <c r="L93" s="515">
        <v>4.7131436976969985</v>
      </c>
      <c r="M93" s="515">
        <v>4.842452984988397</v>
      </c>
      <c r="N93" s="515">
        <v>4.984032009122395</v>
      </c>
      <c r="O93" s="515">
        <v>5.123348326485844</v>
      </c>
      <c r="P93" s="515">
        <v>5.290202239228439</v>
      </c>
      <c r="Q93" s="515">
        <v>5.454512574206272</v>
      </c>
      <c r="R93" s="515">
        <v>5.607670410263836</v>
      </c>
      <c r="S93" s="515">
        <v>5.735421166971624</v>
      </c>
      <c r="T93" s="515">
        <v>5.852109062348921</v>
      </c>
      <c r="U93" s="515">
        <v>5.9291339572259965</v>
      </c>
      <c r="V93" s="515">
        <v>5.984727368661038</v>
      </c>
      <c r="W93" s="515">
        <v>6.054520744057817</v>
      </c>
      <c r="X93" s="515">
        <v>6.164242444959538</v>
      </c>
      <c r="Y93" s="515">
        <v>6.28936481532172</v>
      </c>
      <c r="Z93" s="515">
        <v>6.396752846924004</v>
      </c>
      <c r="AA93" s="515">
        <v>6.518613699661649</v>
      </c>
      <c r="AB93" s="515">
        <v>6.686321596589255</v>
      </c>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row>
    <row r="94" spans="1:54" ht="15">
      <c r="A94" s="462"/>
      <c r="B94" t="s">
        <v>528</v>
      </c>
      <c r="C94" t="s">
        <v>451</v>
      </c>
      <c r="D94" s="515">
        <v>4.193284217160445</v>
      </c>
      <c r="E94" s="515">
        <v>4.646451587085985</v>
      </c>
      <c r="F94" s="515">
        <v>4.830565592798448</v>
      </c>
      <c r="G94" s="515">
        <v>4.886400009631172</v>
      </c>
      <c r="H94" s="515">
        <v>4.996427916544591</v>
      </c>
      <c r="I94" s="515">
        <v>5.02422651466048</v>
      </c>
      <c r="J94" s="515">
        <v>5.071091769689985</v>
      </c>
      <c r="K94" s="515">
        <v>5.148836421442786</v>
      </c>
      <c r="L94" s="515">
        <v>5.226329511298176</v>
      </c>
      <c r="M94" s="515">
        <v>5.370039595168842</v>
      </c>
      <c r="N94" s="515">
        <v>5.527363951902512</v>
      </c>
      <c r="O94" s="515">
        <v>5.682171291530741</v>
      </c>
      <c r="P94" s="515">
        <v>5.867541050741281</v>
      </c>
      <c r="Q94" s="515">
        <v>6.050082353123867</v>
      </c>
      <c r="R94" s="515">
        <v>6.220239187266271</v>
      </c>
      <c r="S94" s="515">
        <v>6.362188678542001</v>
      </c>
      <c r="T94" s="515">
        <v>6.491853506784156</v>
      </c>
      <c r="U94" s="515">
        <v>6.577486769426132</v>
      </c>
      <c r="V94" s="515">
        <v>6.639326160210358</v>
      </c>
      <c r="W94" s="515">
        <v>6.716923834467939</v>
      </c>
      <c r="X94" s="515">
        <v>6.838839208612658</v>
      </c>
      <c r="Y94" s="515">
        <v>6.9778459458592925</v>
      </c>
      <c r="Z94" s="515">
        <v>7.097163275633776</v>
      </c>
      <c r="AA94" s="515">
        <v>7.232542270635367</v>
      </c>
      <c r="AB94" s="515">
        <v>7.418809413843675</v>
      </c>
      <c r="AD94" s="515"/>
      <c r="AE94" s="515"/>
      <c r="AF94" s="515"/>
      <c r="AG94" s="515"/>
      <c r="AH94" s="515"/>
      <c r="AI94" s="515"/>
      <c r="AJ94" s="515"/>
      <c r="AK94" s="515"/>
      <c r="AL94" s="515"/>
      <c r="AM94" s="515"/>
      <c r="AN94" s="515"/>
      <c r="AO94" s="515"/>
      <c r="AP94" s="515"/>
      <c r="AQ94" s="515"/>
      <c r="AR94" s="515"/>
      <c r="AS94" s="515"/>
      <c r="AT94" s="515"/>
      <c r="AU94" s="515"/>
      <c r="AV94" s="515"/>
      <c r="AW94" s="515"/>
      <c r="AX94" s="515"/>
      <c r="AY94" s="515"/>
      <c r="AZ94" s="515"/>
      <c r="BA94" s="515"/>
      <c r="BB94" s="515"/>
    </row>
    <row r="95" spans="1:54" ht="15">
      <c r="A95" s="462"/>
      <c r="B95" t="s">
        <v>528</v>
      </c>
      <c r="C95" t="s">
        <v>445</v>
      </c>
      <c r="D95" s="515">
        <v>4.048759188814093</v>
      </c>
      <c r="E95" s="515">
        <v>4.403446275481598</v>
      </c>
      <c r="F95" s="515">
        <v>4.530836660811483</v>
      </c>
      <c r="G95" s="515">
        <v>4.569216289717421</v>
      </c>
      <c r="H95" s="515">
        <v>4.671901425205082</v>
      </c>
      <c r="I95" s="515">
        <v>4.697760653467177</v>
      </c>
      <c r="J95" s="515">
        <v>4.74143815466815</v>
      </c>
      <c r="K95" s="515">
        <v>4.813970861085198</v>
      </c>
      <c r="L95" s="515">
        <v>4.886271936143258</v>
      </c>
      <c r="M95" s="515">
        <v>5.020445125853624</v>
      </c>
      <c r="N95" s="515">
        <v>5.167341795427106</v>
      </c>
      <c r="O95" s="515">
        <v>5.311889824400344</v>
      </c>
      <c r="P95" s="515">
        <v>5.484996367885104</v>
      </c>
      <c r="Q95" s="515">
        <v>5.655463087356659</v>
      </c>
      <c r="R95" s="515">
        <v>5.814361380447561</v>
      </c>
      <c r="S95" s="515">
        <v>5.946907302181266</v>
      </c>
      <c r="T95" s="515">
        <v>6.067977872443823</v>
      </c>
      <c r="U95" s="515">
        <v>6.147910785600156</v>
      </c>
      <c r="V95" s="515">
        <v>6.2056147327123625</v>
      </c>
      <c r="W95" s="515">
        <v>6.278044572359503</v>
      </c>
      <c r="X95" s="515">
        <v>6.3918842720641305</v>
      </c>
      <c r="Y95" s="515">
        <v>6.521695256319983</v>
      </c>
      <c r="Z95" s="515">
        <v>6.633111916293453</v>
      </c>
      <c r="AA95" s="515">
        <v>6.759537638086263</v>
      </c>
      <c r="AB95" s="515">
        <v>6.933511934075223</v>
      </c>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row>
    <row r="96" spans="1:54" ht="15">
      <c r="A96" s="462"/>
      <c r="B96" t="s">
        <v>529</v>
      </c>
      <c r="C96" t="s">
        <v>434</v>
      </c>
      <c r="D96" s="515">
        <v>3.9941162455542676</v>
      </c>
      <c r="E96" s="515">
        <v>4.285774916621282</v>
      </c>
      <c r="F96" s="515">
        <v>4.376051204222081</v>
      </c>
      <c r="G96" s="515">
        <v>4.407768093949235</v>
      </c>
      <c r="H96" s="515">
        <v>4.506706503532523</v>
      </c>
      <c r="I96" s="515">
        <v>4.531572386338681</v>
      </c>
      <c r="J96" s="515">
        <v>4.57362061489886</v>
      </c>
      <c r="K96" s="515">
        <v>4.643492816912339</v>
      </c>
      <c r="L96" s="515">
        <v>4.7131436976969985</v>
      </c>
      <c r="M96" s="515">
        <v>4.842452984988397</v>
      </c>
      <c r="N96" s="515">
        <v>4.984032009122395</v>
      </c>
      <c r="O96" s="515">
        <v>5.123348326485844</v>
      </c>
      <c r="P96" s="515">
        <v>5.290202239228439</v>
      </c>
      <c r="Q96" s="515">
        <v>5.454512574206272</v>
      </c>
      <c r="R96" s="515">
        <v>5.607670410263836</v>
      </c>
      <c r="S96" s="515">
        <v>5.735421166971624</v>
      </c>
      <c r="T96" s="515">
        <v>5.852109062348921</v>
      </c>
      <c r="U96" s="515">
        <v>5.9291339572259965</v>
      </c>
      <c r="V96" s="515">
        <v>5.984727368661038</v>
      </c>
      <c r="W96" s="515">
        <v>6.054520744057817</v>
      </c>
      <c r="X96" s="515">
        <v>6.164242444959538</v>
      </c>
      <c r="Y96" s="515">
        <v>6.28936481532172</v>
      </c>
      <c r="Z96" s="515">
        <v>6.396752846924004</v>
      </c>
      <c r="AA96" s="515">
        <v>6.518613699661649</v>
      </c>
      <c r="AB96" s="515">
        <v>6.686321596589255</v>
      </c>
      <c r="AD96" s="515"/>
      <c r="AE96" s="515"/>
      <c r="AF96" s="515"/>
      <c r="AG96" s="515"/>
      <c r="AH96" s="515"/>
      <c r="AI96" s="515"/>
      <c r="AJ96" s="515"/>
      <c r="AK96" s="515"/>
      <c r="AL96" s="515"/>
      <c r="AM96" s="515"/>
      <c r="AN96" s="515"/>
      <c r="AO96" s="515"/>
      <c r="AP96" s="515"/>
      <c r="AQ96" s="515"/>
      <c r="AR96" s="515"/>
      <c r="AS96" s="515"/>
      <c r="AT96" s="515"/>
      <c r="AU96" s="515"/>
      <c r="AV96" s="515"/>
      <c r="AW96" s="515"/>
      <c r="AX96" s="515"/>
      <c r="AY96" s="515"/>
      <c r="AZ96" s="515"/>
      <c r="BA96" s="515"/>
      <c r="BB96" s="515"/>
    </row>
    <row r="97" spans="1:54" ht="15">
      <c r="A97" s="462"/>
      <c r="B97" t="s">
        <v>529</v>
      </c>
      <c r="C97" t="s">
        <v>451</v>
      </c>
      <c r="D97" s="515">
        <v>4.193284217160445</v>
      </c>
      <c r="E97" s="515">
        <v>4.646451587085985</v>
      </c>
      <c r="F97" s="515">
        <v>4.830565592798448</v>
      </c>
      <c r="G97" s="515">
        <v>4.886400009631172</v>
      </c>
      <c r="H97" s="515">
        <v>4.996427916544591</v>
      </c>
      <c r="I97" s="515">
        <v>5.02422651466048</v>
      </c>
      <c r="J97" s="515">
        <v>5.071091769689985</v>
      </c>
      <c r="K97" s="515">
        <v>5.148836421442786</v>
      </c>
      <c r="L97" s="515">
        <v>5.226329511298176</v>
      </c>
      <c r="M97" s="515">
        <v>5.370039595168842</v>
      </c>
      <c r="N97" s="515">
        <v>5.527363951902512</v>
      </c>
      <c r="O97" s="515">
        <v>5.682171291530741</v>
      </c>
      <c r="P97" s="515">
        <v>5.867541050741281</v>
      </c>
      <c r="Q97" s="515">
        <v>6.050082353123867</v>
      </c>
      <c r="R97" s="515">
        <v>6.220239187266271</v>
      </c>
      <c r="S97" s="515">
        <v>6.362188678542001</v>
      </c>
      <c r="T97" s="515">
        <v>6.491853506784156</v>
      </c>
      <c r="U97" s="515">
        <v>6.577486769426132</v>
      </c>
      <c r="V97" s="515">
        <v>6.639326160210358</v>
      </c>
      <c r="W97" s="515">
        <v>6.716923834467939</v>
      </c>
      <c r="X97" s="515">
        <v>6.838839208612658</v>
      </c>
      <c r="Y97" s="515">
        <v>6.9778459458592925</v>
      </c>
      <c r="Z97" s="515">
        <v>7.097163275633776</v>
      </c>
      <c r="AA97" s="515">
        <v>7.232542270635367</v>
      </c>
      <c r="AB97" s="515">
        <v>7.418809413843675</v>
      </c>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row>
    <row r="98" spans="1:54" ht="15">
      <c r="A98" s="462"/>
      <c r="B98" t="s">
        <v>529</v>
      </c>
      <c r="C98" t="s">
        <v>445</v>
      </c>
      <c r="D98" s="515">
        <v>4.048759188814093</v>
      </c>
      <c r="E98" s="515">
        <v>4.403446275481598</v>
      </c>
      <c r="F98" s="515">
        <v>4.530836660811483</v>
      </c>
      <c r="G98" s="515">
        <v>4.569216289717421</v>
      </c>
      <c r="H98" s="515">
        <v>4.671901425205082</v>
      </c>
      <c r="I98" s="515">
        <v>4.697760653467177</v>
      </c>
      <c r="J98" s="515">
        <v>4.74143815466815</v>
      </c>
      <c r="K98" s="515">
        <v>4.813970861085198</v>
      </c>
      <c r="L98" s="515">
        <v>4.886271936143258</v>
      </c>
      <c r="M98" s="515">
        <v>5.020445125853624</v>
      </c>
      <c r="N98" s="515">
        <v>5.167341795427106</v>
      </c>
      <c r="O98" s="515">
        <v>5.311889824400344</v>
      </c>
      <c r="P98" s="515">
        <v>5.484996367885104</v>
      </c>
      <c r="Q98" s="515">
        <v>5.655463087356659</v>
      </c>
      <c r="R98" s="515">
        <v>5.814361380447561</v>
      </c>
      <c r="S98" s="515">
        <v>5.946907302181266</v>
      </c>
      <c r="T98" s="515">
        <v>6.067977872443823</v>
      </c>
      <c r="U98" s="515">
        <v>6.147910785600156</v>
      </c>
      <c r="V98" s="515">
        <v>6.2056147327123625</v>
      </c>
      <c r="W98" s="515">
        <v>6.278044572359503</v>
      </c>
      <c r="X98" s="515">
        <v>6.3918842720641305</v>
      </c>
      <c r="Y98" s="515">
        <v>6.521695256319983</v>
      </c>
      <c r="Z98" s="515">
        <v>6.633111916293453</v>
      </c>
      <c r="AA98" s="515">
        <v>6.759537638086263</v>
      </c>
      <c r="AB98" s="515">
        <v>6.933511934075223</v>
      </c>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row>
    <row r="99" spans="1:54" ht="15">
      <c r="A99" s="462"/>
      <c r="B99" t="s">
        <v>530</v>
      </c>
      <c r="C99" t="s">
        <v>434</v>
      </c>
      <c r="D99" s="515">
        <v>4.333456305011285</v>
      </c>
      <c r="E99" s="515">
        <v>4.6326034165859085</v>
      </c>
      <c r="F99" s="515">
        <v>4.739491519979312</v>
      </c>
      <c r="G99" s="515">
        <v>4.7550545252930565</v>
      </c>
      <c r="H99" s="515">
        <v>4.856136321380675</v>
      </c>
      <c r="I99" s="515">
        <v>4.879161708985028</v>
      </c>
      <c r="J99" s="515">
        <v>4.920420825054334</v>
      </c>
      <c r="K99" s="515">
        <v>4.99113959697705</v>
      </c>
      <c r="L99" s="515">
        <v>5.06172103004129</v>
      </c>
      <c r="M99" s="515">
        <v>5.195348047266151</v>
      </c>
      <c r="N99" s="515">
        <v>5.342012431071889</v>
      </c>
      <c r="O99" s="515">
        <v>5.486376446643148</v>
      </c>
      <c r="P99" s="515">
        <v>5.65988303643952</v>
      </c>
      <c r="Q99" s="515">
        <v>5.830787391648278</v>
      </c>
      <c r="R99" s="515">
        <v>5.990002635425496</v>
      </c>
      <c r="S99" s="515">
        <v>6.122484589158045</v>
      </c>
      <c r="T99" s="515">
        <v>6.243367040621113</v>
      </c>
      <c r="U99" s="515">
        <v>6.322468319205925</v>
      </c>
      <c r="V99" s="515">
        <v>6.37902430349149</v>
      </c>
      <c r="W99" s="515">
        <v>6.4506316155852135</v>
      </c>
      <c r="X99" s="515">
        <v>6.564437062255402</v>
      </c>
      <c r="Y99" s="515">
        <v>6.694556607486393</v>
      </c>
      <c r="Z99" s="515">
        <v>6.806023673285406</v>
      </c>
      <c r="AA99" s="515">
        <v>6.932821792204303</v>
      </c>
      <c r="AB99" s="515">
        <v>7.108055631533537</v>
      </c>
      <c r="AD99" s="515"/>
      <c r="AE99" s="515"/>
      <c r="AF99" s="515"/>
      <c r="AG99" s="515"/>
      <c r="AH99" s="515"/>
      <c r="AI99" s="515"/>
      <c r="AJ99" s="515"/>
      <c r="AK99" s="515"/>
      <c r="AL99" s="515"/>
      <c r="AM99" s="515"/>
      <c r="AN99" s="515"/>
      <c r="AO99" s="515"/>
      <c r="AP99" s="515"/>
      <c r="AQ99" s="515"/>
      <c r="AR99" s="515"/>
      <c r="AS99" s="515"/>
      <c r="AT99" s="515"/>
      <c r="AU99" s="515"/>
      <c r="AV99" s="515"/>
      <c r="AW99" s="515"/>
      <c r="AX99" s="515"/>
      <c r="AY99" s="515"/>
      <c r="AZ99" s="515"/>
      <c r="BA99" s="515"/>
      <c r="BB99" s="515"/>
    </row>
    <row r="100" spans="1:54" ht="15">
      <c r="A100" s="462"/>
      <c r="B100" t="s">
        <v>530</v>
      </c>
      <c r="C100" t="s">
        <v>451</v>
      </c>
      <c r="D100" s="515">
        <v>4.553875610095707</v>
      </c>
      <c r="E100" s="515">
        <v>5.049302442885367</v>
      </c>
      <c r="F100" s="515">
        <v>5.22596242809376</v>
      </c>
      <c r="G100" s="515">
        <v>5.264893287497771</v>
      </c>
      <c r="H100" s="515">
        <v>5.371604797540053</v>
      </c>
      <c r="I100" s="515">
        <v>5.393597542579013</v>
      </c>
      <c r="J100" s="515">
        <v>5.4355003713728856</v>
      </c>
      <c r="K100" s="515">
        <v>5.509508657501486</v>
      </c>
      <c r="L100" s="515">
        <v>5.583458338976926</v>
      </c>
      <c r="M100" s="515">
        <v>5.726003169599726</v>
      </c>
      <c r="N100" s="515">
        <v>5.882799767104445</v>
      </c>
      <c r="O100" s="515">
        <v>6.037178929424166</v>
      </c>
      <c r="P100" s="515">
        <v>6.223304968808506</v>
      </c>
      <c r="Q100" s="515">
        <v>6.406680385756654</v>
      </c>
      <c r="R100" s="515">
        <v>6.577428618560813</v>
      </c>
      <c r="S100" s="515">
        <v>6.719199783459892</v>
      </c>
      <c r="T100" s="515">
        <v>6.848436446932131</v>
      </c>
      <c r="U100" s="515">
        <v>6.932339976704805</v>
      </c>
      <c r="V100" s="515">
        <v>6.991810551513759</v>
      </c>
      <c r="W100" s="515">
        <v>7.067699808954392</v>
      </c>
      <c r="X100" s="515">
        <v>7.18950433929283</v>
      </c>
      <c r="Y100" s="515">
        <v>7.3290957337812985</v>
      </c>
      <c r="Z100" s="515">
        <v>7.448476256493593</v>
      </c>
      <c r="AA100" s="515">
        <v>7.584571697546453</v>
      </c>
      <c r="AB100" s="515">
        <v>7.773352901771144</v>
      </c>
      <c r="AD100" s="515"/>
      <c r="AE100" s="515"/>
      <c r="AF100" s="515"/>
      <c r="AG100" s="515"/>
      <c r="AH100" s="515"/>
      <c r="AI100" s="515"/>
      <c r="AJ100" s="515"/>
      <c r="AK100" s="515"/>
      <c r="AL100" s="515"/>
      <c r="AM100" s="515"/>
      <c r="AN100" s="515"/>
      <c r="AO100" s="515"/>
      <c r="AP100" s="515"/>
      <c r="AQ100" s="515"/>
      <c r="AR100" s="515"/>
      <c r="AS100" s="515"/>
      <c r="AT100" s="515"/>
      <c r="AU100" s="515"/>
      <c r="AV100" s="515"/>
      <c r="AW100" s="515"/>
      <c r="AX100" s="515"/>
      <c r="AY100" s="515"/>
      <c r="AZ100" s="515"/>
      <c r="BA100" s="515"/>
      <c r="BB100" s="515"/>
    </row>
    <row r="101" spans="1:54" ht="15">
      <c r="A101" s="462"/>
      <c r="B101" t="s">
        <v>530</v>
      </c>
      <c r="C101" t="s">
        <v>445</v>
      </c>
      <c r="D101" s="515">
        <v>4.4214956841839435</v>
      </c>
      <c r="E101" s="515">
        <v>4.778751278153917</v>
      </c>
      <c r="F101" s="515">
        <v>4.9091868134301535</v>
      </c>
      <c r="G101" s="515">
        <v>4.931083389522816</v>
      </c>
      <c r="H101" s="515">
        <v>5.0331910477488515</v>
      </c>
      <c r="I101" s="515">
        <v>5.055242834964179</v>
      </c>
      <c r="J101" s="515">
        <v>5.096058024363045</v>
      </c>
      <c r="K101" s="515">
        <v>5.167155983996748</v>
      </c>
      <c r="L101" s="515">
        <v>5.238160259482449</v>
      </c>
      <c r="M101" s="515">
        <v>5.373912905261713</v>
      </c>
      <c r="N101" s="515">
        <v>5.523089872503186</v>
      </c>
      <c r="O101" s="515">
        <v>5.6699488886319935</v>
      </c>
      <c r="P101" s="515">
        <v>5.846757943464044</v>
      </c>
      <c r="Q101" s="515">
        <v>6.020936551078954</v>
      </c>
      <c r="R101" s="515">
        <v>6.183157719945016</v>
      </c>
      <c r="S101" s="515">
        <v>6.317980621576616</v>
      </c>
      <c r="T101" s="515">
        <v>6.440935603239864</v>
      </c>
      <c r="U101" s="515">
        <v>6.521046562786144</v>
      </c>
      <c r="V101" s="515">
        <v>6.57805382946421</v>
      </c>
      <c r="W101" s="515">
        <v>6.650541088809818</v>
      </c>
      <c r="X101" s="515">
        <v>6.766367592632335</v>
      </c>
      <c r="Y101" s="515">
        <v>6.898967970241661</v>
      </c>
      <c r="Z101" s="515">
        <v>7.012455624535559</v>
      </c>
      <c r="AA101" s="515">
        <v>7.141706321309903</v>
      </c>
      <c r="AB101" s="515">
        <v>7.320693892436732</v>
      </c>
      <c r="AD101" s="515"/>
      <c r="AE101" s="515"/>
      <c r="AF101" s="515"/>
      <c r="AG101" s="515"/>
      <c r="AH101" s="515"/>
      <c r="AI101" s="515"/>
      <c r="AJ101" s="515"/>
      <c r="AK101" s="515"/>
      <c r="AL101" s="515"/>
      <c r="AM101" s="515"/>
      <c r="AN101" s="515"/>
      <c r="AO101" s="515"/>
      <c r="AP101" s="515"/>
      <c r="AQ101" s="515"/>
      <c r="AR101" s="515"/>
      <c r="AS101" s="515"/>
      <c r="AT101" s="515"/>
      <c r="AU101" s="515"/>
      <c r="AV101" s="515"/>
      <c r="AW101" s="515"/>
      <c r="AX101" s="515"/>
      <c r="AY101" s="515"/>
      <c r="AZ101" s="515"/>
      <c r="BA101" s="515"/>
      <c r="BB101" s="515"/>
    </row>
    <row r="102" spans="1:54" ht="15">
      <c r="A102" s="462"/>
      <c r="B102" t="s">
        <v>531</v>
      </c>
      <c r="C102" t="s">
        <v>434</v>
      </c>
      <c r="D102" s="515">
        <v>4.386530493341456</v>
      </c>
      <c r="E102" s="515">
        <v>4.674091440277179</v>
      </c>
      <c r="F102" s="515">
        <v>4.7750928418745335</v>
      </c>
      <c r="G102" s="515">
        <v>4.795506187275304</v>
      </c>
      <c r="H102" s="515">
        <v>4.904176691032688</v>
      </c>
      <c r="I102" s="515">
        <v>4.931921576502518</v>
      </c>
      <c r="J102" s="515">
        <v>4.978415332074207</v>
      </c>
      <c r="K102" s="515">
        <v>5.055281958508931</v>
      </c>
      <c r="L102" s="515">
        <v>5.131889333981631</v>
      </c>
      <c r="M102" s="515">
        <v>5.273642134275113</v>
      </c>
      <c r="N102" s="515">
        <v>5.428780243637131</v>
      </c>
      <c r="O102" s="515">
        <v>5.581431007360212</v>
      </c>
      <c r="P102" s="515">
        <v>5.764144553706595</v>
      </c>
      <c r="Q102" s="515">
        <v>5.94406496956392</v>
      </c>
      <c r="R102" s="515">
        <v>6.111789566830956</v>
      </c>
      <c r="S102" s="515">
        <v>6.251749125261216</v>
      </c>
      <c r="T102" s="515">
        <v>6.3796116785517185</v>
      </c>
      <c r="U102" s="515">
        <v>6.464138925081338</v>
      </c>
      <c r="V102" s="515">
        <v>6.525244804306792</v>
      </c>
      <c r="W102" s="515">
        <v>6.601848456833522</v>
      </c>
      <c r="X102" s="515">
        <v>6.722052284814117</v>
      </c>
      <c r="Y102" s="515">
        <v>6.859066136676784</v>
      </c>
      <c r="Z102" s="515">
        <v>6.976698398794089</v>
      </c>
      <c r="AA102" s="515">
        <v>7.110127956834425</v>
      </c>
      <c r="AB102" s="515">
        <v>7.293623903129674</v>
      </c>
      <c r="AD102" s="515"/>
      <c r="AE102" s="515"/>
      <c r="AF102" s="515"/>
      <c r="AG102" s="515"/>
      <c r="AH102" s="515"/>
      <c r="AI102" s="515"/>
      <c r="AJ102" s="515"/>
      <c r="AK102" s="515"/>
      <c r="AL102" s="515"/>
      <c r="AM102" s="515"/>
      <c r="AN102" s="515"/>
      <c r="AO102" s="515"/>
      <c r="AP102" s="515"/>
      <c r="AQ102" s="515"/>
      <c r="AR102" s="515"/>
      <c r="AS102" s="515"/>
      <c r="AT102" s="515"/>
      <c r="AU102" s="515"/>
      <c r="AV102" s="515"/>
      <c r="AW102" s="515"/>
      <c r="AX102" s="515"/>
      <c r="AY102" s="515"/>
      <c r="AZ102" s="515"/>
      <c r="BA102" s="515"/>
      <c r="BB102" s="515"/>
    </row>
    <row r="103" spans="1:54" ht="15">
      <c r="A103" s="462"/>
      <c r="B103" t="s">
        <v>531</v>
      </c>
      <c r="C103" t="s">
        <v>451</v>
      </c>
      <c r="D103" s="515">
        <v>5.45464749487464</v>
      </c>
      <c r="E103" s="515">
        <v>5.393890266470215</v>
      </c>
      <c r="F103" s="515">
        <v>5.465656201780395</v>
      </c>
      <c r="G103" s="515">
        <v>5.485319604347272</v>
      </c>
      <c r="H103" s="515">
        <v>5.610482215210651</v>
      </c>
      <c r="I103" s="515">
        <v>5.642796454184387</v>
      </c>
      <c r="J103" s="515">
        <v>5.696602540621033</v>
      </c>
      <c r="K103" s="515">
        <v>5.78523522454729</v>
      </c>
      <c r="L103" s="515">
        <v>5.873555927630927</v>
      </c>
      <c r="M103" s="515">
        <v>6.036592853649508</v>
      </c>
      <c r="N103" s="515">
        <v>6.2149708150487335</v>
      </c>
      <c r="O103" s="515">
        <v>6.390482232605856</v>
      </c>
      <c r="P103" s="515">
        <v>6.600466793545545</v>
      </c>
      <c r="Q103" s="515">
        <v>6.807234867259381</v>
      </c>
      <c r="R103" s="515">
        <v>7.000000733922225</v>
      </c>
      <c r="S103" s="515">
        <v>7.160904840237838</v>
      </c>
      <c r="T103" s="515">
        <v>7.307920846203301</v>
      </c>
      <c r="U103" s="515">
        <v>7.405214683825397</v>
      </c>
      <c r="V103" s="515">
        <v>7.475630600315179</v>
      </c>
      <c r="W103" s="515">
        <v>7.563814289110226</v>
      </c>
      <c r="X103" s="515">
        <v>7.702003215786372</v>
      </c>
      <c r="Y103" s="515">
        <v>7.859465879850944</v>
      </c>
      <c r="Z103" s="515">
        <v>7.994686061199222</v>
      </c>
      <c r="AA103" s="515">
        <v>8.148018849484378</v>
      </c>
      <c r="AB103" s="515">
        <v>8.35877567267822</v>
      </c>
      <c r="AD103" s="515"/>
      <c r="AE103" s="515"/>
      <c r="AF103" s="515"/>
      <c r="AG103" s="515"/>
      <c r="AH103" s="515"/>
      <c r="AI103" s="515"/>
      <c r="AJ103" s="515"/>
      <c r="AK103" s="515"/>
      <c r="AL103" s="515"/>
      <c r="AM103" s="515"/>
      <c r="AN103" s="515"/>
      <c r="AO103" s="515"/>
      <c r="AP103" s="515"/>
      <c r="AQ103" s="515"/>
      <c r="AR103" s="515"/>
      <c r="AS103" s="515"/>
      <c r="AT103" s="515"/>
      <c r="AU103" s="515"/>
      <c r="AV103" s="515"/>
      <c r="AW103" s="515"/>
      <c r="AX103" s="515"/>
      <c r="AY103" s="515"/>
      <c r="AZ103" s="515"/>
      <c r="BA103" s="515"/>
      <c r="BB103" s="515"/>
    </row>
    <row r="104" spans="1:54" ht="15">
      <c r="A104" s="462"/>
      <c r="B104" t="s">
        <v>531</v>
      </c>
      <c r="C104" t="s">
        <v>445</v>
      </c>
      <c r="D104" s="515">
        <v>4.554657591999547</v>
      </c>
      <c r="E104" s="515">
        <v>4.88249189718478</v>
      </c>
      <c r="F104" s="515">
        <v>4.985713706119993</v>
      </c>
      <c r="G104" s="515">
        <v>5.006988731566366</v>
      </c>
      <c r="H104" s="515">
        <v>5.120814582528497</v>
      </c>
      <c r="I104" s="515">
        <v>5.150027032604055</v>
      </c>
      <c r="J104" s="515">
        <v>5.1988346011166</v>
      </c>
      <c r="K104" s="515">
        <v>5.279390230287412</v>
      </c>
      <c r="L104" s="515">
        <v>5.3596686623856025</v>
      </c>
      <c r="M104" s="515">
        <v>5.508049780287053</v>
      </c>
      <c r="N104" s="515">
        <v>5.6704192872981904</v>
      </c>
      <c r="O104" s="515">
        <v>5.830182726109216</v>
      </c>
      <c r="P104" s="515">
        <v>6.0213709851390425</v>
      </c>
      <c r="Q104" s="515">
        <v>6.209633833113029</v>
      </c>
      <c r="R104" s="515">
        <v>6.385141056458698</v>
      </c>
      <c r="S104" s="515">
        <v>6.531615411972494</v>
      </c>
      <c r="T104" s="515">
        <v>6.66543776936973</v>
      </c>
      <c r="U104" s="515">
        <v>6.753949066848975</v>
      </c>
      <c r="V104" s="515">
        <v>6.817969200179086</v>
      </c>
      <c r="W104" s="515">
        <v>6.898187736068798</v>
      </c>
      <c r="X104" s="515">
        <v>7.023985485849673</v>
      </c>
      <c r="Y104" s="515">
        <v>7.167353848770187</v>
      </c>
      <c r="Z104" s="515">
        <v>7.290455120936908</v>
      </c>
      <c r="AA104" s="515">
        <v>7.430068466813233</v>
      </c>
      <c r="AB104" s="515">
        <v>7.622021870493425</v>
      </c>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5"/>
      <c r="AY104" s="515"/>
      <c r="AZ104" s="515"/>
      <c r="BA104" s="515"/>
      <c r="BB104" s="515"/>
    </row>
    <row r="107" ht="15">
      <c r="B107" s="474" t="s">
        <v>1281</v>
      </c>
    </row>
    <row r="108" ht="15">
      <c r="B108" s="474" t="s">
        <v>1282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9">
    <tabColor indexed="13"/>
    <pageSetUpPr fitToPage="1"/>
  </sheetPr>
  <dimension ref="A1:F41"/>
  <sheetViews>
    <sheetView workbookViewId="0" topLeftCell="A1">
      <selection activeCell="B3" sqref="B3"/>
    </sheetView>
  </sheetViews>
  <sheetFormatPr defaultColWidth="9.140625" defaultRowHeight="15"/>
  <cols>
    <col min="1" max="1" width="27.00390625" style="60" customWidth="1"/>
    <col min="2" max="2" width="88.8515625" style="60" customWidth="1"/>
    <col min="3" max="3" width="107.421875" style="60" bestFit="1" customWidth="1"/>
    <col min="4" max="4" width="11.140625" style="60" bestFit="1" customWidth="1"/>
    <col min="5" max="6" width="10.140625" style="60" customWidth="1"/>
    <col min="7" max="7" width="14.7109375" style="60" customWidth="1"/>
    <col min="8" max="12" width="8.7109375" style="60" customWidth="1"/>
    <col min="13" max="16384" width="9.140625" style="60" customWidth="1"/>
  </cols>
  <sheetData>
    <row r="1" spans="1:6" ht="15">
      <c r="A1" s="1" t="s">
        <v>349</v>
      </c>
      <c r="B1" s="1"/>
      <c r="D1" s="1"/>
      <c r="E1" s="1"/>
      <c r="F1" s="1"/>
    </row>
    <row r="2" spans="1:6" ht="15">
      <c r="A2" s="1"/>
      <c r="B2" s="1"/>
      <c r="D2" s="1"/>
      <c r="E2" s="1"/>
      <c r="F2" s="1"/>
    </row>
    <row r="3" spans="1:6" ht="15">
      <c r="A3" s="1"/>
      <c r="B3" s="569"/>
      <c r="D3" s="1"/>
      <c r="E3" s="1"/>
      <c r="F3" s="1"/>
    </row>
    <row r="5" spans="1:2" s="62" customFormat="1" ht="15">
      <c r="A5" s="529" t="s">
        <v>472</v>
      </c>
      <c r="B5" s="529" t="s">
        <v>350</v>
      </c>
    </row>
    <row r="6" spans="1:4" s="62" customFormat="1" ht="15">
      <c r="A6" s="530" t="s">
        <v>506</v>
      </c>
      <c r="B6" s="531" t="s">
        <v>586</v>
      </c>
      <c r="D6" s="80"/>
    </row>
    <row r="7" spans="1:4" s="62" customFormat="1" ht="15">
      <c r="A7" s="530" t="s">
        <v>534</v>
      </c>
      <c r="B7" s="532" t="s">
        <v>587</v>
      </c>
      <c r="D7" s="80"/>
    </row>
    <row r="8" spans="1:2" s="62" customFormat="1" ht="15">
      <c r="A8" s="530" t="s">
        <v>508</v>
      </c>
      <c r="B8" s="531" t="s">
        <v>601</v>
      </c>
    </row>
    <row r="9" spans="1:2" s="62" customFormat="1" ht="15">
      <c r="A9" s="530" t="s">
        <v>491</v>
      </c>
      <c r="B9" s="531" t="s">
        <v>589</v>
      </c>
    </row>
    <row r="10" spans="1:2" s="62" customFormat="1" ht="15">
      <c r="A10" s="530" t="s">
        <v>509</v>
      </c>
      <c r="B10" s="531" t="s">
        <v>590</v>
      </c>
    </row>
    <row r="11" spans="1:2" s="62" customFormat="1" ht="15">
      <c r="A11" s="530" t="s">
        <v>535</v>
      </c>
      <c r="B11" s="531" t="s">
        <v>591</v>
      </c>
    </row>
    <row r="12" spans="1:2" s="62" customFormat="1" ht="15">
      <c r="A12" s="530" t="s">
        <v>536</v>
      </c>
      <c r="B12" s="531" t="s">
        <v>592</v>
      </c>
    </row>
    <row r="13" spans="1:2" s="62" customFormat="1" ht="15">
      <c r="A13" s="530" t="s">
        <v>510</v>
      </c>
      <c r="B13" s="533" t="s">
        <v>602</v>
      </c>
    </row>
    <row r="14" spans="1:2" s="62" customFormat="1" ht="15">
      <c r="A14" s="534" t="s">
        <v>810</v>
      </c>
      <c r="B14" s="535" t="s">
        <v>588</v>
      </c>
    </row>
    <row r="15" spans="1:2" s="62" customFormat="1" ht="15">
      <c r="A15" s="534" t="s">
        <v>812</v>
      </c>
      <c r="B15" s="535" t="s">
        <v>283</v>
      </c>
    </row>
    <row r="16" spans="1:2" s="62" customFormat="1" ht="15">
      <c r="A16" s="534" t="s">
        <v>827</v>
      </c>
      <c r="B16" s="535" t="s">
        <v>600</v>
      </c>
    </row>
    <row r="17" spans="1:2" s="62" customFormat="1" ht="15">
      <c r="A17" s="534" t="s">
        <v>814</v>
      </c>
      <c r="B17" s="535" t="s">
        <v>600</v>
      </c>
    </row>
    <row r="18" spans="1:2" s="62" customFormat="1" ht="15">
      <c r="A18" s="534" t="s">
        <v>815</v>
      </c>
      <c r="B18" s="535" t="s">
        <v>588</v>
      </c>
    </row>
    <row r="19" spans="1:2" s="62" customFormat="1" ht="15">
      <c r="A19" s="530" t="s">
        <v>511</v>
      </c>
      <c r="B19" s="531" t="s">
        <v>603</v>
      </c>
    </row>
    <row r="20" spans="1:2" s="62" customFormat="1" ht="15">
      <c r="A20" s="530" t="s">
        <v>513</v>
      </c>
      <c r="B20" s="531" t="s">
        <v>593</v>
      </c>
    </row>
    <row r="21" spans="1:2" s="62" customFormat="1" ht="30">
      <c r="A21" s="530" t="s">
        <v>514</v>
      </c>
      <c r="B21" s="536" t="s">
        <v>344</v>
      </c>
    </row>
    <row r="22" spans="1:2" s="62" customFormat="1" ht="15">
      <c r="A22" s="537" t="s">
        <v>817</v>
      </c>
      <c r="B22" s="535" t="s">
        <v>604</v>
      </c>
    </row>
    <row r="23" spans="1:2" s="62" customFormat="1" ht="15">
      <c r="A23" s="537" t="s">
        <v>818</v>
      </c>
      <c r="B23" s="535" t="s">
        <v>594</v>
      </c>
    </row>
    <row r="24" spans="1:2" s="62" customFormat="1" ht="15">
      <c r="A24" s="537" t="s">
        <v>819</v>
      </c>
      <c r="B24" s="535" t="s">
        <v>284</v>
      </c>
    </row>
    <row r="25" spans="1:2" s="62" customFormat="1" ht="15">
      <c r="A25" s="530" t="s">
        <v>537</v>
      </c>
      <c r="B25" s="531" t="s">
        <v>605</v>
      </c>
    </row>
    <row r="26" spans="1:2" s="62" customFormat="1" ht="15">
      <c r="A26" s="530" t="s">
        <v>521</v>
      </c>
      <c r="B26" s="538" t="s">
        <v>348</v>
      </c>
    </row>
    <row r="27" spans="1:2" s="62" customFormat="1" ht="15">
      <c r="A27" s="537" t="s">
        <v>820</v>
      </c>
      <c r="B27" s="535" t="s">
        <v>285</v>
      </c>
    </row>
    <row r="28" spans="1:2" s="62" customFormat="1" ht="15">
      <c r="A28" s="537" t="s">
        <v>816</v>
      </c>
      <c r="B28" s="535" t="s">
        <v>286</v>
      </c>
    </row>
    <row r="29" spans="1:2" s="62" customFormat="1" ht="15">
      <c r="A29" s="530" t="s">
        <v>524</v>
      </c>
      <c r="B29" s="538" t="s">
        <v>345</v>
      </c>
    </row>
    <row r="30" spans="1:2" s="62" customFormat="1" ht="15">
      <c r="A30" s="530" t="s">
        <v>526</v>
      </c>
      <c r="B30" s="531" t="s">
        <v>595</v>
      </c>
    </row>
    <row r="31" spans="1:2" s="62" customFormat="1" ht="15">
      <c r="A31" s="530" t="s">
        <v>527</v>
      </c>
      <c r="B31" s="531" t="s">
        <v>596</v>
      </c>
    </row>
    <row r="32" spans="1:2" s="62" customFormat="1" ht="15">
      <c r="A32" s="530" t="s">
        <v>528</v>
      </c>
      <c r="B32" s="531" t="s">
        <v>597</v>
      </c>
    </row>
    <row r="33" spans="1:2" s="62" customFormat="1" ht="15">
      <c r="A33" s="530" t="s">
        <v>529</v>
      </c>
      <c r="B33" s="531" t="s">
        <v>597</v>
      </c>
    </row>
    <row r="34" spans="1:2" s="62" customFormat="1" ht="15">
      <c r="A34" s="530" t="s">
        <v>530</v>
      </c>
      <c r="B34" s="531" t="s">
        <v>598</v>
      </c>
    </row>
    <row r="35" spans="1:2" s="62" customFormat="1" ht="15">
      <c r="A35" s="530" t="s">
        <v>531</v>
      </c>
      <c r="B35" s="531" t="s">
        <v>599</v>
      </c>
    </row>
    <row r="36" spans="1:2" s="62" customFormat="1" ht="15">
      <c r="A36" s="530" t="s">
        <v>533</v>
      </c>
      <c r="B36" s="538" t="s">
        <v>346</v>
      </c>
    </row>
    <row r="37" spans="1:2" s="62" customFormat="1" ht="15">
      <c r="A37" s="530" t="s">
        <v>581</v>
      </c>
      <c r="B37" s="538" t="s">
        <v>347</v>
      </c>
    </row>
    <row r="38" s="62" customFormat="1" ht="15"/>
    <row r="39" s="62" customFormat="1" ht="15"/>
    <row r="40" s="62" customFormat="1" ht="15">
      <c r="A40" s="474" t="s">
        <v>1281</v>
      </c>
    </row>
    <row r="41" s="62" customFormat="1" ht="15">
      <c r="A41" s="474" t="s">
        <v>1282</v>
      </c>
    </row>
    <row r="42" s="62" customFormat="1" ht="15"/>
    <row r="43" s="62" customFormat="1" ht="15"/>
    <row r="44" s="62" customFormat="1" ht="15"/>
    <row r="45" s="62" customFormat="1" ht="15"/>
    <row r="46" s="62" customFormat="1" ht="15"/>
    <row r="47" s="62" customFormat="1" ht="15"/>
    <row r="48" s="62" customFormat="1" ht="15"/>
    <row r="49" s="62" customFormat="1" ht="15"/>
    <row r="50" s="62" customFormat="1" ht="15"/>
    <row r="51" s="62" customFormat="1" ht="15"/>
    <row r="52" s="62" customFormat="1" ht="15"/>
    <row r="53" s="62" customFormat="1" ht="15"/>
    <row r="54" s="62" customFormat="1" ht="15"/>
    <row r="55" s="62" customFormat="1" ht="15"/>
    <row r="56" s="62" customFormat="1" ht="15"/>
    <row r="57" s="62" customFormat="1" ht="15"/>
    <row r="58" s="62" customFormat="1" ht="15"/>
    <row r="59" s="62" customFormat="1" ht="15"/>
    <row r="60" s="62" customFormat="1" ht="15"/>
    <row r="61" s="62" customFormat="1" ht="15"/>
    <row r="62" s="62" customFormat="1" ht="15"/>
    <row r="63" s="62" customFormat="1" ht="15"/>
  </sheetData>
  <printOptions/>
  <pageMargins left="0.75" right="0.75" top="1" bottom="1"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V37"/>
  <sheetViews>
    <sheetView zoomScale="85" zoomScaleNormal="85" workbookViewId="0" topLeftCell="A1">
      <selection activeCell="F1" sqref="F1"/>
    </sheetView>
  </sheetViews>
  <sheetFormatPr defaultColWidth="9.140625" defaultRowHeight="15"/>
  <cols>
    <col min="1" max="1" width="17.00390625" style="13" customWidth="1"/>
    <col min="2" max="2" width="7.421875" style="13" bestFit="1" customWidth="1"/>
    <col min="3" max="22" width="6.421875" style="13" bestFit="1" customWidth="1"/>
    <col min="23" max="16384" width="9.140625" style="13" customWidth="1"/>
  </cols>
  <sheetData>
    <row r="1" ht="14.25">
      <c r="A1" s="1" t="s">
        <v>968</v>
      </c>
    </row>
    <row r="2" ht="12.75">
      <c r="A2" s="282" t="s">
        <v>1190</v>
      </c>
    </row>
    <row r="4" ht="15.75">
      <c r="A4" s="264" t="s">
        <v>1268</v>
      </c>
    </row>
    <row r="5" ht="15">
      <c r="A5" s="265" t="s">
        <v>1269</v>
      </c>
    </row>
    <row r="6" ht="13.5" thickBot="1"/>
    <row r="7" spans="1:22" ht="12.75">
      <c r="A7" s="274"/>
      <c r="B7" s="267" t="s">
        <v>431</v>
      </c>
      <c r="C7" s="570" t="s">
        <v>434</v>
      </c>
      <c r="D7" s="571"/>
      <c r="E7" s="571"/>
      <c r="F7" s="571"/>
      <c r="G7" s="571"/>
      <c r="H7" s="571"/>
      <c r="I7" s="571"/>
      <c r="J7" s="571"/>
      <c r="K7" s="571"/>
      <c r="L7" s="572"/>
      <c r="M7" s="570" t="s">
        <v>445</v>
      </c>
      <c r="N7" s="571"/>
      <c r="O7" s="571"/>
      <c r="P7" s="571"/>
      <c r="Q7" s="572"/>
      <c r="R7" s="571" t="s">
        <v>451</v>
      </c>
      <c r="S7" s="571"/>
      <c r="T7" s="571"/>
      <c r="U7" s="571"/>
      <c r="V7" s="572"/>
    </row>
    <row r="8" spans="1:22" ht="12.75">
      <c r="A8" s="11"/>
      <c r="B8" s="269" t="s">
        <v>411</v>
      </c>
      <c r="C8" s="367">
        <v>10</v>
      </c>
      <c r="D8" s="270">
        <v>25</v>
      </c>
      <c r="E8" s="270">
        <v>75</v>
      </c>
      <c r="F8" s="270">
        <v>100</v>
      </c>
      <c r="G8" s="270">
        <v>200</v>
      </c>
      <c r="H8" s="270">
        <v>300</v>
      </c>
      <c r="I8" s="270">
        <v>400</v>
      </c>
      <c r="J8" s="270">
        <v>500</v>
      </c>
      <c r="K8" s="270">
        <v>800</v>
      </c>
      <c r="L8" s="271">
        <v>1262</v>
      </c>
      <c r="M8" s="367">
        <v>25</v>
      </c>
      <c r="N8" s="270">
        <v>200</v>
      </c>
      <c r="O8" s="270">
        <v>600</v>
      </c>
      <c r="P8" s="270">
        <v>900</v>
      </c>
      <c r="Q8" s="271">
        <v>1203</v>
      </c>
      <c r="R8" s="270">
        <v>25</v>
      </c>
      <c r="S8" s="270">
        <v>100</v>
      </c>
      <c r="T8" s="270">
        <v>400</v>
      </c>
      <c r="U8" s="270">
        <v>700</v>
      </c>
      <c r="V8" s="271">
        <v>935</v>
      </c>
    </row>
    <row r="9" spans="1:22" ht="13.5" thickBot="1">
      <c r="A9" s="8" t="s">
        <v>472</v>
      </c>
      <c r="B9" s="272" t="s">
        <v>480</v>
      </c>
      <c r="C9" s="368" t="s">
        <v>433</v>
      </c>
      <c r="D9" s="12" t="s">
        <v>435</v>
      </c>
      <c r="E9" s="12" t="s">
        <v>436</v>
      </c>
      <c r="F9" s="12" t="s">
        <v>437</v>
      </c>
      <c r="G9" s="12" t="s">
        <v>438</v>
      </c>
      <c r="H9" s="12" t="s">
        <v>439</v>
      </c>
      <c r="I9" s="12" t="s">
        <v>440</v>
      </c>
      <c r="J9" s="12" t="s">
        <v>441</v>
      </c>
      <c r="K9" s="12" t="s">
        <v>442</v>
      </c>
      <c r="L9" s="273" t="s">
        <v>443</v>
      </c>
      <c r="M9" s="368" t="s">
        <v>444</v>
      </c>
      <c r="N9" s="12" t="s">
        <v>446</v>
      </c>
      <c r="O9" s="12" t="s">
        <v>447</v>
      </c>
      <c r="P9" s="12" t="s">
        <v>448</v>
      </c>
      <c r="Q9" s="273" t="s">
        <v>449</v>
      </c>
      <c r="R9" s="12" t="s">
        <v>450</v>
      </c>
      <c r="S9" s="12" t="s">
        <v>452</v>
      </c>
      <c r="T9" s="12" t="s">
        <v>453</v>
      </c>
      <c r="U9" s="12" t="s">
        <v>454</v>
      </c>
      <c r="V9" s="273" t="s">
        <v>455</v>
      </c>
    </row>
    <row r="10" spans="1:22" ht="15">
      <c r="A10" s="274" t="s">
        <v>508</v>
      </c>
      <c r="B10" s="401">
        <v>2011</v>
      </c>
      <c r="C10" s="364">
        <v>1</v>
      </c>
      <c r="D10" s="358">
        <v>0.9957606836997105</v>
      </c>
      <c r="E10" s="358">
        <v>0.9463583899644686</v>
      </c>
      <c r="F10" s="358">
        <v>0.9463723335275587</v>
      </c>
      <c r="G10" s="358">
        <v>0.9101940945987933</v>
      </c>
      <c r="H10" s="358">
        <v>0.861620939873672</v>
      </c>
      <c r="I10" s="358">
        <v>0.8244797693390135</v>
      </c>
      <c r="J10" s="358">
        <v>0.7736483393176938</v>
      </c>
      <c r="K10" s="358">
        <v>0.6983625192223099</v>
      </c>
      <c r="L10" s="359">
        <v>0.6007882130576276</v>
      </c>
      <c r="M10" s="364">
        <v>0.821608105736262</v>
      </c>
      <c r="N10" s="358">
        <v>0.6807300400397219</v>
      </c>
      <c r="O10" s="358">
        <v>0.6288096034583648</v>
      </c>
      <c r="P10" s="358">
        <v>0.5943201839980873</v>
      </c>
      <c r="Q10" s="359">
        <v>0.5316205960612275</v>
      </c>
      <c r="R10" s="358">
        <v>0.7469240241655054</v>
      </c>
      <c r="S10" s="358">
        <v>0.6867279824766191</v>
      </c>
      <c r="T10" s="358">
        <v>0.6474575049050125</v>
      </c>
      <c r="U10" s="358">
        <v>0.6125312023946232</v>
      </c>
      <c r="V10" s="359">
        <v>0.5611081757715991</v>
      </c>
    </row>
    <row r="11" spans="1:22" ht="15">
      <c r="A11" s="11" t="s">
        <v>509</v>
      </c>
      <c r="B11" s="402">
        <v>2011</v>
      </c>
      <c r="C11" s="365">
        <v>1</v>
      </c>
      <c r="D11" s="360">
        <v>0.9433502042591243</v>
      </c>
      <c r="E11" s="360">
        <v>0.9141557753323023</v>
      </c>
      <c r="F11" s="360">
        <v>0.9003151447581609</v>
      </c>
      <c r="G11" s="360">
        <v>0.8760309656075987</v>
      </c>
      <c r="H11" s="360">
        <v>0.8314951844013704</v>
      </c>
      <c r="I11" s="360">
        <v>0.792778040306057</v>
      </c>
      <c r="J11" s="360">
        <v>0.7433610721393119</v>
      </c>
      <c r="K11" s="360">
        <v>0.6738090795308251</v>
      </c>
      <c r="L11" s="361">
        <v>0.5152886409259891</v>
      </c>
      <c r="M11" s="365">
        <v>0.7999650106018322</v>
      </c>
      <c r="N11" s="360">
        <v>0.6798042709604882</v>
      </c>
      <c r="O11" s="360">
        <v>0.6309043080228028</v>
      </c>
      <c r="P11" s="360">
        <v>0.5826170864316541</v>
      </c>
      <c r="Q11" s="361">
        <v>0.44469558006800075</v>
      </c>
      <c r="R11" s="360">
        <v>0.7043661163883027</v>
      </c>
      <c r="S11" s="360">
        <v>0.6315336100710566</v>
      </c>
      <c r="T11" s="360">
        <v>0.5817187412176194</v>
      </c>
      <c r="U11" s="360">
        <v>0.5515355485306674</v>
      </c>
      <c r="V11" s="361">
        <v>0.4497087017643933</v>
      </c>
    </row>
    <row r="12" spans="1:22" ht="15">
      <c r="A12" s="11" t="s">
        <v>510</v>
      </c>
      <c r="B12" s="402">
        <v>2011</v>
      </c>
      <c r="C12" s="365">
        <v>1</v>
      </c>
      <c r="D12" s="360">
        <v>1.0643206797718816</v>
      </c>
      <c r="E12" s="360">
        <v>1.0581124323379754</v>
      </c>
      <c r="F12" s="360">
        <v>1.0048322074891773</v>
      </c>
      <c r="G12" s="360">
        <v>0.9601587771385165</v>
      </c>
      <c r="H12" s="360">
        <v>0.9053313025367417</v>
      </c>
      <c r="I12" s="360">
        <v>0.8524522104721433</v>
      </c>
      <c r="J12" s="360">
        <v>0.7840317022788308</v>
      </c>
      <c r="K12" s="360">
        <v>0.7209999271267611</v>
      </c>
      <c r="L12" s="361">
        <v>0.6266565349170454</v>
      </c>
      <c r="M12" s="365">
        <v>0.7924492172338337</v>
      </c>
      <c r="N12" s="360">
        <v>0.8514195374042165</v>
      </c>
      <c r="O12" s="360">
        <v>0.8374648997788909</v>
      </c>
      <c r="P12" s="360">
        <v>0.8062795647787083</v>
      </c>
      <c r="Q12" s="361">
        <v>0.7153052887099619</v>
      </c>
      <c r="R12" s="360">
        <v>0.9955594577646455</v>
      </c>
      <c r="S12" s="360">
        <v>1.0108290350111806</v>
      </c>
      <c r="T12" s="360">
        <v>0.9886751450489988</v>
      </c>
      <c r="U12" s="360">
        <v>0.9437739680460446</v>
      </c>
      <c r="V12" s="361">
        <v>0.7819087413409214</v>
      </c>
    </row>
    <row r="13" spans="1:22" ht="15">
      <c r="A13" s="11" t="s">
        <v>810</v>
      </c>
      <c r="B13" s="402">
        <v>2011</v>
      </c>
      <c r="C13" s="365">
        <v>1</v>
      </c>
      <c r="D13" s="360">
        <v>0.9860884013905451</v>
      </c>
      <c r="E13" s="360">
        <v>0.9271053520129767</v>
      </c>
      <c r="F13" s="360">
        <v>0.8754166759308153</v>
      </c>
      <c r="G13" s="360">
        <v>0.8420919820042584</v>
      </c>
      <c r="H13" s="360">
        <v>0.7846473073296168</v>
      </c>
      <c r="I13" s="360">
        <v>0.7163626632893564</v>
      </c>
      <c r="J13" s="360">
        <v>0.6515793889843244</v>
      </c>
      <c r="K13" s="360">
        <v>0.5911896782982694</v>
      </c>
      <c r="L13" s="361">
        <v>0.5143879461003715</v>
      </c>
      <c r="M13" s="365">
        <v>0.6945365713713568</v>
      </c>
      <c r="N13" s="360">
        <v>0.6565396624542286</v>
      </c>
      <c r="O13" s="360">
        <v>0.6315625784552744</v>
      </c>
      <c r="P13" s="360">
        <v>0.5935867056804575</v>
      </c>
      <c r="Q13" s="361">
        <v>0.5212674881672935</v>
      </c>
      <c r="R13" s="360">
        <v>0.8056473032130641</v>
      </c>
      <c r="S13" s="360">
        <v>0.7368954946819635</v>
      </c>
      <c r="T13" s="360">
        <v>0.6825601559856945</v>
      </c>
      <c r="U13" s="360">
        <v>0.6365143216471283</v>
      </c>
      <c r="V13" s="361">
        <v>0.5595360109590791</v>
      </c>
    </row>
    <row r="14" spans="1:22" ht="15">
      <c r="A14" s="11" t="s">
        <v>812</v>
      </c>
      <c r="B14" s="402">
        <v>2011</v>
      </c>
      <c r="C14" s="365">
        <v>1</v>
      </c>
      <c r="D14" s="360">
        <v>0.9210769787735639</v>
      </c>
      <c r="E14" s="360">
        <v>0.8293227540519175</v>
      </c>
      <c r="F14" s="360">
        <v>0.7716063469853035</v>
      </c>
      <c r="G14" s="360">
        <v>0.7296004181847091</v>
      </c>
      <c r="H14" s="360">
        <v>0.689845970940353</v>
      </c>
      <c r="I14" s="360">
        <v>0.647114298833349</v>
      </c>
      <c r="J14" s="360">
        <v>0.6073453967045706</v>
      </c>
      <c r="K14" s="360">
        <v>0.5647921113933266</v>
      </c>
      <c r="L14" s="361">
        <v>0.48546901234765566</v>
      </c>
      <c r="M14" s="365">
        <v>0.6047168924259043</v>
      </c>
      <c r="N14" s="360">
        <v>0.6017400856383331</v>
      </c>
      <c r="O14" s="360">
        <v>0.5850314481661835</v>
      </c>
      <c r="P14" s="360">
        <v>0.5392398456580744</v>
      </c>
      <c r="Q14" s="361">
        <v>0.45008388569035634</v>
      </c>
      <c r="R14" s="360">
        <v>0.7137039314854188</v>
      </c>
      <c r="S14" s="360">
        <v>0.653577145288991</v>
      </c>
      <c r="T14" s="360">
        <v>0.6217467709431201</v>
      </c>
      <c r="U14" s="360">
        <v>0.5737284432537672</v>
      </c>
      <c r="V14" s="361">
        <v>0.47300880612407536</v>
      </c>
    </row>
    <row r="15" spans="1:22" ht="15">
      <c r="A15" s="11" t="s">
        <v>813</v>
      </c>
      <c r="B15" s="402">
        <v>2011</v>
      </c>
      <c r="C15" s="365">
        <v>1</v>
      </c>
      <c r="D15" s="360">
        <v>0.9638768089874592</v>
      </c>
      <c r="E15" s="360">
        <v>0.8819687183431909</v>
      </c>
      <c r="F15" s="360">
        <v>0.8227304646378165</v>
      </c>
      <c r="G15" s="360">
        <v>0.7953518050963584</v>
      </c>
      <c r="H15" s="360">
        <v>0.7332583132290811</v>
      </c>
      <c r="I15" s="360">
        <v>0.6815233617546623</v>
      </c>
      <c r="J15" s="360">
        <v>0.6171473973285454</v>
      </c>
      <c r="K15" s="360">
        <v>0.5427441772762827</v>
      </c>
      <c r="L15" s="361">
        <v>0.4575413846757929</v>
      </c>
      <c r="M15" s="365">
        <v>0.7052341596974343</v>
      </c>
      <c r="N15" s="360">
        <v>0.5862008078619301</v>
      </c>
      <c r="O15" s="360">
        <v>0.5525716302518298</v>
      </c>
      <c r="P15" s="360">
        <v>0.5175077978172996</v>
      </c>
      <c r="Q15" s="361">
        <v>0.4451151051275838</v>
      </c>
      <c r="R15" s="360">
        <v>0.7415649641530339</v>
      </c>
      <c r="S15" s="360">
        <v>0.6533407645233471</v>
      </c>
      <c r="T15" s="360">
        <v>0.6052386774042654</v>
      </c>
      <c r="U15" s="360">
        <v>0.5598838977383906</v>
      </c>
      <c r="V15" s="361">
        <v>0.49171885723293324</v>
      </c>
    </row>
    <row r="16" spans="1:22" ht="15">
      <c r="A16" s="11" t="s">
        <v>814</v>
      </c>
      <c r="B16" s="402">
        <v>2011</v>
      </c>
      <c r="C16" s="365">
        <v>1</v>
      </c>
      <c r="D16" s="360">
        <v>1.05828070305414</v>
      </c>
      <c r="E16" s="360">
        <v>1.017265692446759</v>
      </c>
      <c r="F16" s="360">
        <v>0.9576396588193947</v>
      </c>
      <c r="G16" s="360">
        <v>0.9055786876347738</v>
      </c>
      <c r="H16" s="360">
        <v>0.8374109004584765</v>
      </c>
      <c r="I16" s="360">
        <v>0.7847093678847918</v>
      </c>
      <c r="J16" s="360">
        <v>0.7020624902894129</v>
      </c>
      <c r="K16" s="360">
        <v>0.6336622629528122</v>
      </c>
      <c r="L16" s="361">
        <v>0.532763584961274</v>
      </c>
      <c r="M16" s="365">
        <v>0.7353823626887732</v>
      </c>
      <c r="N16" s="360">
        <v>0.7063201894609574</v>
      </c>
      <c r="O16" s="360">
        <v>0.6863388346388849</v>
      </c>
      <c r="P16" s="360">
        <v>0.6383558465906951</v>
      </c>
      <c r="Q16" s="361">
        <v>0.5423855042161767</v>
      </c>
      <c r="R16" s="360">
        <v>0.8676499272387002</v>
      </c>
      <c r="S16" s="360">
        <v>0.7981480056803313</v>
      </c>
      <c r="T16" s="360">
        <v>0.7707494620771393</v>
      </c>
      <c r="U16" s="360">
        <v>0.707829249533085</v>
      </c>
      <c r="V16" s="361">
        <v>0.5446537132716812</v>
      </c>
    </row>
    <row r="17" spans="1:22" ht="15">
      <c r="A17" s="11" t="s">
        <v>815</v>
      </c>
      <c r="B17" s="402">
        <v>2011</v>
      </c>
      <c r="C17" s="365">
        <v>1</v>
      </c>
      <c r="D17" s="360">
        <v>0.9845123997023569</v>
      </c>
      <c r="E17" s="360">
        <v>0.9070163711473713</v>
      </c>
      <c r="F17" s="360">
        <v>0.8384398390868765</v>
      </c>
      <c r="G17" s="360">
        <v>0.7866137937531056</v>
      </c>
      <c r="H17" s="360">
        <v>0.7404202496795882</v>
      </c>
      <c r="I17" s="360">
        <v>0.692814800777403</v>
      </c>
      <c r="J17" s="360">
        <v>0.6458610924094335</v>
      </c>
      <c r="K17" s="360">
        <v>0.5957481211964852</v>
      </c>
      <c r="L17" s="361">
        <v>0.49468311974786544</v>
      </c>
      <c r="M17" s="365">
        <v>0.6672546746383685</v>
      </c>
      <c r="N17" s="360">
        <v>0.6569473131547355</v>
      </c>
      <c r="O17" s="360">
        <v>0.6372634844945763</v>
      </c>
      <c r="P17" s="360">
        <v>0.5878154355864765</v>
      </c>
      <c r="Q17" s="361">
        <v>0.4813545046227904</v>
      </c>
      <c r="R17" s="360">
        <v>0.7730668940589066</v>
      </c>
      <c r="S17" s="360">
        <v>0.7077219383183277</v>
      </c>
      <c r="T17" s="360">
        <v>0.6732462640633344</v>
      </c>
      <c r="U17" s="360">
        <v>0.6247028409241815</v>
      </c>
      <c r="V17" s="361">
        <v>0.5128560544374544</v>
      </c>
    </row>
    <row r="18" spans="1:22" ht="15">
      <c r="A18" s="11" t="s">
        <v>581</v>
      </c>
      <c r="B18" s="402">
        <v>2011</v>
      </c>
      <c r="C18" s="365">
        <v>1</v>
      </c>
      <c r="D18" s="360">
        <v>1.0312797604434494</v>
      </c>
      <c r="E18" s="360">
        <v>1.0125892957894602</v>
      </c>
      <c r="F18" s="360">
        <v>0.9889097057387884</v>
      </c>
      <c r="G18" s="360">
        <v>0.9511830325939872</v>
      </c>
      <c r="H18" s="360">
        <v>0.907822423683462</v>
      </c>
      <c r="I18" s="360">
        <v>0.8654550700029254</v>
      </c>
      <c r="J18" s="360">
        <v>0.794729063748901</v>
      </c>
      <c r="K18" s="360">
        <v>0.717272055777416</v>
      </c>
      <c r="L18" s="361">
        <v>0.6099639498304352</v>
      </c>
      <c r="M18" s="365">
        <v>0.7723723516938313</v>
      </c>
      <c r="N18" s="360">
        <v>0.7030388220685672</v>
      </c>
      <c r="O18" s="360">
        <v>0.6794213290226914</v>
      </c>
      <c r="P18" s="360">
        <v>0.634977824631399</v>
      </c>
      <c r="Q18" s="361">
        <v>0.5424048863487798</v>
      </c>
      <c r="R18" s="360">
        <v>0.7969435585419958</v>
      </c>
      <c r="S18" s="360">
        <v>0.7423845198004295</v>
      </c>
      <c r="T18" s="360">
        <v>0.7206441117809245</v>
      </c>
      <c r="U18" s="360">
        <v>0.6848317417569625</v>
      </c>
      <c r="V18" s="361">
        <v>0.5906373030125834</v>
      </c>
    </row>
    <row r="19" spans="1:22" ht="15">
      <c r="A19" s="11" t="s">
        <v>511</v>
      </c>
      <c r="B19" s="402">
        <v>2011</v>
      </c>
      <c r="C19" s="365">
        <v>1</v>
      </c>
      <c r="D19" s="360">
        <v>0.9354281284172791</v>
      </c>
      <c r="E19" s="360">
        <v>0.8603507384739131</v>
      </c>
      <c r="F19" s="360">
        <v>0.7851810757214732</v>
      </c>
      <c r="G19" s="360">
        <v>0.7477479882034292</v>
      </c>
      <c r="H19" s="360">
        <v>0.7034019202058585</v>
      </c>
      <c r="I19" s="360">
        <v>0.6525183492843406</v>
      </c>
      <c r="J19" s="360">
        <v>0.6136957432367088</v>
      </c>
      <c r="K19" s="360">
        <v>0.5647424568524967</v>
      </c>
      <c r="L19" s="361">
        <v>0.4495429735594546</v>
      </c>
      <c r="M19" s="365">
        <v>0.6301080704831704</v>
      </c>
      <c r="N19" s="360">
        <v>0.6241757234304869</v>
      </c>
      <c r="O19" s="360">
        <v>0.599172491913685</v>
      </c>
      <c r="P19" s="360">
        <v>0.5553385385191209</v>
      </c>
      <c r="Q19" s="361">
        <v>0.43540489329060705</v>
      </c>
      <c r="R19" s="360">
        <v>0.7180486947233212</v>
      </c>
      <c r="S19" s="360">
        <v>0.6827112738067361</v>
      </c>
      <c r="T19" s="360">
        <v>0.6561218755975233</v>
      </c>
      <c r="U19" s="360">
        <v>0.6055334195970498</v>
      </c>
      <c r="V19" s="361">
        <v>0.4861020170090844</v>
      </c>
    </row>
    <row r="20" spans="1:22" ht="15">
      <c r="A20" s="11" t="s">
        <v>817</v>
      </c>
      <c r="B20" s="402">
        <v>2011</v>
      </c>
      <c r="C20" s="365">
        <v>1</v>
      </c>
      <c r="D20" s="360">
        <v>0.9523381628160059</v>
      </c>
      <c r="E20" s="360">
        <v>0.9018062357022631</v>
      </c>
      <c r="F20" s="360">
        <v>0.842663317239702</v>
      </c>
      <c r="G20" s="360">
        <v>0.808390641030647</v>
      </c>
      <c r="H20" s="360">
        <v>0.7732574338181711</v>
      </c>
      <c r="I20" s="360">
        <v>0.7336746625551186</v>
      </c>
      <c r="J20" s="360">
        <v>0.7068285887201491</v>
      </c>
      <c r="K20" s="360">
        <v>0.6695584933292322</v>
      </c>
      <c r="L20" s="361">
        <v>0.5658846095932066</v>
      </c>
      <c r="M20" s="365">
        <v>0.7271318756137666</v>
      </c>
      <c r="N20" s="360">
        <v>0.7418080188511804</v>
      </c>
      <c r="O20" s="360">
        <v>0.7152486083127574</v>
      </c>
      <c r="P20" s="360">
        <v>0.6712231735033751</v>
      </c>
      <c r="Q20" s="361">
        <v>0.5591371687384645</v>
      </c>
      <c r="R20" s="360">
        <v>0.8225364396458348</v>
      </c>
      <c r="S20" s="360">
        <v>0.8007592412433344</v>
      </c>
      <c r="T20" s="360">
        <v>0.7758629614385595</v>
      </c>
      <c r="U20" s="360">
        <v>0.7302287664498978</v>
      </c>
      <c r="V20" s="361">
        <v>0.6153023740571246</v>
      </c>
    </row>
    <row r="21" spans="1:22" ht="15">
      <c r="A21" s="11" t="s">
        <v>818</v>
      </c>
      <c r="B21" s="402">
        <v>2011</v>
      </c>
      <c r="C21" s="365">
        <v>1</v>
      </c>
      <c r="D21" s="360">
        <v>0.9495143579152172</v>
      </c>
      <c r="E21" s="360">
        <v>0.8516336967024981</v>
      </c>
      <c r="F21" s="360">
        <v>0.7802360327030865</v>
      </c>
      <c r="G21" s="360">
        <v>0.7475809680676214</v>
      </c>
      <c r="H21" s="360">
        <v>0.697794089194279</v>
      </c>
      <c r="I21" s="360">
        <v>0.6486382301584268</v>
      </c>
      <c r="J21" s="360">
        <v>0.6093446377335193</v>
      </c>
      <c r="K21" s="360">
        <v>0.5572459904255671</v>
      </c>
      <c r="L21" s="361">
        <v>0.44533492223434396</v>
      </c>
      <c r="M21" s="365">
        <v>0.6035834544710698</v>
      </c>
      <c r="N21" s="360">
        <v>0.5863965243126082</v>
      </c>
      <c r="O21" s="360">
        <v>0.5559223786551615</v>
      </c>
      <c r="P21" s="360">
        <v>0.5172310658215118</v>
      </c>
      <c r="Q21" s="361">
        <v>0.4107426732295286</v>
      </c>
      <c r="R21" s="360">
        <v>0.6590145641424212</v>
      </c>
      <c r="S21" s="360">
        <v>0.6254782886763545</v>
      </c>
      <c r="T21" s="360">
        <v>0.6073526724115983</v>
      </c>
      <c r="U21" s="360">
        <v>0.5632897375242312</v>
      </c>
      <c r="V21" s="361">
        <v>0.4613124382817651</v>
      </c>
    </row>
    <row r="22" spans="1:22" ht="15">
      <c r="A22" s="11" t="s">
        <v>819</v>
      </c>
      <c r="B22" s="402">
        <v>2011</v>
      </c>
      <c r="C22" s="365">
        <v>1</v>
      </c>
      <c r="D22" s="360">
        <v>0.9592329174220092</v>
      </c>
      <c r="E22" s="360">
        <v>0.8741092665292642</v>
      </c>
      <c r="F22" s="360">
        <v>0.7965346326663542</v>
      </c>
      <c r="G22" s="360">
        <v>0.7633706256104478</v>
      </c>
      <c r="H22" s="360">
        <v>0.7054554750955039</v>
      </c>
      <c r="I22" s="360">
        <v>0.641225452226167</v>
      </c>
      <c r="J22" s="360">
        <v>0.5968401314837932</v>
      </c>
      <c r="K22" s="360">
        <v>0.5402428712324245</v>
      </c>
      <c r="L22" s="361">
        <v>0.42941294120904894</v>
      </c>
      <c r="M22" s="365">
        <v>0.5947593909858058</v>
      </c>
      <c r="N22" s="360">
        <v>0.5497167127837463</v>
      </c>
      <c r="O22" s="360">
        <v>0.5320973175846713</v>
      </c>
      <c r="P22" s="360">
        <v>0.487128716533403</v>
      </c>
      <c r="Q22" s="361">
        <v>0.38343641007772783</v>
      </c>
      <c r="R22" s="360">
        <v>0.5769355939073719</v>
      </c>
      <c r="S22" s="360">
        <v>0.5514512883423265</v>
      </c>
      <c r="T22" s="360">
        <v>0.5450960644404942</v>
      </c>
      <c r="U22" s="360">
        <v>0.5160898927352139</v>
      </c>
      <c r="V22" s="361">
        <v>0.4113131681789864</v>
      </c>
    </row>
    <row r="23" spans="1:22" ht="15">
      <c r="A23" s="11" t="s">
        <v>613</v>
      </c>
      <c r="B23" s="402">
        <v>2011</v>
      </c>
      <c r="C23" s="365">
        <v>1</v>
      </c>
      <c r="D23" s="360">
        <v>0.9806358701617636</v>
      </c>
      <c r="E23" s="360">
        <v>0.9303306104331761</v>
      </c>
      <c r="F23" s="360">
        <v>0.8880493614559485</v>
      </c>
      <c r="G23" s="360">
        <v>0.8569565111374886</v>
      </c>
      <c r="H23" s="360">
        <v>0.8081456443251361</v>
      </c>
      <c r="I23" s="360">
        <v>0.7499063096719553</v>
      </c>
      <c r="J23" s="360">
        <v>0.695651138183473</v>
      </c>
      <c r="K23" s="360">
        <v>0.6272497625764444</v>
      </c>
      <c r="L23" s="361">
        <v>0.5292397175498598</v>
      </c>
      <c r="M23" s="365">
        <v>0.7449441466390089</v>
      </c>
      <c r="N23" s="360">
        <v>0.7077662532660253</v>
      </c>
      <c r="O23" s="360">
        <v>0.6578799761523525</v>
      </c>
      <c r="P23" s="360">
        <v>0.6130059148118578</v>
      </c>
      <c r="Q23" s="361">
        <v>0.5291738488657167</v>
      </c>
      <c r="R23" s="360">
        <v>0.9325555496214306</v>
      </c>
      <c r="S23" s="360">
        <v>0.8363121627307811</v>
      </c>
      <c r="T23" s="360">
        <v>0.7569237962663422</v>
      </c>
      <c r="U23" s="360">
        <v>0.6871767140114242</v>
      </c>
      <c r="V23" s="361">
        <v>0.6047317296172707</v>
      </c>
    </row>
    <row r="24" spans="1:22" ht="15">
      <c r="A24" s="11" t="s">
        <v>521</v>
      </c>
      <c r="B24" s="402">
        <v>2011</v>
      </c>
      <c r="C24" s="365">
        <v>1</v>
      </c>
      <c r="D24" s="360">
        <v>0.9598271272821339</v>
      </c>
      <c r="E24" s="360">
        <v>0.8679124529192827</v>
      </c>
      <c r="F24" s="360">
        <v>0.7996556726093134</v>
      </c>
      <c r="G24" s="360">
        <v>0.7676531198994885</v>
      </c>
      <c r="H24" s="360">
        <v>0.7082325336041984</v>
      </c>
      <c r="I24" s="360">
        <v>0.6426689525619622</v>
      </c>
      <c r="J24" s="360">
        <v>0.5921618887864356</v>
      </c>
      <c r="K24" s="360">
        <v>0.53822283472273</v>
      </c>
      <c r="L24" s="361">
        <v>0.4386987940434125</v>
      </c>
      <c r="M24" s="365">
        <v>0.5802457337766769</v>
      </c>
      <c r="N24" s="360">
        <v>0.5521165945000984</v>
      </c>
      <c r="O24" s="360">
        <v>0.526201151777129</v>
      </c>
      <c r="P24" s="360">
        <v>0.4875038751114981</v>
      </c>
      <c r="Q24" s="361">
        <v>0.3990923979995793</v>
      </c>
      <c r="R24" s="360">
        <v>0.6350178956952366</v>
      </c>
      <c r="S24" s="360">
        <v>0.6006082293845102</v>
      </c>
      <c r="T24" s="360">
        <v>0.5747673875037801</v>
      </c>
      <c r="U24" s="360">
        <v>0.5332345132464698</v>
      </c>
      <c r="V24" s="361">
        <v>0.4464939295821678</v>
      </c>
    </row>
    <row r="25" spans="1:22" ht="15">
      <c r="A25" s="11" t="s">
        <v>820</v>
      </c>
      <c r="B25" s="402">
        <v>2011</v>
      </c>
      <c r="C25" s="365">
        <v>1</v>
      </c>
      <c r="D25" s="360">
        <v>0.9711355807097428</v>
      </c>
      <c r="E25" s="360">
        <v>0.9084279280838611</v>
      </c>
      <c r="F25" s="360">
        <v>0.8527954200821956</v>
      </c>
      <c r="G25" s="360">
        <v>0.8269265508294936</v>
      </c>
      <c r="H25" s="360">
        <v>0.7829093455200183</v>
      </c>
      <c r="I25" s="360">
        <v>0.7192348171948829</v>
      </c>
      <c r="J25" s="360">
        <v>0.669081637690588</v>
      </c>
      <c r="K25" s="360">
        <v>0.6191581140070105</v>
      </c>
      <c r="L25" s="361">
        <v>0.5125816602149208</v>
      </c>
      <c r="M25" s="365">
        <v>0.6834448092791057</v>
      </c>
      <c r="N25" s="360">
        <v>0.6721716095575389</v>
      </c>
      <c r="O25" s="360">
        <v>0.6412328845309637</v>
      </c>
      <c r="P25" s="360">
        <v>0.5968601813229301</v>
      </c>
      <c r="Q25" s="361">
        <v>0.4957021359384485</v>
      </c>
      <c r="R25" s="360">
        <v>0.8329182468508111</v>
      </c>
      <c r="S25" s="360">
        <v>0.7764982323729273</v>
      </c>
      <c r="T25" s="360">
        <v>0.7187031195479514</v>
      </c>
      <c r="U25" s="360">
        <v>0.6643307790101973</v>
      </c>
      <c r="V25" s="361">
        <v>0.5654384011023762</v>
      </c>
    </row>
    <row r="26" spans="1:22" ht="15">
      <c r="A26" s="11" t="s">
        <v>816</v>
      </c>
      <c r="B26" s="402">
        <v>2011</v>
      </c>
      <c r="C26" s="365">
        <v>1</v>
      </c>
      <c r="D26" s="360">
        <v>0.9589328391775583</v>
      </c>
      <c r="E26" s="360">
        <v>0.8887983372756659</v>
      </c>
      <c r="F26" s="360">
        <v>0.8378863478813309</v>
      </c>
      <c r="G26" s="360">
        <v>0.804536974270368</v>
      </c>
      <c r="H26" s="360">
        <v>0.7603563592213525</v>
      </c>
      <c r="I26" s="360">
        <v>0.7050768464838009</v>
      </c>
      <c r="J26" s="360">
        <v>0.6577491392866728</v>
      </c>
      <c r="K26" s="360">
        <v>0.6064366273750516</v>
      </c>
      <c r="L26" s="361">
        <v>0.5120706244647045</v>
      </c>
      <c r="M26" s="365">
        <v>0.6751171684667844</v>
      </c>
      <c r="N26" s="360">
        <v>0.6613682152098058</v>
      </c>
      <c r="O26" s="360">
        <v>0.6307405627917819</v>
      </c>
      <c r="P26" s="360">
        <v>0.587763552110748</v>
      </c>
      <c r="Q26" s="361">
        <v>0.5005620912993097</v>
      </c>
      <c r="R26" s="360">
        <v>0.8141576961478199</v>
      </c>
      <c r="S26" s="360">
        <v>0.7520914385040908</v>
      </c>
      <c r="T26" s="360">
        <v>0.6943738101939331</v>
      </c>
      <c r="U26" s="360">
        <v>0.6435129274703878</v>
      </c>
      <c r="V26" s="361">
        <v>0.557279842190515</v>
      </c>
    </row>
    <row r="27" spans="1:22" ht="15">
      <c r="A27" s="11" t="s">
        <v>526</v>
      </c>
      <c r="B27" s="402">
        <v>2011</v>
      </c>
      <c r="C27" s="365">
        <v>1</v>
      </c>
      <c r="D27" s="360">
        <v>0.9754902880257761</v>
      </c>
      <c r="E27" s="360">
        <v>0.9617036266500012</v>
      </c>
      <c r="F27" s="360">
        <v>0.938209441064358</v>
      </c>
      <c r="G27" s="360">
        <v>0.9068461453533114</v>
      </c>
      <c r="H27" s="360">
        <v>0.8605241970442516</v>
      </c>
      <c r="I27" s="360">
        <v>0.8008583970147106</v>
      </c>
      <c r="J27" s="360">
        <v>0.7337817187625317</v>
      </c>
      <c r="K27" s="360">
        <v>0.6501311540631086</v>
      </c>
      <c r="L27" s="361">
        <v>0.5277538811185443</v>
      </c>
      <c r="M27" s="365">
        <v>0.7488251309056033</v>
      </c>
      <c r="N27" s="360">
        <v>0.6479350409524447</v>
      </c>
      <c r="O27" s="360">
        <v>0.5954107116528666</v>
      </c>
      <c r="P27" s="360">
        <v>0.5545478626702313</v>
      </c>
      <c r="Q27" s="361">
        <v>0.4728519494308575</v>
      </c>
      <c r="R27" s="360">
        <v>0.8008550881568152</v>
      </c>
      <c r="S27" s="360">
        <v>0.7081770160793821</v>
      </c>
      <c r="T27" s="360">
        <v>0.6290432152977808</v>
      </c>
      <c r="U27" s="360">
        <v>0.578832896216397</v>
      </c>
      <c r="V27" s="361">
        <v>0.5117223600032859</v>
      </c>
    </row>
    <row r="28" spans="1:22" ht="15">
      <c r="A28" s="11" t="s">
        <v>528</v>
      </c>
      <c r="B28" s="402">
        <v>2011</v>
      </c>
      <c r="C28" s="365">
        <v>1</v>
      </c>
      <c r="D28" s="360">
        <v>0.9804074278525001</v>
      </c>
      <c r="E28" s="360">
        <v>0.9354484499021032</v>
      </c>
      <c r="F28" s="360">
        <v>0.9073591658713414</v>
      </c>
      <c r="G28" s="360">
        <v>0.8688658787426419</v>
      </c>
      <c r="H28" s="360">
        <v>0.8108165463866888</v>
      </c>
      <c r="I28" s="360">
        <v>0.7637089729731282</v>
      </c>
      <c r="J28" s="360">
        <v>0.6991989271483722</v>
      </c>
      <c r="K28" s="360">
        <v>0.6179686796041871</v>
      </c>
      <c r="L28" s="361">
        <v>0.5100817611026794</v>
      </c>
      <c r="M28" s="365">
        <v>0.7595514858522282</v>
      </c>
      <c r="N28" s="360">
        <v>0.6093211178748767</v>
      </c>
      <c r="O28" s="360">
        <v>0.5736178694456815</v>
      </c>
      <c r="P28" s="360">
        <v>0.537206762518562</v>
      </c>
      <c r="Q28" s="361">
        <v>0.4508021434400641</v>
      </c>
      <c r="R28" s="360">
        <v>0.7123981996545165</v>
      </c>
      <c r="S28" s="360">
        <v>0.6379655797031522</v>
      </c>
      <c r="T28" s="360">
        <v>0.6103351280066174</v>
      </c>
      <c r="U28" s="360">
        <v>0.5765663620231858</v>
      </c>
      <c r="V28" s="361">
        <v>0.49751993733390915</v>
      </c>
    </row>
    <row r="29" spans="1:22" ht="15">
      <c r="A29" s="11" t="s">
        <v>529</v>
      </c>
      <c r="B29" s="402">
        <v>2011</v>
      </c>
      <c r="C29" s="365">
        <v>1</v>
      </c>
      <c r="D29" s="360">
        <v>0.995194918410663</v>
      </c>
      <c r="E29" s="360">
        <v>0.9581555508006822</v>
      </c>
      <c r="F29" s="360">
        <v>0.9461998556326764</v>
      </c>
      <c r="G29" s="360">
        <v>0.8965130419757187</v>
      </c>
      <c r="H29" s="360">
        <v>0.8364039890721957</v>
      </c>
      <c r="I29" s="360">
        <v>0.792077713687733</v>
      </c>
      <c r="J29" s="360">
        <v>0.732587943584813</v>
      </c>
      <c r="K29" s="360">
        <v>0.6535363705246695</v>
      </c>
      <c r="L29" s="361">
        <v>0.5521519335118222</v>
      </c>
      <c r="M29" s="365">
        <v>0.773151408139843</v>
      </c>
      <c r="N29" s="360">
        <v>0.6188528660087369</v>
      </c>
      <c r="O29" s="360">
        <v>0.578770556654372</v>
      </c>
      <c r="P29" s="360">
        <v>0.5490697843859214</v>
      </c>
      <c r="Q29" s="361">
        <v>0.47849985529274364</v>
      </c>
      <c r="R29" s="360">
        <v>0.7041076773496452</v>
      </c>
      <c r="S29" s="360">
        <v>0.6397454928195544</v>
      </c>
      <c r="T29" s="360">
        <v>0.6066705461792272</v>
      </c>
      <c r="U29" s="360">
        <v>0.5753624356936384</v>
      </c>
      <c r="V29" s="361">
        <v>0.5179981552614217</v>
      </c>
    </row>
    <row r="30" spans="1:22" ht="15">
      <c r="A30" s="11" t="s">
        <v>530</v>
      </c>
      <c r="B30" s="402">
        <v>2011</v>
      </c>
      <c r="C30" s="365">
        <v>1</v>
      </c>
      <c r="D30" s="360">
        <v>0.9815787844522041</v>
      </c>
      <c r="E30" s="360">
        <v>0.9415755390308104</v>
      </c>
      <c r="F30" s="360">
        <v>0.9258393535979336</v>
      </c>
      <c r="G30" s="360">
        <v>0.8839683767664401</v>
      </c>
      <c r="H30" s="360">
        <v>0.8244753133952022</v>
      </c>
      <c r="I30" s="360">
        <v>0.7634460905608124</v>
      </c>
      <c r="J30" s="360">
        <v>0.7049996638236514</v>
      </c>
      <c r="K30" s="360">
        <v>0.6292398220637779</v>
      </c>
      <c r="L30" s="361">
        <v>0.5327906247176383</v>
      </c>
      <c r="M30" s="365">
        <v>0.7459858329941904</v>
      </c>
      <c r="N30" s="360">
        <v>0.681171383114988</v>
      </c>
      <c r="O30" s="360">
        <v>0.6340666804617449</v>
      </c>
      <c r="P30" s="360">
        <v>0.5976451035730288</v>
      </c>
      <c r="Q30" s="361">
        <v>0.5267773521689538</v>
      </c>
      <c r="R30" s="360">
        <v>0.9207200083476127</v>
      </c>
      <c r="S30" s="360">
        <v>0.7993530676832273</v>
      </c>
      <c r="T30" s="360">
        <v>0.7018697551360077</v>
      </c>
      <c r="U30" s="360">
        <v>0.6438972108097039</v>
      </c>
      <c r="V30" s="361">
        <v>0.5798586371521219</v>
      </c>
    </row>
    <row r="31" spans="1:22" ht="15">
      <c r="A31" s="11" t="s">
        <v>531</v>
      </c>
      <c r="B31" s="402">
        <v>2011</v>
      </c>
      <c r="C31" s="365">
        <v>1</v>
      </c>
      <c r="D31" s="360">
        <v>0.9699629216322733</v>
      </c>
      <c r="E31" s="360">
        <v>0.9369682704160225</v>
      </c>
      <c r="F31" s="360">
        <v>0.8942773244261625</v>
      </c>
      <c r="G31" s="360">
        <v>0.8593988245744905</v>
      </c>
      <c r="H31" s="360">
        <v>0.81068858617747</v>
      </c>
      <c r="I31" s="360">
        <v>0.7368989076248842</v>
      </c>
      <c r="J31" s="360">
        <v>0.6773691664166966</v>
      </c>
      <c r="K31" s="360">
        <v>0.6102273817583131</v>
      </c>
      <c r="L31" s="361">
        <v>0.4959018711052507</v>
      </c>
      <c r="M31" s="365">
        <v>0.6715407843468355</v>
      </c>
      <c r="N31" s="360">
        <v>0.6405427764570856</v>
      </c>
      <c r="O31" s="360">
        <v>0.588276153797158</v>
      </c>
      <c r="P31" s="360">
        <v>0.5513534069457973</v>
      </c>
      <c r="Q31" s="361">
        <v>0.47235375794355605</v>
      </c>
      <c r="R31" s="360">
        <v>0.8432408464030523</v>
      </c>
      <c r="S31" s="360">
        <v>0.7455178892960953</v>
      </c>
      <c r="T31" s="360">
        <v>0.6474684006494834</v>
      </c>
      <c r="U31" s="360">
        <v>0.5906294307751664</v>
      </c>
      <c r="V31" s="361">
        <v>0.5246879216514786</v>
      </c>
    </row>
    <row r="32" spans="1:22" ht="15">
      <c r="A32" s="11" t="s">
        <v>536</v>
      </c>
      <c r="B32" s="402">
        <v>2011</v>
      </c>
      <c r="C32" s="365">
        <v>1</v>
      </c>
      <c r="D32" s="360">
        <v>1.013679865381308</v>
      </c>
      <c r="E32" s="360">
        <v>1.0117933705241176</v>
      </c>
      <c r="F32" s="360">
        <v>0.9934644541803286</v>
      </c>
      <c r="G32" s="360">
        <v>0.9786961227328971</v>
      </c>
      <c r="H32" s="360">
        <v>0.9566128582571263</v>
      </c>
      <c r="I32" s="360">
        <v>0.9337657574358827</v>
      </c>
      <c r="J32" s="360">
        <v>0.9012684319420227</v>
      </c>
      <c r="K32" s="360">
        <v>0.8534477628345799</v>
      </c>
      <c r="L32" s="361">
        <v>0.7531786667195113</v>
      </c>
      <c r="M32" s="365">
        <v>0.8978221019177263</v>
      </c>
      <c r="N32" s="360">
        <v>0.9646337734527655</v>
      </c>
      <c r="O32" s="360">
        <v>0.9488235716019358</v>
      </c>
      <c r="P32" s="360">
        <v>0.9134914866885929</v>
      </c>
      <c r="Q32" s="361">
        <v>0.8104202564095775</v>
      </c>
      <c r="R32" s="360">
        <v>1.0777201712191191</v>
      </c>
      <c r="S32" s="360">
        <v>1.0933168647453653</v>
      </c>
      <c r="T32" s="360">
        <v>1.0763358124994722</v>
      </c>
      <c r="U32" s="360">
        <v>1.043405729061465</v>
      </c>
      <c r="V32" s="361">
        <v>0.9308756200498076</v>
      </c>
    </row>
    <row r="33" spans="1:22" ht="15.75" thickBot="1">
      <c r="A33" s="8" t="s">
        <v>824</v>
      </c>
      <c r="B33" s="403">
        <v>2011</v>
      </c>
      <c r="C33" s="366">
        <v>1</v>
      </c>
      <c r="D33" s="362">
        <v>0.9559880113027059</v>
      </c>
      <c r="E33" s="362">
        <v>0.8941353826145683</v>
      </c>
      <c r="F33" s="362">
        <v>0.8549338297606516</v>
      </c>
      <c r="G33" s="362">
        <v>0.8251694462011564</v>
      </c>
      <c r="H33" s="362">
        <v>0.8000787803753336</v>
      </c>
      <c r="I33" s="362">
        <v>0.7697824416390726</v>
      </c>
      <c r="J33" s="362">
        <v>0.7361126496320456</v>
      </c>
      <c r="K33" s="362">
        <v>0.6993431511478149</v>
      </c>
      <c r="L33" s="363">
        <v>0.6036361498551189</v>
      </c>
      <c r="M33" s="366">
        <v>0.7645651912482264</v>
      </c>
      <c r="N33" s="362">
        <v>0.7856169195799287</v>
      </c>
      <c r="O33" s="362">
        <v>0.7607800121553154</v>
      </c>
      <c r="P33" s="362">
        <v>0.7155992585627486</v>
      </c>
      <c r="Q33" s="363">
        <v>0.6033732884289009</v>
      </c>
      <c r="R33" s="362">
        <v>0.8824660927364172</v>
      </c>
      <c r="S33" s="362">
        <v>0.858275563350919</v>
      </c>
      <c r="T33" s="362">
        <v>0.8304301257621527</v>
      </c>
      <c r="U33" s="362">
        <v>0.7809030712103023</v>
      </c>
      <c r="V33" s="363">
        <v>0.6566777828686056</v>
      </c>
    </row>
    <row r="36" ht="12.75">
      <c r="A36" s="474" t="s">
        <v>1281</v>
      </c>
    </row>
    <row r="37" ht="12.75">
      <c r="A37" s="474" t="s">
        <v>1282</v>
      </c>
    </row>
  </sheetData>
  <mergeCells count="3">
    <mergeCell ref="C7:L7"/>
    <mergeCell ref="M7:Q7"/>
    <mergeCell ref="R7:V7"/>
  </mergeCells>
  <printOptions/>
  <pageMargins left="0.75" right="0.75" top="1" bottom="1" header="0.5" footer="0.5"/>
  <pageSetup fitToHeight="1" fitToWidth="1" horizontalDpi="200" verticalDpi="200" orientation="landscape" scale="77" r:id="rId1"/>
</worksheet>
</file>

<file path=xl/worksheets/sheet20.xml><?xml version="1.0" encoding="utf-8"?>
<worksheet xmlns="http://schemas.openxmlformats.org/spreadsheetml/2006/main" xmlns:r="http://schemas.openxmlformats.org/officeDocument/2006/relationships">
  <sheetPr codeName="Sheet23">
    <tabColor indexed="13"/>
    <pageSetUpPr fitToPage="1"/>
  </sheetPr>
  <dimension ref="A1:E111"/>
  <sheetViews>
    <sheetView workbookViewId="0" topLeftCell="A1">
      <selection activeCell="G13" sqref="G13"/>
    </sheetView>
  </sheetViews>
  <sheetFormatPr defaultColWidth="9.140625" defaultRowHeight="15"/>
  <cols>
    <col min="1" max="1" width="29.421875" style="0" customWidth="1"/>
    <col min="2" max="2" width="19.421875" style="0" customWidth="1"/>
    <col min="3" max="3" width="11.421875" style="0" customWidth="1"/>
    <col min="4" max="4" width="12.140625" style="0" customWidth="1"/>
    <col min="5" max="5" width="14.140625" style="0" customWidth="1"/>
  </cols>
  <sheetData>
    <row r="1" spans="1:5" ht="15">
      <c r="A1" s="1" t="s">
        <v>351</v>
      </c>
      <c r="B1" s="13"/>
      <c r="C1" s="13"/>
      <c r="D1" s="13"/>
      <c r="E1" s="13"/>
    </row>
    <row r="2" spans="1:5" ht="15">
      <c r="A2" s="4" t="s">
        <v>1283</v>
      </c>
      <c r="B2" s="13"/>
      <c r="C2" s="13"/>
      <c r="D2" s="13"/>
      <c r="E2" s="13"/>
    </row>
    <row r="3" spans="1:5" ht="30" customHeight="1">
      <c r="A3" s="580" t="s">
        <v>745</v>
      </c>
      <c r="B3" s="580" t="s">
        <v>746</v>
      </c>
      <c r="C3" s="578" t="s">
        <v>624</v>
      </c>
      <c r="D3" s="578" t="s">
        <v>1284</v>
      </c>
      <c r="E3" s="578" t="s">
        <v>625</v>
      </c>
    </row>
    <row r="4" spans="1:5" ht="15">
      <c r="A4" s="581"/>
      <c r="B4" s="581"/>
      <c r="C4" s="579"/>
      <c r="D4" s="579"/>
      <c r="E4" s="579"/>
    </row>
    <row r="5" spans="1:5" ht="15">
      <c r="A5" s="129" t="s">
        <v>508</v>
      </c>
      <c r="B5" s="475" t="s">
        <v>813</v>
      </c>
      <c r="C5" s="262">
        <v>3</v>
      </c>
      <c r="D5" s="263">
        <v>5</v>
      </c>
      <c r="E5" s="262">
        <f aca="true" t="shared" si="0" ref="E5:E68">C5+D5</f>
        <v>8</v>
      </c>
    </row>
    <row r="6" spans="1:5" ht="15">
      <c r="A6" s="129" t="s">
        <v>508</v>
      </c>
      <c r="B6" s="129" t="s">
        <v>526</v>
      </c>
      <c r="C6" s="262">
        <v>3</v>
      </c>
      <c r="D6" s="262">
        <v>5</v>
      </c>
      <c r="E6" s="262">
        <f t="shared" si="0"/>
        <v>8</v>
      </c>
    </row>
    <row r="7" spans="1:5" ht="15">
      <c r="A7" s="129" t="s">
        <v>508</v>
      </c>
      <c r="B7" s="475" t="s">
        <v>528</v>
      </c>
      <c r="C7" s="262">
        <v>3</v>
      </c>
      <c r="D7" s="263">
        <v>5</v>
      </c>
      <c r="E7" s="262">
        <f t="shared" si="0"/>
        <v>8</v>
      </c>
    </row>
    <row r="8" spans="1:5" ht="15">
      <c r="A8" s="129" t="s">
        <v>508</v>
      </c>
      <c r="B8" s="129" t="s">
        <v>529</v>
      </c>
      <c r="C8" s="262">
        <v>3</v>
      </c>
      <c r="D8" s="263">
        <v>5</v>
      </c>
      <c r="E8" s="262">
        <f t="shared" si="0"/>
        <v>8</v>
      </c>
    </row>
    <row r="9" spans="1:5" ht="15">
      <c r="A9" s="129" t="s">
        <v>508</v>
      </c>
      <c r="B9" s="129" t="s">
        <v>530</v>
      </c>
      <c r="C9" s="262">
        <v>3</v>
      </c>
      <c r="D9" s="262">
        <v>5</v>
      </c>
      <c r="E9" s="262">
        <f t="shared" si="0"/>
        <v>8</v>
      </c>
    </row>
    <row r="10" spans="1:5" ht="15">
      <c r="A10" s="129" t="s">
        <v>491</v>
      </c>
      <c r="B10" s="129" t="s">
        <v>529</v>
      </c>
      <c r="C10" s="263">
        <v>3</v>
      </c>
      <c r="D10" s="263">
        <v>5</v>
      </c>
      <c r="E10" s="262">
        <f t="shared" si="0"/>
        <v>8</v>
      </c>
    </row>
    <row r="11" spans="1:5" ht="15">
      <c r="A11" s="129" t="s">
        <v>509</v>
      </c>
      <c r="B11" s="129" t="s">
        <v>526</v>
      </c>
      <c r="C11" s="263">
        <v>3</v>
      </c>
      <c r="D11" s="263">
        <v>5</v>
      </c>
      <c r="E11" s="262">
        <f t="shared" si="0"/>
        <v>8</v>
      </c>
    </row>
    <row r="12" spans="1:5" ht="15">
      <c r="A12" s="129" t="s">
        <v>536</v>
      </c>
      <c r="B12" s="129" t="s">
        <v>510</v>
      </c>
      <c r="C12" s="263">
        <v>4</v>
      </c>
      <c r="D12" s="263">
        <v>3</v>
      </c>
      <c r="E12" s="262">
        <f t="shared" si="0"/>
        <v>7</v>
      </c>
    </row>
    <row r="13" spans="1:5" ht="15">
      <c r="A13" s="129" t="s">
        <v>536</v>
      </c>
      <c r="B13" s="475" t="s">
        <v>814</v>
      </c>
      <c r="C13" s="263">
        <v>0</v>
      </c>
      <c r="D13" s="263">
        <v>0</v>
      </c>
      <c r="E13" s="262">
        <f t="shared" si="0"/>
        <v>0</v>
      </c>
    </row>
    <row r="14" spans="1:5" ht="15">
      <c r="A14" s="129" t="s">
        <v>536</v>
      </c>
      <c r="B14" s="129" t="s">
        <v>537</v>
      </c>
      <c r="C14" s="263">
        <v>5</v>
      </c>
      <c r="D14" s="263">
        <v>3</v>
      </c>
      <c r="E14" s="262">
        <f t="shared" si="0"/>
        <v>8</v>
      </c>
    </row>
    <row r="15" spans="1:5" ht="15">
      <c r="A15" s="129" t="s">
        <v>510</v>
      </c>
      <c r="B15" s="129" t="s">
        <v>536</v>
      </c>
      <c r="C15" s="263">
        <v>4</v>
      </c>
      <c r="D15" s="263">
        <v>3</v>
      </c>
      <c r="E15" s="262">
        <f t="shared" si="0"/>
        <v>7</v>
      </c>
    </row>
    <row r="16" spans="1:5" ht="15">
      <c r="A16" s="129" t="s">
        <v>510</v>
      </c>
      <c r="B16" s="129" t="s">
        <v>581</v>
      </c>
      <c r="C16" s="263">
        <v>4</v>
      </c>
      <c r="D16" s="263">
        <v>3</v>
      </c>
      <c r="E16" s="262">
        <f t="shared" si="0"/>
        <v>7</v>
      </c>
    </row>
    <row r="17" spans="1:5" ht="15">
      <c r="A17" s="129" t="s">
        <v>510</v>
      </c>
      <c r="B17" s="129" t="s">
        <v>614</v>
      </c>
      <c r="C17" s="263">
        <v>5</v>
      </c>
      <c r="D17" s="263">
        <v>3</v>
      </c>
      <c r="E17" s="262">
        <f t="shared" si="0"/>
        <v>8</v>
      </c>
    </row>
    <row r="18" spans="1:5" ht="15">
      <c r="A18" s="129" t="s">
        <v>510</v>
      </c>
      <c r="B18" s="476" t="s">
        <v>524</v>
      </c>
      <c r="C18" s="263">
        <v>5</v>
      </c>
      <c r="D18" s="263">
        <v>3</v>
      </c>
      <c r="E18" s="262">
        <f t="shared" si="0"/>
        <v>8</v>
      </c>
    </row>
    <row r="19" spans="1:5" ht="15">
      <c r="A19" s="475" t="s">
        <v>810</v>
      </c>
      <c r="B19" s="475" t="s">
        <v>812</v>
      </c>
      <c r="C19" s="263">
        <v>0</v>
      </c>
      <c r="D19" s="263">
        <v>0</v>
      </c>
      <c r="E19" s="262">
        <f t="shared" si="0"/>
        <v>0</v>
      </c>
    </row>
    <row r="20" spans="1:5" ht="15">
      <c r="A20" s="475" t="s">
        <v>810</v>
      </c>
      <c r="B20" s="475" t="s">
        <v>813</v>
      </c>
      <c r="C20" s="263">
        <v>0</v>
      </c>
      <c r="D20" s="263">
        <v>0</v>
      </c>
      <c r="E20" s="262">
        <f t="shared" si="0"/>
        <v>0</v>
      </c>
    </row>
    <row r="21" spans="1:5" ht="15">
      <c r="A21" s="475" t="s">
        <v>810</v>
      </c>
      <c r="B21" s="129" t="s">
        <v>613</v>
      </c>
      <c r="C21" s="263">
        <v>5</v>
      </c>
      <c r="D21" s="263">
        <v>3</v>
      </c>
      <c r="E21" s="262">
        <f t="shared" si="0"/>
        <v>8</v>
      </c>
    </row>
    <row r="22" spans="1:5" ht="15">
      <c r="A22" s="475" t="s">
        <v>810</v>
      </c>
      <c r="B22" s="475" t="s">
        <v>816</v>
      </c>
      <c r="C22" s="263">
        <v>0</v>
      </c>
      <c r="D22" s="263">
        <v>2</v>
      </c>
      <c r="E22" s="262">
        <f t="shared" si="0"/>
        <v>2</v>
      </c>
    </row>
    <row r="23" spans="1:5" ht="15">
      <c r="A23" s="475" t="s">
        <v>812</v>
      </c>
      <c r="B23" s="477" t="s">
        <v>810</v>
      </c>
      <c r="C23" s="478">
        <v>0</v>
      </c>
      <c r="D23" s="478">
        <v>0</v>
      </c>
      <c r="E23" s="478">
        <f t="shared" si="0"/>
        <v>0</v>
      </c>
    </row>
    <row r="24" spans="1:5" ht="15">
      <c r="A24" s="475" t="s">
        <v>812</v>
      </c>
      <c r="B24" s="475" t="s">
        <v>815</v>
      </c>
      <c r="C24" s="263">
        <v>0</v>
      </c>
      <c r="D24" s="263">
        <v>0</v>
      </c>
      <c r="E24" s="262">
        <f t="shared" si="0"/>
        <v>0</v>
      </c>
    </row>
    <row r="25" spans="1:5" ht="15">
      <c r="A25" s="475" t="s">
        <v>812</v>
      </c>
      <c r="B25" s="129" t="s">
        <v>537</v>
      </c>
      <c r="C25" s="263">
        <v>5</v>
      </c>
      <c r="D25" s="263">
        <v>3</v>
      </c>
      <c r="E25" s="262">
        <f t="shared" si="0"/>
        <v>8</v>
      </c>
    </row>
    <row r="26" spans="1:5" ht="15">
      <c r="A26" s="475" t="s">
        <v>812</v>
      </c>
      <c r="B26" s="475" t="s">
        <v>816</v>
      </c>
      <c r="C26" s="263">
        <v>0</v>
      </c>
      <c r="D26" s="263">
        <v>2</v>
      </c>
      <c r="E26" s="262">
        <f t="shared" si="0"/>
        <v>2</v>
      </c>
    </row>
    <row r="27" spans="1:5" ht="15">
      <c r="A27" s="475" t="s">
        <v>813</v>
      </c>
      <c r="B27" s="129" t="s">
        <v>508</v>
      </c>
      <c r="C27" s="263">
        <v>5</v>
      </c>
      <c r="D27" s="263">
        <v>3</v>
      </c>
      <c r="E27" s="262">
        <f t="shared" si="0"/>
        <v>8</v>
      </c>
    </row>
    <row r="28" spans="1:5" ht="15">
      <c r="A28" s="475" t="s">
        <v>813</v>
      </c>
      <c r="B28" s="475" t="s">
        <v>810</v>
      </c>
      <c r="C28" s="263">
        <v>0</v>
      </c>
      <c r="D28" s="263">
        <v>0</v>
      </c>
      <c r="E28" s="262">
        <f t="shared" si="0"/>
        <v>0</v>
      </c>
    </row>
    <row r="29" spans="1:5" ht="15">
      <c r="A29" s="475" t="s">
        <v>813</v>
      </c>
      <c r="B29" s="475" t="s">
        <v>814</v>
      </c>
      <c r="C29" s="263">
        <v>0</v>
      </c>
      <c r="D29" s="263">
        <v>0</v>
      </c>
      <c r="E29" s="262">
        <f t="shared" si="0"/>
        <v>0</v>
      </c>
    </row>
    <row r="30" spans="1:5" ht="15">
      <c r="A30" s="475" t="s">
        <v>813</v>
      </c>
      <c r="B30" s="475" t="s">
        <v>1285</v>
      </c>
      <c r="C30" s="263">
        <v>0</v>
      </c>
      <c r="D30" s="263">
        <v>2</v>
      </c>
      <c r="E30" s="262">
        <f t="shared" si="0"/>
        <v>2</v>
      </c>
    </row>
    <row r="31" spans="1:5" ht="15">
      <c r="A31" s="475" t="s">
        <v>813</v>
      </c>
      <c r="B31" s="129" t="s">
        <v>528</v>
      </c>
      <c r="C31" s="263">
        <v>5</v>
      </c>
      <c r="D31" s="263">
        <v>3</v>
      </c>
      <c r="E31" s="262">
        <f t="shared" si="0"/>
        <v>8</v>
      </c>
    </row>
    <row r="32" spans="1:5" ht="15">
      <c r="A32" s="475" t="s">
        <v>813</v>
      </c>
      <c r="B32" s="129" t="s">
        <v>530</v>
      </c>
      <c r="C32" s="263">
        <v>5</v>
      </c>
      <c r="D32" s="263">
        <v>3</v>
      </c>
      <c r="E32" s="262">
        <f t="shared" si="0"/>
        <v>8</v>
      </c>
    </row>
    <row r="33" spans="1:5" ht="15">
      <c r="A33" s="475" t="s">
        <v>814</v>
      </c>
      <c r="B33" s="479" t="s">
        <v>536</v>
      </c>
      <c r="C33" s="480">
        <v>0</v>
      </c>
      <c r="D33" s="480">
        <v>0</v>
      </c>
      <c r="E33" s="481">
        <f t="shared" si="0"/>
        <v>0</v>
      </c>
    </row>
    <row r="34" spans="1:5" ht="15">
      <c r="A34" s="475" t="s">
        <v>814</v>
      </c>
      <c r="B34" s="475" t="s">
        <v>510</v>
      </c>
      <c r="C34" s="263">
        <v>4</v>
      </c>
      <c r="D34" s="263">
        <v>3</v>
      </c>
      <c r="E34" s="262">
        <f t="shared" si="0"/>
        <v>7</v>
      </c>
    </row>
    <row r="35" spans="1:5" ht="15">
      <c r="A35" s="475" t="s">
        <v>814</v>
      </c>
      <c r="B35" s="475" t="s">
        <v>810</v>
      </c>
      <c r="C35" s="263">
        <v>0</v>
      </c>
      <c r="D35" s="263">
        <v>0</v>
      </c>
      <c r="E35" s="262">
        <f t="shared" si="0"/>
        <v>0</v>
      </c>
    </row>
    <row r="36" spans="1:5" ht="15">
      <c r="A36" s="475" t="s">
        <v>814</v>
      </c>
      <c r="B36" s="475" t="s">
        <v>813</v>
      </c>
      <c r="C36" s="263">
        <v>0</v>
      </c>
      <c r="D36" s="263">
        <v>0</v>
      </c>
      <c r="E36" s="262">
        <f t="shared" si="0"/>
        <v>0</v>
      </c>
    </row>
    <row r="37" spans="1:5" ht="15">
      <c r="A37" s="475" t="s">
        <v>814</v>
      </c>
      <c r="B37" s="475" t="s">
        <v>581</v>
      </c>
      <c r="C37" s="263">
        <v>4</v>
      </c>
      <c r="D37" s="263">
        <v>3</v>
      </c>
      <c r="E37" s="262">
        <f t="shared" si="0"/>
        <v>7</v>
      </c>
    </row>
    <row r="38" spans="1:5" ht="15">
      <c r="A38" s="475" t="s">
        <v>814</v>
      </c>
      <c r="B38" s="475" t="s">
        <v>537</v>
      </c>
      <c r="C38" s="263">
        <v>5</v>
      </c>
      <c r="D38" s="263">
        <v>3</v>
      </c>
      <c r="E38" s="262">
        <f t="shared" si="0"/>
        <v>8</v>
      </c>
    </row>
    <row r="39" spans="1:5" ht="15">
      <c r="A39" s="475" t="s">
        <v>814</v>
      </c>
      <c r="B39" s="475" t="s">
        <v>1285</v>
      </c>
      <c r="C39" s="263">
        <v>0</v>
      </c>
      <c r="D39" s="263">
        <v>2</v>
      </c>
      <c r="E39" s="262">
        <f t="shared" si="0"/>
        <v>2</v>
      </c>
    </row>
    <row r="40" spans="1:5" ht="15">
      <c r="A40" s="475" t="s">
        <v>814</v>
      </c>
      <c r="B40" s="475" t="s">
        <v>1286</v>
      </c>
      <c r="C40" s="263">
        <v>4</v>
      </c>
      <c r="D40" s="263">
        <v>3</v>
      </c>
      <c r="E40" s="262">
        <f t="shared" si="0"/>
        <v>7</v>
      </c>
    </row>
    <row r="41" spans="1:5" ht="15">
      <c r="A41" s="475" t="s">
        <v>815</v>
      </c>
      <c r="B41" s="475" t="s">
        <v>812</v>
      </c>
      <c r="C41" s="263">
        <v>0</v>
      </c>
      <c r="D41" s="263">
        <v>0</v>
      </c>
      <c r="E41" s="262">
        <f t="shared" si="0"/>
        <v>0</v>
      </c>
    </row>
    <row r="42" spans="1:5" ht="15">
      <c r="A42" s="475" t="s">
        <v>815</v>
      </c>
      <c r="B42" s="475" t="s">
        <v>814</v>
      </c>
      <c r="C42" s="263">
        <v>0</v>
      </c>
      <c r="D42" s="263">
        <v>0</v>
      </c>
      <c r="E42" s="262">
        <f t="shared" si="0"/>
        <v>0</v>
      </c>
    </row>
    <row r="43" spans="1:5" ht="15">
      <c r="A43" s="475" t="s">
        <v>815</v>
      </c>
      <c r="B43" s="475" t="s">
        <v>816</v>
      </c>
      <c r="C43" s="263">
        <v>0</v>
      </c>
      <c r="D43" s="263">
        <v>2</v>
      </c>
      <c r="E43" s="262">
        <f t="shared" si="0"/>
        <v>2</v>
      </c>
    </row>
    <row r="44" spans="1:5" ht="15">
      <c r="A44" s="129" t="s">
        <v>581</v>
      </c>
      <c r="B44" s="129" t="s">
        <v>510</v>
      </c>
      <c r="C44" s="263">
        <v>2</v>
      </c>
      <c r="D44" s="263">
        <v>3</v>
      </c>
      <c r="E44" s="262">
        <f t="shared" si="0"/>
        <v>5</v>
      </c>
    </row>
    <row r="45" spans="1:5" ht="15">
      <c r="A45" s="129" t="s">
        <v>581</v>
      </c>
      <c r="B45" s="475" t="s">
        <v>814</v>
      </c>
      <c r="C45" s="263">
        <v>2</v>
      </c>
      <c r="D45" s="263">
        <v>3</v>
      </c>
      <c r="E45" s="262">
        <f t="shared" si="0"/>
        <v>5</v>
      </c>
    </row>
    <row r="46" spans="1:5" ht="15">
      <c r="A46" s="129" t="s">
        <v>581</v>
      </c>
      <c r="B46" s="129" t="s">
        <v>524</v>
      </c>
      <c r="C46" s="263">
        <v>2</v>
      </c>
      <c r="D46" s="263">
        <v>3</v>
      </c>
      <c r="E46" s="262">
        <f t="shared" si="0"/>
        <v>5</v>
      </c>
    </row>
    <row r="47" spans="1:5" ht="15">
      <c r="A47" s="129" t="s">
        <v>581</v>
      </c>
      <c r="B47" s="129" t="s">
        <v>528</v>
      </c>
      <c r="C47" s="263">
        <v>0</v>
      </c>
      <c r="D47" s="263">
        <v>0</v>
      </c>
      <c r="E47" s="262">
        <f t="shared" si="0"/>
        <v>0</v>
      </c>
    </row>
    <row r="48" spans="1:5" ht="15">
      <c r="A48" s="129" t="s">
        <v>511</v>
      </c>
      <c r="B48" s="475" t="s">
        <v>817</v>
      </c>
      <c r="C48" s="263">
        <v>0</v>
      </c>
      <c r="D48" s="263">
        <v>3</v>
      </c>
      <c r="E48" s="262">
        <f t="shared" si="0"/>
        <v>3</v>
      </c>
    </row>
    <row r="49" spans="1:5" ht="15">
      <c r="A49" s="129" t="s">
        <v>511</v>
      </c>
      <c r="B49" s="475" t="s">
        <v>1287</v>
      </c>
      <c r="C49" s="263">
        <v>0</v>
      </c>
      <c r="D49" s="263">
        <v>3</v>
      </c>
      <c r="E49" s="262">
        <f t="shared" si="0"/>
        <v>3</v>
      </c>
    </row>
    <row r="50" spans="1:5" ht="15">
      <c r="A50" s="129" t="s">
        <v>511</v>
      </c>
      <c r="B50" s="475" t="s">
        <v>1288</v>
      </c>
      <c r="C50" s="263">
        <v>0</v>
      </c>
      <c r="D50" s="263">
        <v>3</v>
      </c>
      <c r="E50" s="262">
        <f t="shared" si="0"/>
        <v>3</v>
      </c>
    </row>
    <row r="51" spans="1:5" ht="15">
      <c r="A51" s="129" t="s">
        <v>613</v>
      </c>
      <c r="B51" s="475" t="s">
        <v>810</v>
      </c>
      <c r="C51" s="263">
        <v>3</v>
      </c>
      <c r="D51" s="263">
        <v>5</v>
      </c>
      <c r="E51" s="262">
        <f t="shared" si="0"/>
        <v>8</v>
      </c>
    </row>
    <row r="52" spans="1:5" ht="15">
      <c r="A52" s="129" t="s">
        <v>613</v>
      </c>
      <c r="B52" s="129" t="s">
        <v>530</v>
      </c>
      <c r="C52" s="263">
        <v>3</v>
      </c>
      <c r="D52" s="263">
        <v>5</v>
      </c>
      <c r="E52" s="262">
        <f t="shared" si="0"/>
        <v>8</v>
      </c>
    </row>
    <row r="53" spans="1:5" ht="15">
      <c r="A53" s="129" t="s">
        <v>614</v>
      </c>
      <c r="B53" s="129" t="s">
        <v>510</v>
      </c>
      <c r="C53" s="263">
        <v>3</v>
      </c>
      <c r="D53" s="263">
        <v>5</v>
      </c>
      <c r="E53" s="262">
        <f t="shared" si="0"/>
        <v>8</v>
      </c>
    </row>
    <row r="54" spans="1:5" ht="15">
      <c r="A54" s="475" t="s">
        <v>817</v>
      </c>
      <c r="B54" s="129" t="s">
        <v>511</v>
      </c>
      <c r="C54" s="263">
        <v>0</v>
      </c>
      <c r="D54" s="263">
        <v>3</v>
      </c>
      <c r="E54" s="262">
        <f t="shared" si="0"/>
        <v>3</v>
      </c>
    </row>
    <row r="55" spans="1:5" ht="15">
      <c r="A55" s="475" t="s">
        <v>817</v>
      </c>
      <c r="B55" s="475" t="s">
        <v>1287</v>
      </c>
      <c r="C55" s="263">
        <v>0</v>
      </c>
      <c r="D55" s="263">
        <v>0</v>
      </c>
      <c r="E55" s="262">
        <f t="shared" si="0"/>
        <v>0</v>
      </c>
    </row>
    <row r="56" spans="1:5" ht="15">
      <c r="A56" s="475" t="s">
        <v>817</v>
      </c>
      <c r="B56" s="129" t="s">
        <v>537</v>
      </c>
      <c r="C56" s="263">
        <v>4</v>
      </c>
      <c r="D56" s="263">
        <v>3</v>
      </c>
      <c r="E56" s="262">
        <f t="shared" si="0"/>
        <v>7</v>
      </c>
    </row>
    <row r="57" spans="1:5" ht="15">
      <c r="A57" s="475" t="s">
        <v>817</v>
      </c>
      <c r="B57" s="475" t="s">
        <v>820</v>
      </c>
      <c r="C57" s="263">
        <v>5</v>
      </c>
      <c r="D57" s="263">
        <v>3</v>
      </c>
      <c r="E57" s="262">
        <f t="shared" si="0"/>
        <v>8</v>
      </c>
    </row>
    <row r="58" spans="1:5" ht="15">
      <c r="A58" s="475" t="s">
        <v>1287</v>
      </c>
      <c r="B58" s="129" t="s">
        <v>511</v>
      </c>
      <c r="C58" s="263">
        <v>0</v>
      </c>
      <c r="D58" s="263">
        <v>3</v>
      </c>
      <c r="E58" s="262">
        <f t="shared" si="0"/>
        <v>3</v>
      </c>
    </row>
    <row r="59" spans="1:5" ht="15">
      <c r="A59" s="475" t="s">
        <v>1287</v>
      </c>
      <c r="B59" s="475" t="s">
        <v>817</v>
      </c>
      <c r="C59" s="263">
        <v>0</v>
      </c>
      <c r="D59" s="263">
        <v>0</v>
      </c>
      <c r="E59" s="262">
        <f t="shared" si="0"/>
        <v>0</v>
      </c>
    </row>
    <row r="60" spans="1:5" ht="15">
      <c r="A60" s="475" t="s">
        <v>1287</v>
      </c>
      <c r="B60" s="475" t="s">
        <v>1288</v>
      </c>
      <c r="C60" s="263">
        <v>0</v>
      </c>
      <c r="D60" s="263">
        <v>0</v>
      </c>
      <c r="E60" s="262">
        <f t="shared" si="0"/>
        <v>0</v>
      </c>
    </row>
    <row r="61" spans="1:5" ht="15">
      <c r="A61" s="475" t="s">
        <v>1287</v>
      </c>
      <c r="B61" s="475" t="s">
        <v>521</v>
      </c>
      <c r="C61" s="263">
        <v>5</v>
      </c>
      <c r="D61" s="263">
        <v>3</v>
      </c>
      <c r="E61" s="262">
        <f t="shared" si="0"/>
        <v>8</v>
      </c>
    </row>
    <row r="62" spans="1:5" ht="15">
      <c r="A62" s="475" t="s">
        <v>1288</v>
      </c>
      <c r="B62" s="475" t="s">
        <v>511</v>
      </c>
      <c r="C62" s="263">
        <v>0</v>
      </c>
      <c r="D62" s="263">
        <v>3</v>
      </c>
      <c r="E62" s="262">
        <f t="shared" si="0"/>
        <v>3</v>
      </c>
    </row>
    <row r="63" spans="1:5" ht="15">
      <c r="A63" s="475" t="s">
        <v>1288</v>
      </c>
      <c r="B63" s="475" t="s">
        <v>1287</v>
      </c>
      <c r="C63" s="263">
        <v>0</v>
      </c>
      <c r="D63" s="263">
        <v>0</v>
      </c>
      <c r="E63" s="262">
        <f t="shared" si="0"/>
        <v>0</v>
      </c>
    </row>
    <row r="64" spans="1:5" ht="15">
      <c r="A64" s="475" t="s">
        <v>1288</v>
      </c>
      <c r="B64" s="475" t="s">
        <v>521</v>
      </c>
      <c r="C64" s="263">
        <v>5</v>
      </c>
      <c r="D64" s="263">
        <v>3</v>
      </c>
      <c r="E64" s="262">
        <f t="shared" si="0"/>
        <v>8</v>
      </c>
    </row>
    <row r="65" spans="1:5" ht="15">
      <c r="A65" s="129" t="s">
        <v>537</v>
      </c>
      <c r="B65" s="129" t="s">
        <v>536</v>
      </c>
      <c r="C65" s="263">
        <v>2</v>
      </c>
      <c r="D65" s="263">
        <v>5</v>
      </c>
      <c r="E65" s="262">
        <f t="shared" si="0"/>
        <v>7</v>
      </c>
    </row>
    <row r="66" spans="1:5" ht="15">
      <c r="A66" s="129" t="s">
        <v>537</v>
      </c>
      <c r="B66" s="475" t="s">
        <v>812</v>
      </c>
      <c r="C66" s="263">
        <v>2</v>
      </c>
      <c r="D66" s="263">
        <v>5</v>
      </c>
      <c r="E66" s="262">
        <f t="shared" si="0"/>
        <v>7</v>
      </c>
    </row>
    <row r="67" spans="1:5" ht="15">
      <c r="A67" s="129" t="s">
        <v>537</v>
      </c>
      <c r="B67" s="475" t="s">
        <v>814</v>
      </c>
      <c r="C67" s="263">
        <v>2</v>
      </c>
      <c r="D67" s="263">
        <v>5</v>
      </c>
      <c r="E67" s="262">
        <f t="shared" si="0"/>
        <v>7</v>
      </c>
    </row>
    <row r="68" spans="1:5" ht="15">
      <c r="A68" s="129" t="s">
        <v>537</v>
      </c>
      <c r="B68" s="475" t="s">
        <v>817</v>
      </c>
      <c r="C68" s="263">
        <v>2</v>
      </c>
      <c r="D68" s="263">
        <v>5</v>
      </c>
      <c r="E68" s="262">
        <f t="shared" si="0"/>
        <v>7</v>
      </c>
    </row>
    <row r="69" spans="1:5" ht="15">
      <c r="A69" s="129" t="s">
        <v>521</v>
      </c>
      <c r="B69" s="475" t="s">
        <v>1287</v>
      </c>
      <c r="C69" s="263">
        <v>3</v>
      </c>
      <c r="D69" s="263">
        <v>3</v>
      </c>
      <c r="E69" s="262">
        <f aca="true" t="shared" si="1" ref="E69:E108">C69+D69</f>
        <v>6</v>
      </c>
    </row>
    <row r="70" spans="1:5" ht="15">
      <c r="A70" s="129" t="s">
        <v>521</v>
      </c>
      <c r="B70" s="475" t="s">
        <v>1288</v>
      </c>
      <c r="C70" s="263">
        <v>3</v>
      </c>
      <c r="D70" s="263">
        <v>3</v>
      </c>
      <c r="E70" s="262">
        <f t="shared" si="1"/>
        <v>6</v>
      </c>
    </row>
    <row r="71" spans="1:5" ht="15">
      <c r="A71" s="129" t="s">
        <v>521</v>
      </c>
      <c r="B71" s="475" t="s">
        <v>816</v>
      </c>
      <c r="C71" s="263">
        <v>0</v>
      </c>
      <c r="D71" s="263">
        <v>0</v>
      </c>
      <c r="E71" s="262">
        <f t="shared" si="1"/>
        <v>0</v>
      </c>
    </row>
    <row r="72" spans="1:5" ht="15">
      <c r="A72" s="475" t="s">
        <v>820</v>
      </c>
      <c r="B72" s="475" t="s">
        <v>817</v>
      </c>
      <c r="C72" s="263">
        <v>0</v>
      </c>
      <c r="D72" s="263">
        <v>0</v>
      </c>
      <c r="E72" s="262">
        <f t="shared" si="1"/>
        <v>0</v>
      </c>
    </row>
    <row r="73" spans="1:5" ht="15">
      <c r="A73" s="475" t="s">
        <v>820</v>
      </c>
      <c r="B73" s="475" t="s">
        <v>521</v>
      </c>
      <c r="C73" s="263">
        <v>0</v>
      </c>
      <c r="D73" s="263">
        <v>0</v>
      </c>
      <c r="E73" s="262">
        <f t="shared" si="1"/>
        <v>0</v>
      </c>
    </row>
    <row r="74" spans="1:5" ht="15">
      <c r="A74" s="475" t="s">
        <v>820</v>
      </c>
      <c r="B74" s="475" t="s">
        <v>816</v>
      </c>
      <c r="C74" s="263">
        <v>0</v>
      </c>
      <c r="D74" s="263">
        <v>0</v>
      </c>
      <c r="E74" s="262">
        <f t="shared" si="1"/>
        <v>0</v>
      </c>
    </row>
    <row r="75" spans="1:5" ht="15">
      <c r="A75" s="475" t="s">
        <v>816</v>
      </c>
      <c r="B75" s="475" t="s">
        <v>810</v>
      </c>
      <c r="C75" s="263">
        <v>0</v>
      </c>
      <c r="D75" s="263">
        <v>2</v>
      </c>
      <c r="E75" s="262">
        <f t="shared" si="1"/>
        <v>2</v>
      </c>
    </row>
    <row r="76" spans="1:5" ht="15">
      <c r="A76" s="475" t="s">
        <v>816</v>
      </c>
      <c r="B76" s="475" t="s">
        <v>812</v>
      </c>
      <c r="C76" s="263">
        <v>0</v>
      </c>
      <c r="D76" s="263">
        <v>2</v>
      </c>
      <c r="E76" s="262">
        <f t="shared" si="1"/>
        <v>2</v>
      </c>
    </row>
    <row r="77" spans="1:5" ht="15">
      <c r="A77" s="475" t="s">
        <v>816</v>
      </c>
      <c r="B77" s="475" t="s">
        <v>813</v>
      </c>
      <c r="C77" s="263">
        <v>0</v>
      </c>
      <c r="D77" s="263">
        <v>2</v>
      </c>
      <c r="E77" s="262">
        <f t="shared" si="1"/>
        <v>2</v>
      </c>
    </row>
    <row r="78" spans="1:5" ht="15">
      <c r="A78" s="475" t="s">
        <v>816</v>
      </c>
      <c r="B78" s="475" t="s">
        <v>814</v>
      </c>
      <c r="C78" s="263">
        <v>0</v>
      </c>
      <c r="D78" s="263">
        <v>2</v>
      </c>
      <c r="E78" s="262">
        <f t="shared" si="1"/>
        <v>2</v>
      </c>
    </row>
    <row r="79" spans="1:5" ht="15">
      <c r="A79" s="475" t="s">
        <v>816</v>
      </c>
      <c r="B79" s="475" t="s">
        <v>815</v>
      </c>
      <c r="C79" s="263">
        <v>0</v>
      </c>
      <c r="D79" s="263">
        <v>2</v>
      </c>
      <c r="E79" s="262">
        <f t="shared" si="1"/>
        <v>2</v>
      </c>
    </row>
    <row r="80" spans="1:5" ht="15">
      <c r="A80" s="475" t="s">
        <v>816</v>
      </c>
      <c r="B80" s="129" t="s">
        <v>613</v>
      </c>
      <c r="C80" s="263">
        <v>3</v>
      </c>
      <c r="D80" s="263">
        <v>3</v>
      </c>
      <c r="E80" s="262">
        <f t="shared" si="1"/>
        <v>6</v>
      </c>
    </row>
    <row r="81" spans="1:5" ht="15">
      <c r="A81" s="475" t="s">
        <v>816</v>
      </c>
      <c r="B81" s="475" t="s">
        <v>820</v>
      </c>
      <c r="C81" s="263">
        <v>0</v>
      </c>
      <c r="D81" s="263">
        <v>0</v>
      </c>
      <c r="E81" s="262">
        <f t="shared" si="1"/>
        <v>0</v>
      </c>
    </row>
    <row r="82" spans="1:5" ht="15">
      <c r="A82" s="475" t="s">
        <v>816</v>
      </c>
      <c r="B82" s="475" t="s">
        <v>530</v>
      </c>
      <c r="C82" s="263">
        <v>3</v>
      </c>
      <c r="D82" s="263">
        <v>3</v>
      </c>
      <c r="E82" s="262">
        <f t="shared" si="1"/>
        <v>6</v>
      </c>
    </row>
    <row r="83" spans="1:5" ht="15">
      <c r="A83" s="129" t="s">
        <v>524</v>
      </c>
      <c r="B83" s="476" t="s">
        <v>510</v>
      </c>
      <c r="C83" s="263">
        <v>3</v>
      </c>
      <c r="D83" s="263">
        <v>5</v>
      </c>
      <c r="E83" s="262">
        <f t="shared" si="1"/>
        <v>8</v>
      </c>
    </row>
    <row r="84" spans="1:5" ht="15">
      <c r="A84" s="129" t="s">
        <v>524</v>
      </c>
      <c r="B84" s="129" t="s">
        <v>581</v>
      </c>
      <c r="C84" s="263">
        <v>3</v>
      </c>
      <c r="D84" s="263">
        <v>5</v>
      </c>
      <c r="E84" s="262">
        <f t="shared" si="1"/>
        <v>8</v>
      </c>
    </row>
    <row r="85" spans="1:5" ht="15">
      <c r="A85" s="129" t="s">
        <v>524</v>
      </c>
      <c r="B85" s="129" t="s">
        <v>528</v>
      </c>
      <c r="C85" s="263">
        <v>3</v>
      </c>
      <c r="D85" s="263">
        <v>5</v>
      </c>
      <c r="E85" s="262">
        <f t="shared" si="1"/>
        <v>8</v>
      </c>
    </row>
    <row r="86" spans="1:5" ht="15">
      <c r="A86" s="129" t="s">
        <v>526</v>
      </c>
      <c r="B86" s="129" t="s">
        <v>508</v>
      </c>
      <c r="C86" s="263">
        <v>5</v>
      </c>
      <c r="D86" s="263">
        <v>5</v>
      </c>
      <c r="E86" s="262">
        <f t="shared" si="1"/>
        <v>10</v>
      </c>
    </row>
    <row r="87" spans="1:5" ht="15">
      <c r="A87" s="129" t="s">
        <v>526</v>
      </c>
      <c r="B87" s="129" t="s">
        <v>509</v>
      </c>
      <c r="C87" s="263">
        <v>5</v>
      </c>
      <c r="D87" s="263">
        <v>5</v>
      </c>
      <c r="E87" s="262">
        <f t="shared" si="1"/>
        <v>10</v>
      </c>
    </row>
    <row r="88" spans="1:5" ht="15">
      <c r="A88" s="129" t="s">
        <v>526</v>
      </c>
      <c r="B88" s="129" t="s">
        <v>530</v>
      </c>
      <c r="C88" s="263">
        <v>5</v>
      </c>
      <c r="D88" s="263">
        <v>5</v>
      </c>
      <c r="E88" s="262">
        <f t="shared" si="1"/>
        <v>10</v>
      </c>
    </row>
    <row r="89" spans="1:5" ht="15">
      <c r="A89" s="129" t="s">
        <v>526</v>
      </c>
      <c r="B89" s="129" t="s">
        <v>531</v>
      </c>
      <c r="C89" s="263">
        <v>5</v>
      </c>
      <c r="D89" s="263">
        <v>5</v>
      </c>
      <c r="E89" s="262">
        <f t="shared" si="1"/>
        <v>10</v>
      </c>
    </row>
    <row r="90" spans="1:5" ht="15">
      <c r="A90" s="129" t="s">
        <v>528</v>
      </c>
      <c r="B90" s="475" t="s">
        <v>508</v>
      </c>
      <c r="C90" s="263">
        <v>2</v>
      </c>
      <c r="D90" s="263">
        <v>3</v>
      </c>
      <c r="E90" s="262">
        <f t="shared" si="1"/>
        <v>5</v>
      </c>
    </row>
    <row r="91" spans="1:5" ht="15">
      <c r="A91" s="129" t="s">
        <v>528</v>
      </c>
      <c r="B91" s="475" t="s">
        <v>813</v>
      </c>
      <c r="C91" s="263">
        <v>2</v>
      </c>
      <c r="D91" s="263">
        <v>3</v>
      </c>
      <c r="E91" s="262">
        <f t="shared" si="1"/>
        <v>5</v>
      </c>
    </row>
    <row r="92" spans="1:5" ht="15">
      <c r="A92" s="129" t="s">
        <v>528</v>
      </c>
      <c r="B92" s="475" t="s">
        <v>814</v>
      </c>
      <c r="C92" s="263">
        <v>2</v>
      </c>
      <c r="D92" s="263">
        <v>3</v>
      </c>
      <c r="E92" s="262">
        <f t="shared" si="1"/>
        <v>5</v>
      </c>
    </row>
    <row r="93" spans="1:5" ht="15">
      <c r="A93" s="129" t="s">
        <v>528</v>
      </c>
      <c r="B93" s="129" t="s">
        <v>581</v>
      </c>
      <c r="C93" s="263">
        <v>0</v>
      </c>
      <c r="D93" s="263">
        <v>0</v>
      </c>
      <c r="E93" s="262">
        <f t="shared" si="1"/>
        <v>0</v>
      </c>
    </row>
    <row r="94" spans="1:5" ht="15">
      <c r="A94" s="129" t="s">
        <v>528</v>
      </c>
      <c r="B94" s="129" t="s">
        <v>524</v>
      </c>
      <c r="C94" s="263">
        <v>2</v>
      </c>
      <c r="D94" s="263">
        <v>3</v>
      </c>
      <c r="E94" s="262">
        <f t="shared" si="1"/>
        <v>5</v>
      </c>
    </row>
    <row r="95" spans="1:5" ht="15">
      <c r="A95" s="129" t="s">
        <v>528</v>
      </c>
      <c r="B95" s="129" t="s">
        <v>529</v>
      </c>
      <c r="C95" s="263">
        <v>0</v>
      </c>
      <c r="D95" s="263">
        <v>0</v>
      </c>
      <c r="E95" s="262">
        <f t="shared" si="1"/>
        <v>0</v>
      </c>
    </row>
    <row r="96" spans="1:5" ht="15">
      <c r="A96" s="129" t="s">
        <v>529</v>
      </c>
      <c r="B96" s="129" t="s">
        <v>610</v>
      </c>
      <c r="C96" s="263">
        <v>2</v>
      </c>
      <c r="D96" s="263">
        <v>3</v>
      </c>
      <c r="E96" s="262">
        <f t="shared" si="1"/>
        <v>5</v>
      </c>
    </row>
    <row r="97" spans="1:5" ht="15">
      <c r="A97" s="129" t="s">
        <v>529</v>
      </c>
      <c r="B97" s="129" t="s">
        <v>508</v>
      </c>
      <c r="C97" s="263">
        <v>2</v>
      </c>
      <c r="D97" s="263">
        <v>3</v>
      </c>
      <c r="E97" s="262">
        <f t="shared" si="1"/>
        <v>5</v>
      </c>
    </row>
    <row r="98" spans="1:5" ht="15">
      <c r="A98" s="129" t="s">
        <v>529</v>
      </c>
      <c r="B98" s="129" t="s">
        <v>491</v>
      </c>
      <c r="C98" s="263">
        <v>2</v>
      </c>
      <c r="D98" s="263">
        <v>3</v>
      </c>
      <c r="E98" s="262">
        <f t="shared" si="1"/>
        <v>5</v>
      </c>
    </row>
    <row r="99" spans="1:5" ht="15">
      <c r="A99" s="129" t="s">
        <v>529</v>
      </c>
      <c r="B99" s="129" t="s">
        <v>528</v>
      </c>
      <c r="C99" s="263">
        <v>0</v>
      </c>
      <c r="D99" s="263">
        <v>0</v>
      </c>
      <c r="E99" s="262">
        <f t="shared" si="1"/>
        <v>0</v>
      </c>
    </row>
    <row r="100" spans="1:5" ht="15">
      <c r="A100" s="129" t="s">
        <v>530</v>
      </c>
      <c r="B100" s="129" t="s">
        <v>508</v>
      </c>
      <c r="C100" s="263">
        <v>4</v>
      </c>
      <c r="D100" s="263">
        <v>5</v>
      </c>
      <c r="E100" s="262">
        <f t="shared" si="1"/>
        <v>9</v>
      </c>
    </row>
    <row r="101" spans="1:5" ht="15">
      <c r="A101" s="129" t="s">
        <v>530</v>
      </c>
      <c r="B101" s="475" t="s">
        <v>1289</v>
      </c>
      <c r="C101" s="263">
        <v>4</v>
      </c>
      <c r="D101" s="263">
        <v>5</v>
      </c>
      <c r="E101" s="262">
        <f t="shared" si="1"/>
        <v>9</v>
      </c>
    </row>
    <row r="102" spans="1:5" ht="15">
      <c r="A102" s="129" t="s">
        <v>530</v>
      </c>
      <c r="B102" s="129" t="s">
        <v>613</v>
      </c>
      <c r="C102" s="263">
        <v>4</v>
      </c>
      <c r="D102" s="263">
        <v>5</v>
      </c>
      <c r="E102" s="262">
        <f t="shared" si="1"/>
        <v>9</v>
      </c>
    </row>
    <row r="103" spans="1:5" ht="15">
      <c r="A103" s="129" t="s">
        <v>530</v>
      </c>
      <c r="B103" s="475" t="s">
        <v>816</v>
      </c>
      <c r="C103" s="263">
        <v>4</v>
      </c>
      <c r="D103" s="263">
        <v>5</v>
      </c>
      <c r="E103" s="262">
        <f t="shared" si="1"/>
        <v>9</v>
      </c>
    </row>
    <row r="104" spans="1:5" ht="15">
      <c r="A104" s="129" t="s">
        <v>530</v>
      </c>
      <c r="B104" s="129" t="s">
        <v>526</v>
      </c>
      <c r="C104" s="263">
        <v>4</v>
      </c>
      <c r="D104" s="263">
        <v>5</v>
      </c>
      <c r="E104" s="262">
        <f t="shared" si="1"/>
        <v>9</v>
      </c>
    </row>
    <row r="105" spans="1:5" ht="15">
      <c r="A105" s="129" t="s">
        <v>530</v>
      </c>
      <c r="B105" s="129" t="s">
        <v>531</v>
      </c>
      <c r="C105" s="263">
        <v>4</v>
      </c>
      <c r="D105" s="263">
        <v>5</v>
      </c>
      <c r="E105" s="262">
        <f t="shared" si="1"/>
        <v>9</v>
      </c>
    </row>
    <row r="106" spans="1:5" ht="15">
      <c r="A106" s="129" t="s">
        <v>531</v>
      </c>
      <c r="B106" s="475" t="s">
        <v>816</v>
      </c>
      <c r="C106" s="263">
        <v>2</v>
      </c>
      <c r="D106" s="263">
        <v>5</v>
      </c>
      <c r="E106" s="262">
        <f t="shared" si="1"/>
        <v>7</v>
      </c>
    </row>
    <row r="107" spans="1:5" ht="15">
      <c r="A107" s="129" t="s">
        <v>531</v>
      </c>
      <c r="B107" s="129" t="s">
        <v>526</v>
      </c>
      <c r="C107" s="263">
        <v>2</v>
      </c>
      <c r="D107" s="263">
        <v>5</v>
      </c>
      <c r="E107" s="262">
        <f t="shared" si="1"/>
        <v>7</v>
      </c>
    </row>
    <row r="108" spans="1:5" ht="15">
      <c r="A108" s="129" t="s">
        <v>531</v>
      </c>
      <c r="B108" s="129" t="s">
        <v>530</v>
      </c>
      <c r="C108" s="263">
        <v>2</v>
      </c>
      <c r="D108" s="263">
        <v>5</v>
      </c>
      <c r="E108" s="262">
        <f t="shared" si="1"/>
        <v>7</v>
      </c>
    </row>
    <row r="109" spans="1:5" ht="15">
      <c r="A109" s="269"/>
      <c r="B109" s="269"/>
      <c r="C109" s="482"/>
      <c r="D109" s="482"/>
      <c r="E109" s="483"/>
    </row>
    <row r="110" ht="15">
      <c r="A110" s="474" t="s">
        <v>1281</v>
      </c>
    </row>
    <row r="111" ht="15">
      <c r="A111" s="474" t="s">
        <v>1282</v>
      </c>
    </row>
  </sheetData>
  <mergeCells count="5">
    <mergeCell ref="C3:C4"/>
    <mergeCell ref="E3:E4"/>
    <mergeCell ref="D3:D4"/>
    <mergeCell ref="A3:A4"/>
    <mergeCell ref="B3:B4"/>
  </mergeCells>
  <printOptions/>
  <pageMargins left="0.75" right="0.75" top="1" bottom="1" header="0.5" footer="0.5"/>
  <pageSetup fitToHeight="2" fitToWidth="1" horizontalDpi="600" verticalDpi="600" orientation="portrait" scale="90" r:id="rId1"/>
</worksheet>
</file>

<file path=xl/worksheets/sheet21.xml><?xml version="1.0" encoding="utf-8"?>
<worksheet xmlns="http://schemas.openxmlformats.org/spreadsheetml/2006/main" xmlns:r="http://schemas.openxmlformats.org/officeDocument/2006/relationships">
  <sheetPr>
    <tabColor indexed="13"/>
    <pageSetUpPr fitToPage="1"/>
  </sheetPr>
  <dimension ref="B1:AR54"/>
  <sheetViews>
    <sheetView zoomScale="85" zoomScaleNormal="85" workbookViewId="0" topLeftCell="A1">
      <selection activeCell="D1" sqref="D1"/>
    </sheetView>
  </sheetViews>
  <sheetFormatPr defaultColWidth="9.140625" defaultRowHeight="15"/>
  <cols>
    <col min="1" max="1" width="2.00390625" style="60" customWidth="1"/>
    <col min="2" max="2" width="48.421875" style="60" customWidth="1"/>
    <col min="3" max="3" width="55.140625" style="60" bestFit="1" customWidth="1"/>
    <col min="4" max="6" width="7.00390625" style="60" bestFit="1" customWidth="1"/>
    <col min="7" max="12" width="8.00390625" style="60" bestFit="1" customWidth="1"/>
    <col min="13" max="13" width="6.421875" style="60" bestFit="1" customWidth="1"/>
    <col min="14" max="14" width="4.140625" style="60" bestFit="1" customWidth="1"/>
    <col min="15" max="16384" width="9.140625" style="60" customWidth="1"/>
  </cols>
  <sheetData>
    <row r="1" spans="2:9" ht="18.75">
      <c r="B1" s="290" t="s">
        <v>1303</v>
      </c>
      <c r="D1" s="291"/>
      <c r="E1" s="291"/>
      <c r="F1" s="291"/>
      <c r="G1" s="291"/>
      <c r="H1" s="291"/>
      <c r="I1" s="291"/>
    </row>
    <row r="2" spans="4:9" ht="15.75" thickBot="1">
      <c r="D2" s="291"/>
      <c r="E2" s="291"/>
      <c r="F2" s="291"/>
      <c r="G2" s="291"/>
      <c r="H2" s="291"/>
      <c r="I2" s="291"/>
    </row>
    <row r="3" spans="2:12" ht="15.75" thickBot="1">
      <c r="B3" s="292"/>
      <c r="C3" s="293"/>
      <c r="D3" s="294">
        <v>2010</v>
      </c>
      <c r="E3" s="294">
        <v>2015</v>
      </c>
      <c r="F3" s="294">
        <v>2020</v>
      </c>
      <c r="G3" s="294">
        <v>2025</v>
      </c>
      <c r="H3" s="294">
        <v>2030</v>
      </c>
      <c r="I3" s="294">
        <v>2035</v>
      </c>
      <c r="J3" s="294">
        <v>2040</v>
      </c>
      <c r="K3" s="294">
        <v>2045</v>
      </c>
      <c r="L3" s="295">
        <v>2050</v>
      </c>
    </row>
    <row r="4" spans="2:44" ht="15">
      <c r="B4" s="296" t="s">
        <v>1107</v>
      </c>
      <c r="C4" s="297" t="s">
        <v>1108</v>
      </c>
      <c r="D4" s="298">
        <v>4.095064</v>
      </c>
      <c r="E4" s="298">
        <v>4.256209</v>
      </c>
      <c r="F4" s="298">
        <v>4.585523</v>
      </c>
      <c r="G4" s="298">
        <v>5.323957</v>
      </c>
      <c r="H4" s="298">
        <v>5.757028</v>
      </c>
      <c r="I4" s="298">
        <v>6.365817</v>
      </c>
      <c r="J4" s="299">
        <f aca="true" t="shared" si="0" ref="J4:L7">+I4/H4*I4</f>
        <v>7.038983669610257</v>
      </c>
      <c r="K4" s="299">
        <f t="shared" si="0"/>
        <v>7.783335760522157</v>
      </c>
      <c r="L4" s="300">
        <f t="shared" si="0"/>
        <v>8.606400924407502</v>
      </c>
      <c r="M4" s="60" t="s">
        <v>1109</v>
      </c>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row>
    <row r="5" spans="2:44" ht="15.75" thickBot="1">
      <c r="B5" s="301"/>
      <c r="C5" s="302" t="s">
        <v>1110</v>
      </c>
      <c r="D5" s="303">
        <v>74.859291</v>
      </c>
      <c r="E5" s="303">
        <v>86.938538</v>
      </c>
      <c r="F5" s="303">
        <v>98.708969</v>
      </c>
      <c r="G5" s="303">
        <v>107.532326</v>
      </c>
      <c r="H5" s="303">
        <v>112.345222</v>
      </c>
      <c r="I5" s="303">
        <v>114.050201</v>
      </c>
      <c r="J5" s="304">
        <f t="shared" si="0"/>
        <v>115.78105518488717</v>
      </c>
      <c r="K5" s="304">
        <f t="shared" si="0"/>
        <v>117.53817724289576</v>
      </c>
      <c r="L5" s="305">
        <f t="shared" si="0"/>
        <v>119.32196582179424</v>
      </c>
      <c r="M5" s="60" t="s">
        <v>1109</v>
      </c>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row>
    <row r="6" spans="2:13" ht="15.75" thickBot="1">
      <c r="B6" s="296" t="s">
        <v>1111</v>
      </c>
      <c r="C6" s="297" t="s">
        <v>1112</v>
      </c>
      <c r="D6" s="288">
        <v>1</v>
      </c>
      <c r="E6" s="288">
        <v>1.036500487817499</v>
      </c>
      <c r="F6" s="288">
        <v>1.079536491322526</v>
      </c>
      <c r="G6" s="288">
        <v>1.10859668232903</v>
      </c>
      <c r="H6" s="288">
        <v>1.1586868975963578</v>
      </c>
      <c r="I6" s="288">
        <v>1.2239696920951166</v>
      </c>
      <c r="J6" s="299">
        <f t="shared" si="0"/>
        <v>1.2929306530307345</v>
      </c>
      <c r="K6" s="299">
        <f t="shared" si="0"/>
        <v>1.3657770158385372</v>
      </c>
      <c r="L6" s="300">
        <f t="shared" si="0"/>
        <v>1.4427276920229983</v>
      </c>
      <c r="M6" s="60" t="s">
        <v>1113</v>
      </c>
    </row>
    <row r="7" spans="2:13" ht="15.75" thickBot="1">
      <c r="B7" s="289" t="s">
        <v>1114</v>
      </c>
      <c r="C7" s="306" t="s">
        <v>1115</v>
      </c>
      <c r="D7" s="307">
        <v>1</v>
      </c>
      <c r="E7" s="307">
        <v>1.1600732536199918</v>
      </c>
      <c r="F7" s="307">
        <v>1.3176950188921936</v>
      </c>
      <c r="G7" s="307">
        <v>1.5138306341304417</v>
      </c>
      <c r="H7" s="307">
        <v>1.7195941947629352</v>
      </c>
      <c r="I7" s="307">
        <v>1.9431916502194975</v>
      </c>
      <c r="J7" s="308">
        <f t="shared" si="0"/>
        <v>2.19586330366935</v>
      </c>
      <c r="K7" s="308">
        <f t="shared" si="0"/>
        <v>2.4813896497841643</v>
      </c>
      <c r="L7" s="309">
        <f t="shared" si="0"/>
        <v>2.8040427579289493</v>
      </c>
      <c r="M7" s="60" t="s">
        <v>1116</v>
      </c>
    </row>
    <row r="8" spans="2:12" ht="15">
      <c r="B8" s="310" t="s">
        <v>1117</v>
      </c>
      <c r="C8" s="311" t="s">
        <v>1118</v>
      </c>
      <c r="D8" s="312">
        <v>1.09</v>
      </c>
      <c r="E8" s="312">
        <v>1.34</v>
      </c>
      <c r="F8" s="312">
        <v>1.41</v>
      </c>
      <c r="G8" s="312">
        <v>1.44</v>
      </c>
      <c r="H8" s="312">
        <v>1.44</v>
      </c>
      <c r="I8" s="312">
        <v>1.44</v>
      </c>
      <c r="J8" s="312">
        <v>1.44</v>
      </c>
      <c r="K8" s="312">
        <v>1.44</v>
      </c>
      <c r="L8" s="313">
        <v>1.44</v>
      </c>
    </row>
    <row r="9" spans="2:12" ht="15.75" thickBot="1">
      <c r="B9" s="301"/>
      <c r="C9" s="302" t="s">
        <v>1119</v>
      </c>
      <c r="D9" s="314">
        <v>0.15</v>
      </c>
      <c r="E9" s="314">
        <v>0.33</v>
      </c>
      <c r="F9" s="314">
        <v>0.58</v>
      </c>
      <c r="G9" s="314">
        <v>1.19</v>
      </c>
      <c r="H9" s="314">
        <v>1.38</v>
      </c>
      <c r="I9" s="314">
        <v>1.38</v>
      </c>
      <c r="J9" s="314">
        <v>1.38</v>
      </c>
      <c r="K9" s="314">
        <v>1.38</v>
      </c>
      <c r="L9" s="315">
        <v>1.38</v>
      </c>
    </row>
    <row r="10" spans="2:12" ht="15">
      <c r="B10" s="296" t="s">
        <v>1120</v>
      </c>
      <c r="C10" s="297" t="s">
        <v>1121</v>
      </c>
      <c r="D10" s="288">
        <v>0.36</v>
      </c>
      <c r="E10" s="288">
        <v>0.345</v>
      </c>
      <c r="F10" s="288">
        <v>0.33</v>
      </c>
      <c r="G10" s="288">
        <v>0.31</v>
      </c>
      <c r="H10" s="288">
        <v>0.29</v>
      </c>
      <c r="I10" s="288">
        <v>0.28</v>
      </c>
      <c r="J10" s="288">
        <v>0.27</v>
      </c>
      <c r="K10" s="288">
        <v>0.255</v>
      </c>
      <c r="L10" s="316">
        <v>0.24</v>
      </c>
    </row>
    <row r="11" spans="2:12" ht="15">
      <c r="B11" s="317"/>
      <c r="C11" s="311" t="s">
        <v>1122</v>
      </c>
      <c r="D11" s="312">
        <v>0.36</v>
      </c>
      <c r="E11" s="312">
        <v>0.345</v>
      </c>
      <c r="F11" s="312">
        <v>0.33</v>
      </c>
      <c r="G11" s="312">
        <v>0.31</v>
      </c>
      <c r="H11" s="312">
        <v>0.29</v>
      </c>
      <c r="I11" s="312">
        <v>0.28</v>
      </c>
      <c r="J11" s="312">
        <v>0.27</v>
      </c>
      <c r="K11" s="312">
        <v>0.255</v>
      </c>
      <c r="L11" s="313">
        <v>0.24</v>
      </c>
    </row>
    <row r="12" spans="2:12" ht="15">
      <c r="B12" s="317"/>
      <c r="C12" s="311" t="s">
        <v>1123</v>
      </c>
      <c r="D12" s="312">
        <v>0.5</v>
      </c>
      <c r="E12" s="312">
        <v>0.55</v>
      </c>
      <c r="F12" s="312">
        <v>0.6</v>
      </c>
      <c r="G12" s="312">
        <v>0.62</v>
      </c>
      <c r="H12" s="312">
        <v>0.64</v>
      </c>
      <c r="I12" s="312">
        <v>0.655</v>
      </c>
      <c r="J12" s="312">
        <v>0.67</v>
      </c>
      <c r="K12" s="312">
        <v>0.685</v>
      </c>
      <c r="L12" s="313">
        <v>0.7</v>
      </c>
    </row>
    <row r="13" spans="2:13" ht="15">
      <c r="B13" s="317"/>
      <c r="C13" s="311" t="s">
        <v>1124</v>
      </c>
      <c r="D13" s="312">
        <v>2</v>
      </c>
      <c r="E13" s="312">
        <v>1.8</v>
      </c>
      <c r="F13" s="312">
        <v>1.71</v>
      </c>
      <c r="G13" s="312">
        <v>1.65</v>
      </c>
      <c r="H13" s="312">
        <v>1.59</v>
      </c>
      <c r="I13" s="312">
        <v>1.54</v>
      </c>
      <c r="J13" s="312">
        <v>1.5</v>
      </c>
      <c r="K13" s="312">
        <v>1.46</v>
      </c>
      <c r="L13" s="313">
        <v>1.42</v>
      </c>
      <c r="M13" s="60" t="s">
        <v>1125</v>
      </c>
    </row>
    <row r="14" spans="2:13" ht="15">
      <c r="B14" s="317"/>
      <c r="C14" s="311" t="s">
        <v>1126</v>
      </c>
      <c r="D14" s="312">
        <v>4.19</v>
      </c>
      <c r="E14" s="312">
        <v>3.46</v>
      </c>
      <c r="F14" s="312">
        <v>3.16</v>
      </c>
      <c r="G14" s="312">
        <v>2.92</v>
      </c>
      <c r="H14" s="312">
        <v>2.73</v>
      </c>
      <c r="I14" s="312">
        <v>2.55</v>
      </c>
      <c r="J14" s="312">
        <v>2.4</v>
      </c>
      <c r="K14" s="312">
        <v>2.25</v>
      </c>
      <c r="L14" s="313">
        <v>2.12</v>
      </c>
      <c r="M14" s="60" t="s">
        <v>1125</v>
      </c>
    </row>
    <row r="15" spans="2:12" ht="15.75" thickBot="1">
      <c r="B15" s="301"/>
      <c r="C15" s="302" t="s">
        <v>1127</v>
      </c>
      <c r="D15" s="314">
        <v>30</v>
      </c>
      <c r="E15" s="314">
        <v>34.55</v>
      </c>
      <c r="F15" s="314">
        <v>39.1</v>
      </c>
      <c r="G15" s="314">
        <v>41</v>
      </c>
      <c r="H15" s="314">
        <v>42.9</v>
      </c>
      <c r="I15" s="314">
        <v>44.35</v>
      </c>
      <c r="J15" s="314">
        <v>45.8</v>
      </c>
      <c r="K15" s="314">
        <v>47</v>
      </c>
      <c r="L15" s="315">
        <v>48.2</v>
      </c>
    </row>
    <row r="16" spans="2:13" ht="15">
      <c r="B16" s="318" t="s">
        <v>1128</v>
      </c>
      <c r="C16" s="297" t="s">
        <v>1129</v>
      </c>
      <c r="D16" s="319">
        <v>0</v>
      </c>
      <c r="E16" s="319">
        <v>0.089462</v>
      </c>
      <c r="F16" s="319">
        <v>0.335399</v>
      </c>
      <c r="G16" s="319">
        <v>0.80362</v>
      </c>
      <c r="H16" s="319">
        <v>1.4920360000000001</v>
      </c>
      <c r="I16" s="319">
        <v>2.290493</v>
      </c>
      <c r="J16" s="299">
        <f aca="true" t="shared" si="1" ref="J16:L20">+I16/H16*I16</f>
        <v>3.516241017675847</v>
      </c>
      <c r="K16" s="299">
        <f t="shared" si="1"/>
        <v>5.3979431041204124</v>
      </c>
      <c r="L16" s="300">
        <f t="shared" si="1"/>
        <v>8.286630412661676</v>
      </c>
      <c r="M16" s="60" t="s">
        <v>1113</v>
      </c>
    </row>
    <row r="17" spans="2:13" ht="15.75" thickBot="1">
      <c r="B17" s="320"/>
      <c r="C17" s="302" t="s">
        <v>1130</v>
      </c>
      <c r="D17" s="321">
        <v>0.022961</v>
      </c>
      <c r="E17" s="321">
        <v>0.12684600000000001</v>
      </c>
      <c r="F17" s="321">
        <v>0.307832</v>
      </c>
      <c r="G17" s="321">
        <v>0.619647</v>
      </c>
      <c r="H17" s="321">
        <v>1.016978</v>
      </c>
      <c r="I17" s="321">
        <v>1.3572449999999998</v>
      </c>
      <c r="J17" s="304">
        <f t="shared" si="1"/>
        <v>1.8113607079258347</v>
      </c>
      <c r="K17" s="304">
        <f t="shared" si="1"/>
        <v>2.417417352222761</v>
      </c>
      <c r="L17" s="305">
        <f t="shared" si="1"/>
        <v>3.226252302623637</v>
      </c>
      <c r="M17" s="60" t="s">
        <v>1109</v>
      </c>
    </row>
    <row r="18" spans="2:13" ht="15.75" thickBot="1">
      <c r="B18" s="322" t="s">
        <v>1131</v>
      </c>
      <c r="C18" s="306"/>
      <c r="D18" s="323">
        <v>2733.552002</v>
      </c>
      <c r="E18" s="323">
        <v>2947.159668</v>
      </c>
      <c r="F18" s="323">
        <v>3199.05957</v>
      </c>
      <c r="G18" s="323">
        <v>3465.470703</v>
      </c>
      <c r="H18" s="323">
        <v>3753.741455</v>
      </c>
      <c r="I18" s="323">
        <v>4043.706055</v>
      </c>
      <c r="J18" s="324">
        <f t="shared" si="1"/>
        <v>4356.069498996346</v>
      </c>
      <c r="K18" s="324">
        <f t="shared" si="1"/>
        <v>4692.562026516112</v>
      </c>
      <c r="L18" s="325">
        <f t="shared" si="1"/>
        <v>5055.047532592059</v>
      </c>
      <c r="M18" s="60" t="s">
        <v>1109</v>
      </c>
    </row>
    <row r="19" spans="2:13" ht="15">
      <c r="B19" s="326" t="s">
        <v>1132</v>
      </c>
      <c r="C19" s="311" t="s">
        <v>1129</v>
      </c>
      <c r="D19" s="72">
        <v>0</v>
      </c>
      <c r="E19" s="72">
        <v>1.953054</v>
      </c>
      <c r="F19" s="72">
        <v>5.935046</v>
      </c>
      <c r="G19" s="72">
        <v>14.381828</v>
      </c>
      <c r="H19" s="72">
        <v>28.638878000000002</v>
      </c>
      <c r="I19" s="72">
        <v>46.202405</v>
      </c>
      <c r="J19" s="327">
        <f t="shared" si="1"/>
        <v>74.53721573114787</v>
      </c>
      <c r="K19" s="327">
        <f t="shared" si="1"/>
        <v>120.24907640525805</v>
      </c>
      <c r="L19" s="328">
        <f t="shared" si="1"/>
        <v>193.99490891199284</v>
      </c>
      <c r="M19" s="60" t="s">
        <v>1109</v>
      </c>
    </row>
    <row r="20" spans="2:13" ht="15.75" thickBot="1">
      <c r="B20" s="329"/>
      <c r="C20" s="302" t="s">
        <v>1130</v>
      </c>
      <c r="D20" s="72">
        <v>0.288205</v>
      </c>
      <c r="E20" s="72">
        <v>1.48785</v>
      </c>
      <c r="F20" s="72">
        <v>3.744296</v>
      </c>
      <c r="G20" s="72">
        <v>7.775975</v>
      </c>
      <c r="H20" s="72">
        <v>13.282936999999999</v>
      </c>
      <c r="I20" s="72">
        <v>18.917178999999997</v>
      </c>
      <c r="J20" s="327">
        <f t="shared" si="1"/>
        <v>26.941305324119277</v>
      </c>
      <c r="K20" s="327">
        <f t="shared" si="1"/>
        <v>38.36903655494394</v>
      </c>
      <c r="L20" s="328">
        <f t="shared" si="1"/>
        <v>54.64408455505118</v>
      </c>
      <c r="M20" s="60" t="s">
        <v>1109</v>
      </c>
    </row>
    <row r="21" spans="2:12" ht="15">
      <c r="B21" s="296" t="s">
        <v>1133</v>
      </c>
      <c r="C21" s="297" t="s">
        <v>1134</v>
      </c>
      <c r="D21" s="297">
        <v>96</v>
      </c>
      <c r="E21" s="297">
        <v>96</v>
      </c>
      <c r="F21" s="297">
        <v>96</v>
      </c>
      <c r="G21" s="297">
        <v>96</v>
      </c>
      <c r="H21" s="297">
        <v>96</v>
      </c>
      <c r="I21" s="297">
        <v>96</v>
      </c>
      <c r="J21" s="297">
        <v>96</v>
      </c>
      <c r="K21" s="297">
        <v>96</v>
      </c>
      <c r="L21" s="330">
        <v>96</v>
      </c>
    </row>
    <row r="22" spans="2:12" ht="15">
      <c r="B22" s="317"/>
      <c r="C22" s="311" t="s">
        <v>1135</v>
      </c>
      <c r="D22" s="311">
        <v>73</v>
      </c>
      <c r="E22" s="311">
        <v>73</v>
      </c>
      <c r="F22" s="311">
        <v>73</v>
      </c>
      <c r="G22" s="311">
        <v>73</v>
      </c>
      <c r="H22" s="311">
        <v>73</v>
      </c>
      <c r="I22" s="311">
        <v>73</v>
      </c>
      <c r="J22" s="311">
        <v>73</v>
      </c>
      <c r="K22" s="311">
        <v>73</v>
      </c>
      <c r="L22" s="331">
        <v>73</v>
      </c>
    </row>
    <row r="23" spans="2:12" ht="15.75" thickBot="1">
      <c r="B23" s="301"/>
      <c r="C23" s="302" t="s">
        <v>1136</v>
      </c>
      <c r="D23" s="302">
        <v>19</v>
      </c>
      <c r="E23" s="302">
        <v>19</v>
      </c>
      <c r="F23" s="302">
        <v>19</v>
      </c>
      <c r="G23" s="302">
        <v>19</v>
      </c>
      <c r="H23" s="302">
        <v>19</v>
      </c>
      <c r="I23" s="302">
        <v>19</v>
      </c>
      <c r="J23" s="302">
        <v>19</v>
      </c>
      <c r="K23" s="302">
        <v>19</v>
      </c>
      <c r="L23" s="332">
        <v>19</v>
      </c>
    </row>
    <row r="24" spans="2:12" ht="15.75" thickBot="1">
      <c r="B24" s="289" t="s">
        <v>1137</v>
      </c>
      <c r="C24" s="306" t="s">
        <v>1138</v>
      </c>
      <c r="D24" s="333">
        <v>0</v>
      </c>
      <c r="E24" s="333">
        <v>0</v>
      </c>
      <c r="F24" s="333">
        <v>0</v>
      </c>
      <c r="G24" s="333">
        <v>0</v>
      </c>
      <c r="H24" s="333">
        <v>0</v>
      </c>
      <c r="I24" s="333">
        <v>0</v>
      </c>
      <c r="J24" s="333">
        <v>0</v>
      </c>
      <c r="K24" s="333">
        <v>0</v>
      </c>
      <c r="L24" s="334">
        <v>0</v>
      </c>
    </row>
    <row r="26" spans="2:3" ht="15">
      <c r="B26" s="60" t="s">
        <v>1139</v>
      </c>
      <c r="C26" s="335"/>
    </row>
    <row r="27" spans="2:3" ht="15">
      <c r="B27" s="336" t="s">
        <v>1140</v>
      </c>
      <c r="C27" s="335"/>
    </row>
    <row r="28" spans="2:3" ht="15">
      <c r="B28" s="336" t="s">
        <v>1141</v>
      </c>
      <c r="C28" s="335"/>
    </row>
    <row r="29" spans="2:3" ht="15">
      <c r="B29" s="336" t="s">
        <v>1142</v>
      </c>
      <c r="C29" s="335"/>
    </row>
    <row r="30" spans="2:3" ht="15">
      <c r="B30" s="336"/>
      <c r="C30" s="335"/>
    </row>
    <row r="31" ht="15">
      <c r="C31" s="335"/>
    </row>
    <row r="32" ht="15">
      <c r="B32" s="1" t="s">
        <v>1143</v>
      </c>
    </row>
    <row r="33" ht="15.75" thickBot="1">
      <c r="B33" s="1"/>
    </row>
    <row r="34" spans="2:14" ht="15.75" thickBot="1">
      <c r="B34" s="296"/>
      <c r="C34" s="297"/>
      <c r="D34" s="582" t="s">
        <v>1144</v>
      </c>
      <c r="E34" s="583"/>
      <c r="F34" s="583"/>
      <c r="G34" s="583"/>
      <c r="H34" s="584"/>
      <c r="I34" s="585" t="s">
        <v>1145</v>
      </c>
      <c r="J34" s="586"/>
      <c r="K34" s="587"/>
      <c r="L34" s="583" t="s">
        <v>1146</v>
      </c>
      <c r="M34" s="583"/>
      <c r="N34" s="584"/>
    </row>
    <row r="35" spans="2:14" ht="15.75" thickBot="1">
      <c r="B35" s="301"/>
      <c r="C35" s="302"/>
      <c r="D35" s="337" t="s">
        <v>1147</v>
      </c>
      <c r="E35" s="338" t="s">
        <v>1148</v>
      </c>
      <c r="F35" s="338" t="s">
        <v>1149</v>
      </c>
      <c r="G35" s="338" t="s">
        <v>1150</v>
      </c>
      <c r="H35" s="339" t="s">
        <v>1151</v>
      </c>
      <c r="I35" s="337" t="s">
        <v>1152</v>
      </c>
      <c r="J35" s="338" t="s">
        <v>1153</v>
      </c>
      <c r="K35" s="339" t="s">
        <v>1154</v>
      </c>
      <c r="L35" s="338" t="s">
        <v>1155</v>
      </c>
      <c r="M35" s="338" t="s">
        <v>1156</v>
      </c>
      <c r="N35" s="339" t="s">
        <v>1157</v>
      </c>
    </row>
    <row r="36" spans="2:14" ht="15">
      <c r="B36" s="340" t="s">
        <v>1158</v>
      </c>
      <c r="C36" s="297" t="s">
        <v>1159</v>
      </c>
      <c r="D36" s="341">
        <v>0</v>
      </c>
      <c r="E36" s="342">
        <v>0</v>
      </c>
      <c r="F36" s="342">
        <v>0</v>
      </c>
      <c r="G36" s="342">
        <v>0</v>
      </c>
      <c r="H36" s="343">
        <v>0</v>
      </c>
      <c r="I36" s="341">
        <v>0</v>
      </c>
      <c r="J36" s="342">
        <v>0</v>
      </c>
      <c r="K36" s="343">
        <v>0</v>
      </c>
      <c r="L36" s="297">
        <v>0.5</v>
      </c>
      <c r="M36" s="342">
        <v>0</v>
      </c>
      <c r="N36" s="343">
        <v>0</v>
      </c>
    </row>
    <row r="37" spans="2:14" ht="15">
      <c r="B37" s="317" t="s">
        <v>1160</v>
      </c>
      <c r="C37" s="311" t="s">
        <v>1161</v>
      </c>
      <c r="D37" s="317">
        <v>0.5</v>
      </c>
      <c r="E37" s="311">
        <v>0.5</v>
      </c>
      <c r="F37" s="311">
        <v>0.5</v>
      </c>
      <c r="G37" s="311">
        <v>0.5</v>
      </c>
      <c r="H37" s="331">
        <v>0.5</v>
      </c>
      <c r="I37" s="317">
        <v>0.5</v>
      </c>
      <c r="J37" s="311">
        <v>0.5</v>
      </c>
      <c r="K37" s="331">
        <v>0.5</v>
      </c>
      <c r="L37" s="344" t="s">
        <v>693</v>
      </c>
      <c r="M37" s="344" t="s">
        <v>693</v>
      </c>
      <c r="N37" s="345" t="s">
        <v>693</v>
      </c>
    </row>
    <row r="38" spans="2:14" ht="15">
      <c r="B38" s="317" t="s">
        <v>1162</v>
      </c>
      <c r="C38" s="311" t="s">
        <v>1163</v>
      </c>
      <c r="D38" s="346">
        <v>0</v>
      </c>
      <c r="E38" s="311">
        <v>0.4</v>
      </c>
      <c r="F38" s="311">
        <v>0.4</v>
      </c>
      <c r="G38" s="311">
        <v>0.4</v>
      </c>
      <c r="H38" s="331">
        <v>0.4</v>
      </c>
      <c r="I38" s="317">
        <v>0.4</v>
      </c>
      <c r="J38" s="311">
        <v>0.4</v>
      </c>
      <c r="K38" s="331">
        <v>0.4</v>
      </c>
      <c r="L38" s="311">
        <v>0.4</v>
      </c>
      <c r="M38" s="311">
        <v>0.4</v>
      </c>
      <c r="N38" s="331">
        <v>0.4</v>
      </c>
    </row>
    <row r="39" spans="2:14" ht="15">
      <c r="B39" s="317" t="s">
        <v>1164</v>
      </c>
      <c r="C39" s="311" t="s">
        <v>1165</v>
      </c>
      <c r="D39" s="317">
        <v>0.8</v>
      </c>
      <c r="E39" s="311">
        <v>0.8</v>
      </c>
      <c r="F39" s="311">
        <v>0.8</v>
      </c>
      <c r="G39" s="311">
        <v>0.8</v>
      </c>
      <c r="H39" s="331">
        <v>0.8</v>
      </c>
      <c r="I39" s="317">
        <v>0.8</v>
      </c>
      <c r="J39" s="311">
        <v>0.8</v>
      </c>
      <c r="K39" s="331">
        <v>0.8</v>
      </c>
      <c r="L39" s="344" t="s">
        <v>693</v>
      </c>
      <c r="M39" s="344" t="s">
        <v>693</v>
      </c>
      <c r="N39" s="345" t="s">
        <v>693</v>
      </c>
    </row>
    <row r="40" spans="2:14" ht="15">
      <c r="B40" s="317" t="s">
        <v>1166</v>
      </c>
      <c r="C40" s="311" t="s">
        <v>1167</v>
      </c>
      <c r="D40" s="317">
        <v>0.8</v>
      </c>
      <c r="E40" s="311">
        <v>0.8</v>
      </c>
      <c r="F40" s="311">
        <v>0.8</v>
      </c>
      <c r="G40" s="311">
        <v>0.8</v>
      </c>
      <c r="H40" s="331">
        <v>0.8</v>
      </c>
      <c r="I40" s="317">
        <v>0.8</v>
      </c>
      <c r="J40" s="311">
        <v>0.8</v>
      </c>
      <c r="K40" s="331">
        <v>0.8</v>
      </c>
      <c r="L40" s="311">
        <v>0.5</v>
      </c>
      <c r="M40" s="311">
        <v>0.8</v>
      </c>
      <c r="N40" s="331">
        <v>0.8</v>
      </c>
    </row>
    <row r="41" spans="2:14" ht="15">
      <c r="B41" s="317" t="s">
        <v>1168</v>
      </c>
      <c r="C41" s="311" t="s">
        <v>1169</v>
      </c>
      <c r="D41" s="346">
        <v>0.5</v>
      </c>
      <c r="E41" s="347">
        <v>0.5</v>
      </c>
      <c r="F41" s="347">
        <v>0.5</v>
      </c>
      <c r="G41" s="347">
        <v>0.5</v>
      </c>
      <c r="H41" s="348">
        <v>0.5</v>
      </c>
      <c r="I41" s="346">
        <v>0.5</v>
      </c>
      <c r="J41" s="347">
        <v>0.5</v>
      </c>
      <c r="K41" s="348">
        <v>0.5</v>
      </c>
      <c r="L41" s="347">
        <v>0.5</v>
      </c>
      <c r="M41" s="347">
        <v>0.5</v>
      </c>
      <c r="N41" s="348">
        <v>0.5</v>
      </c>
    </row>
    <row r="42" spans="2:14" ht="15.75" thickBot="1">
      <c r="B42" s="301" t="s">
        <v>1170</v>
      </c>
      <c r="C42" s="302" t="s">
        <v>1171</v>
      </c>
      <c r="D42" s="349">
        <v>0</v>
      </c>
      <c r="E42" s="350">
        <v>0</v>
      </c>
      <c r="F42" s="350">
        <v>0</v>
      </c>
      <c r="G42" s="350">
        <v>0</v>
      </c>
      <c r="H42" s="351">
        <v>0</v>
      </c>
      <c r="I42" s="349">
        <v>0</v>
      </c>
      <c r="J42" s="350">
        <v>0</v>
      </c>
      <c r="K42" s="351">
        <v>0</v>
      </c>
      <c r="L42" s="350">
        <v>1</v>
      </c>
      <c r="M42" s="350">
        <v>0</v>
      </c>
      <c r="N42" s="351">
        <v>0</v>
      </c>
    </row>
    <row r="43" spans="2:11" ht="15">
      <c r="B43" s="317" t="s">
        <v>1172</v>
      </c>
      <c r="C43" s="311" t="s">
        <v>1173</v>
      </c>
      <c r="D43" s="346">
        <v>4</v>
      </c>
      <c r="E43" s="347">
        <v>4</v>
      </c>
      <c r="F43" s="347">
        <v>4</v>
      </c>
      <c r="G43" s="347">
        <v>4</v>
      </c>
      <c r="H43" s="348">
        <v>4</v>
      </c>
      <c r="I43" s="346">
        <v>4</v>
      </c>
      <c r="J43" s="347">
        <v>4</v>
      </c>
      <c r="K43" s="348">
        <v>4</v>
      </c>
    </row>
    <row r="44" spans="2:11" ht="15.75" thickBot="1">
      <c r="B44" s="301" t="s">
        <v>1174</v>
      </c>
      <c r="C44" s="302" t="s">
        <v>1175</v>
      </c>
      <c r="D44" s="349">
        <v>3</v>
      </c>
      <c r="E44" s="350">
        <v>3</v>
      </c>
      <c r="F44" s="350">
        <v>3</v>
      </c>
      <c r="G44" s="350">
        <v>1</v>
      </c>
      <c r="H44" s="351">
        <v>1</v>
      </c>
      <c r="I44" s="349">
        <v>3</v>
      </c>
      <c r="J44" s="350">
        <v>3</v>
      </c>
      <c r="K44" s="351">
        <v>3</v>
      </c>
    </row>
    <row r="45" ht="15">
      <c r="B45" s="60" t="s">
        <v>1176</v>
      </c>
    </row>
    <row r="47" ht="15.75" thickBot="1">
      <c r="B47" s="1" t="s">
        <v>1177</v>
      </c>
    </row>
    <row r="48" spans="2:12" ht="15.75" thickBot="1">
      <c r="B48" s="352"/>
      <c r="C48" s="353"/>
      <c r="D48" s="306">
        <v>2010</v>
      </c>
      <c r="E48" s="306">
        <v>2015</v>
      </c>
      <c r="F48" s="306">
        <v>2020</v>
      </c>
      <c r="G48" s="306">
        <v>2025</v>
      </c>
      <c r="H48" s="306">
        <v>2030</v>
      </c>
      <c r="I48" s="306">
        <v>2035</v>
      </c>
      <c r="J48" s="306">
        <v>2040</v>
      </c>
      <c r="K48" s="306">
        <v>2045</v>
      </c>
      <c r="L48" s="353">
        <v>2050</v>
      </c>
    </row>
    <row r="49" spans="2:12" ht="15">
      <c r="B49" s="317" t="s">
        <v>1178</v>
      </c>
      <c r="C49" s="331" t="s">
        <v>1152</v>
      </c>
      <c r="D49" s="311">
        <v>0.3</v>
      </c>
      <c r="E49" s="311">
        <v>0.51</v>
      </c>
      <c r="F49" s="311">
        <v>0.65</v>
      </c>
      <c r="G49" s="311">
        <v>0.76</v>
      </c>
      <c r="H49" s="311">
        <v>0.83</v>
      </c>
      <c r="I49" s="311">
        <v>0.88</v>
      </c>
      <c r="J49" s="311">
        <v>0.91</v>
      </c>
      <c r="K49" s="311">
        <v>0.94</v>
      </c>
      <c r="L49" s="331">
        <v>0.96</v>
      </c>
    </row>
    <row r="50" spans="2:12" ht="15.75" thickBot="1">
      <c r="B50" s="301" t="s">
        <v>1179</v>
      </c>
      <c r="C50" s="332" t="s">
        <v>1153</v>
      </c>
      <c r="D50" s="302">
        <v>0.6</v>
      </c>
      <c r="E50" s="302">
        <v>0.72</v>
      </c>
      <c r="F50" s="302">
        <v>0.8</v>
      </c>
      <c r="G50" s="302">
        <v>0.86</v>
      </c>
      <c r="H50" s="302">
        <v>0.9</v>
      </c>
      <c r="I50" s="302">
        <v>0.93</v>
      </c>
      <c r="J50" s="302">
        <v>0.95</v>
      </c>
      <c r="K50" s="302">
        <v>0.97</v>
      </c>
      <c r="L50" s="332">
        <v>0.98</v>
      </c>
    </row>
    <row r="53" ht="15">
      <c r="B53" s="474" t="s">
        <v>1281</v>
      </c>
    </row>
    <row r="54" ht="15">
      <c r="B54" s="474" t="s">
        <v>1282</v>
      </c>
    </row>
  </sheetData>
  <mergeCells count="3">
    <mergeCell ref="D34:H34"/>
    <mergeCell ref="I34:K34"/>
    <mergeCell ref="L34:N34"/>
  </mergeCells>
  <printOptions/>
  <pageMargins left="0.75" right="0.75" top="1" bottom="1" header="0.5" footer="0.5"/>
  <pageSetup fitToHeight="1" fitToWidth="1" horizontalDpi="200" verticalDpi="200" orientation="landscape" scale="64" r:id="rId1"/>
</worksheet>
</file>

<file path=xl/worksheets/sheet22.xml><?xml version="1.0" encoding="utf-8"?>
<worksheet xmlns="http://schemas.openxmlformats.org/spreadsheetml/2006/main" xmlns:r="http://schemas.openxmlformats.org/officeDocument/2006/relationships">
  <sheetPr codeName="Sheet2"/>
  <dimension ref="A1:C29"/>
  <sheetViews>
    <sheetView workbookViewId="0" topLeftCell="A1">
      <pane ySplit="4" topLeftCell="BM5" activePane="bottomLeft" state="frozen"/>
      <selection pane="topLeft" activeCell="A1" sqref="A1"/>
      <selection pane="bottomLeft" activeCell="D1" sqref="D1"/>
    </sheetView>
  </sheetViews>
  <sheetFormatPr defaultColWidth="9.140625" defaultRowHeight="15"/>
  <cols>
    <col min="1" max="1" width="12.421875" style="60" customWidth="1"/>
    <col min="2" max="2" width="12.7109375" style="60" customWidth="1"/>
    <col min="3" max="3" width="12.57421875" style="60" customWidth="1"/>
    <col min="4" max="16384" width="9.140625" style="60" customWidth="1"/>
  </cols>
  <sheetData>
    <row r="1" ht="15">
      <c r="A1" s="1" t="s">
        <v>456</v>
      </c>
    </row>
    <row r="3" ht="15.75" thickBot="1"/>
    <row r="4" spans="1:3" s="61" customFormat="1" ht="25.5">
      <c r="A4" s="111" t="s">
        <v>430</v>
      </c>
      <c r="B4" s="112" t="s">
        <v>431</v>
      </c>
      <c r="C4" s="113" t="s">
        <v>432</v>
      </c>
    </row>
    <row r="5" spans="1:3" ht="15">
      <c r="A5" s="114" t="s">
        <v>433</v>
      </c>
      <c r="B5" s="115" t="s">
        <v>434</v>
      </c>
      <c r="C5" s="116">
        <v>10</v>
      </c>
    </row>
    <row r="6" spans="1:3" ht="15">
      <c r="A6" s="114" t="s">
        <v>435</v>
      </c>
      <c r="B6" s="115" t="s">
        <v>434</v>
      </c>
      <c r="C6" s="116">
        <v>25</v>
      </c>
    </row>
    <row r="7" spans="1:3" ht="15">
      <c r="A7" s="114" t="s">
        <v>436</v>
      </c>
      <c r="B7" s="115" t="s">
        <v>434</v>
      </c>
      <c r="C7" s="116">
        <v>75</v>
      </c>
    </row>
    <row r="8" spans="1:3" ht="15">
      <c r="A8" s="114" t="s">
        <v>437</v>
      </c>
      <c r="B8" s="115" t="s">
        <v>434</v>
      </c>
      <c r="C8" s="116">
        <v>100</v>
      </c>
    </row>
    <row r="9" spans="1:3" ht="15">
      <c r="A9" s="114" t="s">
        <v>438</v>
      </c>
      <c r="B9" s="115" t="s">
        <v>434</v>
      </c>
      <c r="C9" s="116">
        <v>200</v>
      </c>
    </row>
    <row r="10" spans="1:3" ht="15">
      <c r="A10" s="114" t="s">
        <v>439</v>
      </c>
      <c r="B10" s="115" t="s">
        <v>434</v>
      </c>
      <c r="C10" s="116">
        <v>300</v>
      </c>
    </row>
    <row r="11" spans="1:3" ht="15">
      <c r="A11" s="114" t="s">
        <v>440</v>
      </c>
      <c r="B11" s="115" t="s">
        <v>434</v>
      </c>
      <c r="C11" s="116">
        <v>400</v>
      </c>
    </row>
    <row r="12" spans="1:3" ht="15">
      <c r="A12" s="114" t="s">
        <v>441</v>
      </c>
      <c r="B12" s="115" t="s">
        <v>434</v>
      </c>
      <c r="C12" s="116">
        <v>500</v>
      </c>
    </row>
    <row r="13" spans="1:3" ht="15">
      <c r="A13" s="114" t="s">
        <v>442</v>
      </c>
      <c r="B13" s="115" t="s">
        <v>434</v>
      </c>
      <c r="C13" s="116">
        <v>800</v>
      </c>
    </row>
    <row r="14" spans="1:3" ht="15">
      <c r="A14" s="114" t="s">
        <v>443</v>
      </c>
      <c r="B14" s="115" t="s">
        <v>434</v>
      </c>
      <c r="C14" s="117">
        <v>1262</v>
      </c>
    </row>
    <row r="15" spans="1:3" ht="15">
      <c r="A15" s="114" t="s">
        <v>444</v>
      </c>
      <c r="B15" s="115" t="s">
        <v>445</v>
      </c>
      <c r="C15" s="116">
        <v>25</v>
      </c>
    </row>
    <row r="16" spans="1:3" ht="15">
      <c r="A16" s="114" t="s">
        <v>446</v>
      </c>
      <c r="B16" s="115" t="s">
        <v>445</v>
      </c>
      <c r="C16" s="116">
        <v>200</v>
      </c>
    </row>
    <row r="17" spans="1:3" ht="15">
      <c r="A17" s="114" t="s">
        <v>447</v>
      </c>
      <c r="B17" s="115" t="s">
        <v>445</v>
      </c>
      <c r="C17" s="116">
        <v>600</v>
      </c>
    </row>
    <row r="18" spans="1:3" ht="15">
      <c r="A18" s="114" t="s">
        <v>448</v>
      </c>
      <c r="B18" s="115" t="s">
        <v>445</v>
      </c>
      <c r="C18" s="116">
        <v>900</v>
      </c>
    </row>
    <row r="19" spans="1:3" ht="15">
      <c r="A19" s="114" t="s">
        <v>449</v>
      </c>
      <c r="B19" s="115" t="s">
        <v>445</v>
      </c>
      <c r="C19" s="117">
        <v>1203</v>
      </c>
    </row>
    <row r="20" spans="1:3" ht="15">
      <c r="A20" s="114" t="s">
        <v>450</v>
      </c>
      <c r="B20" s="115" t="s">
        <v>451</v>
      </c>
      <c r="C20" s="116">
        <v>25</v>
      </c>
    </row>
    <row r="21" spans="1:3" ht="15">
      <c r="A21" s="114" t="s">
        <v>452</v>
      </c>
      <c r="B21" s="115" t="s">
        <v>451</v>
      </c>
      <c r="C21" s="116">
        <v>100</v>
      </c>
    </row>
    <row r="22" spans="1:3" ht="15">
      <c r="A22" s="114" t="s">
        <v>453</v>
      </c>
      <c r="B22" s="115" t="s">
        <v>451</v>
      </c>
      <c r="C22" s="116">
        <v>400</v>
      </c>
    </row>
    <row r="23" spans="1:3" ht="15">
      <c r="A23" s="114" t="s">
        <v>454</v>
      </c>
      <c r="B23" s="115" t="s">
        <v>451</v>
      </c>
      <c r="C23" s="116">
        <v>700</v>
      </c>
    </row>
    <row r="24" spans="1:3" ht="15.75" thickBot="1">
      <c r="A24" s="152" t="s">
        <v>455</v>
      </c>
      <c r="B24" s="153" t="s">
        <v>451</v>
      </c>
      <c r="C24" s="154">
        <v>935</v>
      </c>
    </row>
    <row r="25" spans="1:3" ht="15.75" thickBot="1">
      <c r="A25" s="588" t="s">
        <v>747</v>
      </c>
      <c r="B25" s="589"/>
      <c r="C25" s="155">
        <f>SUM(C5:C24)</f>
        <v>8760</v>
      </c>
    </row>
    <row r="28" ht="15">
      <c r="A28" s="474" t="s">
        <v>1281</v>
      </c>
    </row>
    <row r="29" ht="15">
      <c r="A29" s="474" t="s">
        <v>1282</v>
      </c>
    </row>
  </sheetData>
  <mergeCells count="1">
    <mergeCell ref="A25:B25"/>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codeName="Sheet3">
    <tabColor indexed="13"/>
  </sheetPr>
  <dimension ref="A1:G40"/>
  <sheetViews>
    <sheetView workbookViewId="0" topLeftCell="A1">
      <selection activeCell="C1" sqref="C1"/>
    </sheetView>
  </sheetViews>
  <sheetFormatPr defaultColWidth="9.140625" defaultRowHeight="15"/>
  <cols>
    <col min="1" max="1" width="20.8515625" style="60" customWidth="1"/>
    <col min="2" max="4" width="12.28125" style="60" customWidth="1"/>
    <col min="5" max="5" width="2.00390625" style="60" customWidth="1"/>
    <col min="6" max="6" width="13.57421875" style="60" bestFit="1" customWidth="1"/>
    <col min="7" max="16384" width="9.140625" style="60" customWidth="1"/>
  </cols>
  <sheetData>
    <row r="1" ht="15">
      <c r="A1" s="1" t="s">
        <v>457</v>
      </c>
    </row>
    <row r="2" ht="15">
      <c r="A2" s="276" t="s">
        <v>967</v>
      </c>
    </row>
    <row r="3" ht="15.75" thickBot="1"/>
    <row r="4" spans="1:4" s="61" customFormat="1" ht="43.5">
      <c r="A4" s="21" t="s">
        <v>472</v>
      </c>
      <c r="B4" s="22" t="s">
        <v>691</v>
      </c>
      <c r="C4" s="22" t="s">
        <v>1380</v>
      </c>
      <c r="D4" s="23" t="s">
        <v>1381</v>
      </c>
    </row>
    <row r="5" spans="1:7" ht="15">
      <c r="A5" s="67" t="s">
        <v>610</v>
      </c>
      <c r="B5" s="68">
        <v>124202.83458654299</v>
      </c>
      <c r="C5" s="69">
        <v>0.01883211936470497</v>
      </c>
      <c r="D5" s="70">
        <v>0.013101761500134756</v>
      </c>
      <c r="F5" s="543"/>
      <c r="G5" s="78"/>
    </row>
    <row r="6" spans="1:7" ht="15">
      <c r="A6" s="67" t="s">
        <v>508</v>
      </c>
      <c r="B6" s="68">
        <v>159506.52695114302</v>
      </c>
      <c r="C6" s="69">
        <v>0.013746156567415069</v>
      </c>
      <c r="D6" s="70">
        <v>0.005277194083791015</v>
      </c>
      <c r="F6" s="543"/>
      <c r="G6" s="78"/>
    </row>
    <row r="7" spans="1:7" ht="15">
      <c r="A7" s="67" t="s">
        <v>491</v>
      </c>
      <c r="B7" s="68">
        <v>316194.546659758</v>
      </c>
      <c r="C7" s="69">
        <v>0.01693009622188857</v>
      </c>
      <c r="D7" s="70">
        <v>0.006502252213772097</v>
      </c>
      <c r="F7" s="543"/>
      <c r="G7" s="78"/>
    </row>
    <row r="8" spans="1:7" ht="15">
      <c r="A8" s="67" t="s">
        <v>509</v>
      </c>
      <c r="B8" s="68">
        <v>229020.286066745</v>
      </c>
      <c r="C8" s="69">
        <v>0.017344872853067628</v>
      </c>
      <c r="D8" s="70">
        <v>0.012438919321557718</v>
      </c>
      <c r="F8" s="543"/>
      <c r="G8" s="78"/>
    </row>
    <row r="9" spans="1:7" ht="15">
      <c r="A9" s="67" t="s">
        <v>510</v>
      </c>
      <c r="B9" s="68">
        <v>29827.565189602406</v>
      </c>
      <c r="C9" s="69">
        <v>0.008735341945263375</v>
      </c>
      <c r="D9" s="70">
        <v>0.008554812367512765</v>
      </c>
      <c r="F9" s="543"/>
      <c r="G9" s="78"/>
    </row>
    <row r="10" spans="1:7" ht="15">
      <c r="A10" s="67" t="s">
        <v>810</v>
      </c>
      <c r="B10" s="68">
        <v>106811.29846588298</v>
      </c>
      <c r="C10" s="69">
        <v>0.006257169062976908</v>
      </c>
      <c r="D10" s="70">
        <v>0.028015396153717953</v>
      </c>
      <c r="F10" s="543"/>
      <c r="G10" s="78"/>
    </row>
    <row r="11" spans="1:7" ht="15">
      <c r="A11" s="67" t="s">
        <v>812</v>
      </c>
      <c r="B11" s="68">
        <v>94677.8648782881</v>
      </c>
      <c r="C11" s="69">
        <v>0.008024492677908057</v>
      </c>
      <c r="D11" s="70">
        <v>0.007866554943819049</v>
      </c>
      <c r="F11" s="543"/>
      <c r="G11" s="78"/>
    </row>
    <row r="12" spans="1:7" ht="15">
      <c r="A12" s="67" t="s">
        <v>813</v>
      </c>
      <c r="B12" s="68">
        <v>97501.05200448389</v>
      </c>
      <c r="C12" s="69">
        <v>0.007727376586359691</v>
      </c>
      <c r="D12" s="70">
        <v>0.008207542118345179</v>
      </c>
      <c r="F12" s="543"/>
      <c r="G12" s="78"/>
    </row>
    <row r="13" spans="1:7" ht="15">
      <c r="A13" s="67" t="s">
        <v>814</v>
      </c>
      <c r="B13" s="68">
        <v>135455.060020086</v>
      </c>
      <c r="C13" s="69">
        <v>0.007798840365116577</v>
      </c>
      <c r="D13" s="70">
        <v>0.00655850031440397</v>
      </c>
      <c r="F13" s="543"/>
      <c r="G13" s="78"/>
    </row>
    <row r="14" spans="1:7" ht="15">
      <c r="A14" s="67" t="s">
        <v>815</v>
      </c>
      <c r="B14" s="68">
        <v>64931.7447511804</v>
      </c>
      <c r="C14" s="69">
        <v>0.007798403227930351</v>
      </c>
      <c r="D14" s="70">
        <v>0.006573535690764576</v>
      </c>
      <c r="F14" s="543"/>
      <c r="G14" s="78"/>
    </row>
    <row r="15" spans="1:7" ht="15">
      <c r="A15" s="67" t="s">
        <v>581</v>
      </c>
      <c r="B15" s="68">
        <v>29481.38079398799</v>
      </c>
      <c r="C15" s="69">
        <v>0.01809701797146812</v>
      </c>
      <c r="D15" s="70">
        <v>0.012167783878724858</v>
      </c>
      <c r="F15" s="543"/>
      <c r="G15" s="78"/>
    </row>
    <row r="16" spans="1:7" ht="15">
      <c r="A16" s="67" t="s">
        <v>511</v>
      </c>
      <c r="B16" s="68">
        <v>124091.288859474</v>
      </c>
      <c r="C16" s="69">
        <v>0.009915993763942588</v>
      </c>
      <c r="D16" s="70">
        <v>0.008390689648353433</v>
      </c>
      <c r="F16" s="543"/>
      <c r="G16" s="78"/>
    </row>
    <row r="17" spans="1:7" ht="15">
      <c r="A17" s="67" t="s">
        <v>613</v>
      </c>
      <c r="B17" s="68">
        <v>58091.55920146321</v>
      </c>
      <c r="C17" s="69">
        <v>0.016649583057405826</v>
      </c>
      <c r="D17" s="70">
        <v>0.011297301820309524</v>
      </c>
      <c r="F17" s="543"/>
      <c r="G17" s="78"/>
    </row>
    <row r="18" spans="1:7" ht="15">
      <c r="A18" s="67" t="s">
        <v>513</v>
      </c>
      <c r="B18" s="68">
        <v>110014.1526937283</v>
      </c>
      <c r="C18" s="69">
        <v>0.009418438212406066</v>
      </c>
      <c r="D18" s="70">
        <v>0.007386057880520047</v>
      </c>
      <c r="F18" s="543"/>
      <c r="G18" s="78"/>
    </row>
    <row r="19" spans="1:7" ht="15">
      <c r="A19" s="67" t="s">
        <v>614</v>
      </c>
      <c r="B19" s="68">
        <v>246982.51778830795</v>
      </c>
      <c r="C19" s="69">
        <v>0.013001866949428065</v>
      </c>
      <c r="D19" s="70">
        <v>0.009393252844293265</v>
      </c>
      <c r="F19" s="543"/>
      <c r="G19" s="78"/>
    </row>
    <row r="20" spans="1:7" ht="15">
      <c r="A20" s="67" t="s">
        <v>817</v>
      </c>
      <c r="B20" s="68">
        <v>65364.466500521</v>
      </c>
      <c r="C20" s="69">
        <v>0.007300047586678682</v>
      </c>
      <c r="D20" s="70">
        <v>0.005054882684829121</v>
      </c>
      <c r="F20" s="543"/>
      <c r="G20" s="78"/>
    </row>
    <row r="21" spans="1:7" ht="15">
      <c r="A21" s="67" t="s">
        <v>818</v>
      </c>
      <c r="B21" s="68">
        <v>20093.352683484703</v>
      </c>
      <c r="C21" s="69">
        <v>0.00819793919578693</v>
      </c>
      <c r="D21" s="70">
        <v>0.008469136329922078</v>
      </c>
      <c r="F21" s="543"/>
      <c r="G21" s="78"/>
    </row>
    <row r="22" spans="1:7" ht="15">
      <c r="A22" s="67" t="s">
        <v>819</v>
      </c>
      <c r="B22" s="68">
        <v>74986.7962146627</v>
      </c>
      <c r="C22" s="69">
        <v>0.009874295364911578</v>
      </c>
      <c r="D22" s="70">
        <v>0.008844934475960908</v>
      </c>
      <c r="F22" s="543"/>
      <c r="G22" s="78"/>
    </row>
    <row r="23" spans="1:7" ht="15">
      <c r="A23" s="67" t="s">
        <v>521</v>
      </c>
      <c r="B23" s="68">
        <v>151268.55856764398</v>
      </c>
      <c r="C23" s="69">
        <v>0.014967616377475457</v>
      </c>
      <c r="D23" s="70">
        <v>0.006247399532349762</v>
      </c>
      <c r="F23" s="543"/>
      <c r="G23" s="78"/>
    </row>
    <row r="24" spans="1:7" ht="15">
      <c r="A24" s="67" t="s">
        <v>820</v>
      </c>
      <c r="B24" s="68">
        <v>150031.924471295</v>
      </c>
      <c r="C24" s="69">
        <v>0.015010811495101306</v>
      </c>
      <c r="D24" s="70">
        <v>0.007177241792649447</v>
      </c>
      <c r="F24" s="543"/>
      <c r="G24" s="78"/>
    </row>
    <row r="25" spans="1:7" ht="15">
      <c r="A25" s="67" t="s">
        <v>816</v>
      </c>
      <c r="B25" s="68">
        <v>537249.341279148</v>
      </c>
      <c r="C25" s="69">
        <v>0.010353594417018774</v>
      </c>
      <c r="D25" s="70">
        <v>0.0020109921665159014</v>
      </c>
      <c r="F25" s="543"/>
      <c r="G25" s="78"/>
    </row>
    <row r="26" spans="1:7" ht="15">
      <c r="A26" s="67" t="s">
        <v>524</v>
      </c>
      <c r="B26" s="68">
        <v>72067.39757209721</v>
      </c>
      <c r="C26" s="69">
        <v>0.01209813365092094</v>
      </c>
      <c r="D26" s="70">
        <v>0.012679186360579298</v>
      </c>
      <c r="F26" s="543"/>
      <c r="G26" s="78"/>
    </row>
    <row r="27" spans="1:7" ht="15">
      <c r="A27" s="67" t="s">
        <v>526</v>
      </c>
      <c r="B27" s="68">
        <v>249460.93658399498</v>
      </c>
      <c r="C27" s="69">
        <v>0.019366613096914564</v>
      </c>
      <c r="D27" s="70">
        <v>0.00805034753437961</v>
      </c>
      <c r="F27" s="543"/>
      <c r="G27" s="78"/>
    </row>
    <row r="28" spans="1:7" ht="15">
      <c r="A28" s="67" t="s">
        <v>527</v>
      </c>
      <c r="B28" s="68">
        <v>179897.669815334</v>
      </c>
      <c r="C28" s="69">
        <v>0.013107682571668944</v>
      </c>
      <c r="D28" s="70">
        <v>0.011559750719533968</v>
      </c>
      <c r="F28" s="543"/>
      <c r="G28" s="78"/>
    </row>
    <row r="29" spans="1:7" ht="15">
      <c r="A29" s="67" t="s">
        <v>528</v>
      </c>
      <c r="B29" s="68">
        <v>75955.3839957519</v>
      </c>
      <c r="C29" s="69">
        <v>0.012188430634788139</v>
      </c>
      <c r="D29" s="70">
        <v>0.009101990637939927</v>
      </c>
      <c r="F29" s="543"/>
      <c r="G29" s="78"/>
    </row>
    <row r="30" spans="1:7" ht="15">
      <c r="A30" s="67" t="s">
        <v>529</v>
      </c>
      <c r="B30" s="68">
        <v>163926.838509611</v>
      </c>
      <c r="C30" s="69">
        <v>0.011489232380991865</v>
      </c>
      <c r="D30" s="70">
        <v>0.006394929629375934</v>
      </c>
      <c r="F30" s="543"/>
      <c r="G30" s="78"/>
    </row>
    <row r="31" spans="1:7" ht="15">
      <c r="A31" s="67" t="s">
        <v>530</v>
      </c>
      <c r="B31" s="68">
        <v>173627.402444313</v>
      </c>
      <c r="C31" s="69">
        <v>0.009676661926187213</v>
      </c>
      <c r="D31" s="70">
        <v>0.0026886641482759543</v>
      </c>
      <c r="F31" s="543"/>
      <c r="G31" s="78"/>
    </row>
    <row r="32" spans="1:7" ht="15">
      <c r="A32" s="67" t="s">
        <v>531</v>
      </c>
      <c r="B32" s="68">
        <v>236108.81409354604</v>
      </c>
      <c r="C32" s="69">
        <v>0.016245718457837288</v>
      </c>
      <c r="D32" s="70">
        <v>0.009642357439522797</v>
      </c>
      <c r="F32" s="543"/>
      <c r="G32" s="78"/>
    </row>
    <row r="33" spans="1:7" ht="15">
      <c r="A33" s="67" t="s">
        <v>533</v>
      </c>
      <c r="B33" s="68">
        <v>64239.3132026198</v>
      </c>
      <c r="C33" s="69">
        <v>0.01573338924048895</v>
      </c>
      <c r="D33" s="70">
        <v>0.014067889343667206</v>
      </c>
      <c r="F33" s="543"/>
      <c r="G33" s="78"/>
    </row>
    <row r="34" spans="1:7" ht="15">
      <c r="A34" s="67" t="s">
        <v>534</v>
      </c>
      <c r="B34" s="68">
        <v>63168.01585118579</v>
      </c>
      <c r="C34" s="69">
        <v>0.011488202743040521</v>
      </c>
      <c r="D34" s="70">
        <v>0.009611601414927895</v>
      </c>
      <c r="F34" s="543"/>
      <c r="G34" s="78"/>
    </row>
    <row r="35" spans="1:7" ht="15">
      <c r="A35" s="67" t="s">
        <v>824</v>
      </c>
      <c r="B35" s="68">
        <v>142312.98529928402</v>
      </c>
      <c r="C35" s="69">
        <v>-0.002896927057174259</v>
      </c>
      <c r="D35" s="540">
        <f>(B11*D11+B14*D14+B20*D20)/SUM(B11,B14,B20)</f>
        <v>0.00667645580934728</v>
      </c>
      <c r="F35" s="543"/>
      <c r="G35" s="78"/>
    </row>
    <row r="36" spans="1:7" ht="15">
      <c r="A36" s="67" t="s">
        <v>536</v>
      </c>
      <c r="B36" s="68">
        <v>48057.70497618231</v>
      </c>
      <c r="C36" s="69">
        <v>0.019955902440835116</v>
      </c>
      <c r="D36" s="540">
        <f>D9</f>
        <v>0.008554812367512765</v>
      </c>
      <c r="F36" s="543"/>
      <c r="G36" s="78"/>
    </row>
    <row r="39" ht="15">
      <c r="A39" s="474" t="s">
        <v>1281</v>
      </c>
    </row>
    <row r="40" ht="15">
      <c r="A40" s="474" t="s">
        <v>1282</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Sheet4">
    <tabColor indexed="13"/>
  </sheetPr>
  <dimension ref="A1:I40"/>
  <sheetViews>
    <sheetView workbookViewId="0" topLeftCell="A1">
      <selection activeCell="C1" sqref="C1"/>
    </sheetView>
  </sheetViews>
  <sheetFormatPr defaultColWidth="9.140625" defaultRowHeight="15"/>
  <cols>
    <col min="1" max="2" width="20.8515625" style="0" customWidth="1"/>
    <col min="3" max="5" width="12.28125" style="0" customWidth="1"/>
    <col min="7" max="7" width="10.421875" style="0" bestFit="1" customWidth="1"/>
  </cols>
  <sheetData>
    <row r="1" spans="1:2" ht="15">
      <c r="A1" s="1" t="s">
        <v>458</v>
      </c>
      <c r="B1" s="1"/>
    </row>
    <row r="2" ht="15">
      <c r="A2" s="276" t="s">
        <v>967</v>
      </c>
    </row>
    <row r="3" ht="15.75" thickBot="1"/>
    <row r="4" spans="1:5" s="2" customFormat="1" ht="43.5">
      <c r="A4" s="21" t="s">
        <v>472</v>
      </c>
      <c r="B4" s="120" t="s">
        <v>473</v>
      </c>
      <c r="C4" s="22" t="s">
        <v>692</v>
      </c>
      <c r="D4" s="22" t="s">
        <v>1380</v>
      </c>
      <c r="E4" s="23" t="s">
        <v>1381</v>
      </c>
    </row>
    <row r="5" spans="1:9" ht="15">
      <c r="A5" s="17" t="s">
        <v>610</v>
      </c>
      <c r="B5" s="14" t="s">
        <v>506</v>
      </c>
      <c r="C5" s="15">
        <v>27168.62</v>
      </c>
      <c r="D5" s="16">
        <v>0.01913078901981846</v>
      </c>
      <c r="E5" s="18">
        <v>0.013101761500134756</v>
      </c>
      <c r="G5" s="542"/>
      <c r="H5" s="541"/>
      <c r="I5" s="541"/>
    </row>
    <row r="6" spans="1:9" ht="15">
      <c r="A6" s="17" t="s">
        <v>508</v>
      </c>
      <c r="B6" s="14" t="s">
        <v>508</v>
      </c>
      <c r="C6" s="15">
        <v>29622.72</v>
      </c>
      <c r="D6" s="16">
        <v>0.01280449032712494</v>
      </c>
      <c r="E6" s="18">
        <v>0.005277194083791015</v>
      </c>
      <c r="G6" s="542"/>
      <c r="H6" s="541"/>
      <c r="I6" s="541"/>
    </row>
    <row r="7" spans="1:9" ht="15">
      <c r="A7" s="17" t="s">
        <v>491</v>
      </c>
      <c r="B7" s="14" t="s">
        <v>491</v>
      </c>
      <c r="C7" s="15">
        <v>64964</v>
      </c>
      <c r="D7" s="16">
        <v>0.01693827933101133</v>
      </c>
      <c r="E7" s="18">
        <v>0.006502252213772097</v>
      </c>
      <c r="G7" s="542"/>
      <c r="H7" s="541"/>
      <c r="I7" s="541"/>
    </row>
    <row r="8" spans="1:9" ht="15">
      <c r="A8" s="17" t="s">
        <v>509</v>
      </c>
      <c r="B8" s="14" t="s">
        <v>509</v>
      </c>
      <c r="C8" s="15">
        <v>46579.93</v>
      </c>
      <c r="D8" s="16">
        <v>0.01645532733694277</v>
      </c>
      <c r="E8" s="18">
        <v>0.012438919321557718</v>
      </c>
      <c r="G8" s="542"/>
      <c r="H8" s="541"/>
      <c r="I8" s="541"/>
    </row>
    <row r="9" spans="1:9" ht="15">
      <c r="A9" s="17" t="s">
        <v>510</v>
      </c>
      <c r="B9" s="14" t="s">
        <v>510</v>
      </c>
      <c r="C9" s="15">
        <v>5512.042</v>
      </c>
      <c r="D9" s="16">
        <v>0.008885822872935822</v>
      </c>
      <c r="E9" s="18">
        <v>0.008554812367512765</v>
      </c>
      <c r="G9" s="542"/>
      <c r="H9" s="541"/>
      <c r="I9" s="541"/>
    </row>
    <row r="10" spans="1:9" ht="15">
      <c r="A10" s="17" t="s">
        <v>810</v>
      </c>
      <c r="B10" s="14" t="s">
        <v>616</v>
      </c>
      <c r="C10" s="15">
        <v>20743.04</v>
      </c>
      <c r="D10" s="16">
        <v>0.006088131211003045</v>
      </c>
      <c r="E10" s="18">
        <v>0.028015396153717953</v>
      </c>
      <c r="G10" s="542"/>
      <c r="H10" s="541"/>
      <c r="I10" s="541"/>
    </row>
    <row r="11" spans="1:9" ht="15">
      <c r="A11" s="17" t="s">
        <v>812</v>
      </c>
      <c r="B11" s="14" t="s">
        <v>616</v>
      </c>
      <c r="C11" s="15">
        <v>19929.5</v>
      </c>
      <c r="D11" s="16">
        <v>0.007898450844256999</v>
      </c>
      <c r="E11" s="18">
        <v>0.007866554943819049</v>
      </c>
      <c r="G11" s="542"/>
      <c r="H11" s="541"/>
      <c r="I11" s="541"/>
    </row>
    <row r="12" spans="1:9" ht="15">
      <c r="A12" s="17" t="s">
        <v>813</v>
      </c>
      <c r="B12" s="14" t="s">
        <v>616</v>
      </c>
      <c r="C12" s="15">
        <v>20733.44</v>
      </c>
      <c r="D12" s="16">
        <v>0.007566352191133552</v>
      </c>
      <c r="E12" s="18">
        <v>0.008207542118345179</v>
      </c>
      <c r="G12" s="542"/>
      <c r="H12" s="541"/>
      <c r="I12" s="541"/>
    </row>
    <row r="13" spans="1:9" ht="15">
      <c r="A13" s="17" t="s">
        <v>814</v>
      </c>
      <c r="B13" s="14" t="s">
        <v>616</v>
      </c>
      <c r="C13" s="15">
        <v>28112.34</v>
      </c>
      <c r="D13" s="16">
        <v>0.007912213554209124</v>
      </c>
      <c r="E13" s="18">
        <v>0.00655850031440397</v>
      </c>
      <c r="G13" s="542"/>
      <c r="H13" s="541"/>
      <c r="I13" s="541"/>
    </row>
    <row r="14" spans="1:9" ht="15">
      <c r="A14" s="17" t="s">
        <v>815</v>
      </c>
      <c r="B14" s="14" t="s">
        <v>616</v>
      </c>
      <c r="C14" s="15">
        <v>13420.9</v>
      </c>
      <c r="D14" s="16">
        <v>0.007792378539624556</v>
      </c>
      <c r="E14" s="18">
        <v>0.006573535690764576</v>
      </c>
      <c r="G14" s="542"/>
      <c r="H14" s="541"/>
      <c r="I14" s="541"/>
    </row>
    <row r="15" spans="1:9" ht="15">
      <c r="A15" s="17" t="s">
        <v>581</v>
      </c>
      <c r="B15" s="14" t="s">
        <v>618</v>
      </c>
      <c r="C15" s="15">
        <v>5579.822</v>
      </c>
      <c r="D15" s="16">
        <v>0.015237178714110122</v>
      </c>
      <c r="E15" s="18">
        <v>0.012167783878724858</v>
      </c>
      <c r="G15" s="542"/>
      <c r="H15" s="541"/>
      <c r="I15" s="541"/>
    </row>
    <row r="16" spans="1:9" ht="15">
      <c r="A16" s="17" t="s">
        <v>511</v>
      </c>
      <c r="B16" s="14" t="s">
        <v>511</v>
      </c>
      <c r="C16" s="15">
        <v>26043</v>
      </c>
      <c r="D16" s="16">
        <v>0.014623335747300903</v>
      </c>
      <c r="E16" s="18">
        <v>0.008390689648353433</v>
      </c>
      <c r="G16" s="542"/>
      <c r="H16" s="541"/>
      <c r="I16" s="541"/>
    </row>
    <row r="17" spans="1:9" ht="15">
      <c r="A17" s="17" t="s">
        <v>613</v>
      </c>
      <c r="B17" s="14" t="s">
        <v>613</v>
      </c>
      <c r="C17" s="15">
        <v>10857.89</v>
      </c>
      <c r="D17" s="16">
        <v>0.01555103560382265</v>
      </c>
      <c r="E17" s="18">
        <v>0.011297301820309524</v>
      </c>
      <c r="G17" s="542"/>
      <c r="H17" s="541"/>
      <c r="I17" s="541"/>
    </row>
    <row r="18" spans="1:9" ht="15">
      <c r="A18" s="17" t="s">
        <v>513</v>
      </c>
      <c r="B18" s="14" t="s">
        <v>576</v>
      </c>
      <c r="C18" s="15">
        <v>24248.36</v>
      </c>
      <c r="D18" s="16">
        <v>0.012395927583161326</v>
      </c>
      <c r="E18" s="18">
        <v>0.007386057880520047</v>
      </c>
      <c r="G18" s="542"/>
      <c r="H18" s="541"/>
      <c r="I18" s="541"/>
    </row>
    <row r="19" spans="1:9" ht="15">
      <c r="A19" s="17" t="s">
        <v>614</v>
      </c>
      <c r="B19" s="14" t="s">
        <v>514</v>
      </c>
      <c r="C19" s="15">
        <v>41760.17</v>
      </c>
      <c r="D19" s="16">
        <v>0.01008236987235911</v>
      </c>
      <c r="E19" s="18">
        <v>0.009393252844293265</v>
      </c>
      <c r="G19" s="542"/>
      <c r="H19" s="541"/>
      <c r="I19" s="541"/>
    </row>
    <row r="20" spans="1:9" ht="15">
      <c r="A20" s="17" t="s">
        <v>817</v>
      </c>
      <c r="B20" s="14" t="s">
        <v>617</v>
      </c>
      <c r="C20" s="15">
        <v>11503.65</v>
      </c>
      <c r="D20" s="16">
        <v>0.007378173240931263</v>
      </c>
      <c r="E20" s="18">
        <v>0.005054882684829121</v>
      </c>
      <c r="G20" s="542"/>
      <c r="H20" s="541"/>
      <c r="I20" s="541"/>
    </row>
    <row r="21" spans="1:9" ht="15">
      <c r="A21" s="17" t="s">
        <v>818</v>
      </c>
      <c r="B21" s="14" t="s">
        <v>617</v>
      </c>
      <c r="C21" s="15">
        <v>4365.829</v>
      </c>
      <c r="D21" s="16">
        <v>0.006730919865278295</v>
      </c>
      <c r="E21" s="18">
        <v>0.008469136329922078</v>
      </c>
      <c r="G21" s="542"/>
      <c r="H21" s="541"/>
      <c r="I21" s="541"/>
    </row>
    <row r="22" spans="1:9" ht="15">
      <c r="A22" s="17" t="s">
        <v>819</v>
      </c>
      <c r="B22" s="14" t="s">
        <v>617</v>
      </c>
      <c r="C22" s="15">
        <v>17095.26</v>
      </c>
      <c r="D22" s="16">
        <v>0.007062526638318856</v>
      </c>
      <c r="E22" s="18">
        <v>0.008844934475960908</v>
      </c>
      <c r="G22" s="542"/>
      <c r="H22" s="541"/>
      <c r="I22" s="541"/>
    </row>
    <row r="23" spans="1:9" ht="15">
      <c r="A23" s="17" t="s">
        <v>521</v>
      </c>
      <c r="B23" s="14" t="s">
        <v>520</v>
      </c>
      <c r="C23" s="15">
        <v>33727.13</v>
      </c>
      <c r="D23" s="16">
        <v>0.013930043401025216</v>
      </c>
      <c r="E23" s="18">
        <v>0.006247399532349762</v>
      </c>
      <c r="G23" s="542"/>
      <c r="H23" s="541"/>
      <c r="I23" s="541"/>
    </row>
    <row r="24" spans="1:9" ht="15">
      <c r="A24" s="17" t="s">
        <v>820</v>
      </c>
      <c r="B24" s="14" t="s">
        <v>520</v>
      </c>
      <c r="C24" s="15">
        <v>27968.69</v>
      </c>
      <c r="D24" s="16">
        <v>0.014330615796041446</v>
      </c>
      <c r="E24" s="18">
        <v>0.007177241792649447</v>
      </c>
      <c r="G24" s="542"/>
      <c r="H24" s="541"/>
      <c r="I24" s="541"/>
    </row>
    <row r="25" spans="1:9" ht="15">
      <c r="A25" s="17" t="s">
        <v>816</v>
      </c>
      <c r="B25" s="14" t="s">
        <v>520</v>
      </c>
      <c r="C25" s="15">
        <v>101916.2</v>
      </c>
      <c r="D25" s="16">
        <v>0.010384267079241338</v>
      </c>
      <c r="E25" s="18">
        <v>0.0020109921665159014</v>
      </c>
      <c r="G25" s="542"/>
      <c r="H25" s="541"/>
      <c r="I25" s="541"/>
    </row>
    <row r="26" spans="1:9" ht="15">
      <c r="A26" s="17" t="s">
        <v>524</v>
      </c>
      <c r="B26" s="14" t="s">
        <v>524</v>
      </c>
      <c r="C26" s="15">
        <v>12555.7</v>
      </c>
      <c r="D26" s="16">
        <v>0.013350476845690018</v>
      </c>
      <c r="E26" s="18">
        <v>0.012679186360579298</v>
      </c>
      <c r="G26" s="542"/>
      <c r="H26" s="541"/>
      <c r="I26" s="541"/>
    </row>
    <row r="27" spans="1:9" ht="15">
      <c r="A27" s="17" t="s">
        <v>526</v>
      </c>
      <c r="B27" s="14" t="s">
        <v>526</v>
      </c>
      <c r="C27" s="15">
        <v>48104.37</v>
      </c>
      <c r="D27" s="16">
        <v>0.02183011643850241</v>
      </c>
      <c r="E27" s="18">
        <v>0.00805034753437961</v>
      </c>
      <c r="G27" s="542"/>
      <c r="H27" s="541"/>
      <c r="I27" s="541"/>
    </row>
    <row r="28" spans="1:9" ht="15">
      <c r="A28" s="17" t="s">
        <v>527</v>
      </c>
      <c r="B28" s="14" t="s">
        <v>576</v>
      </c>
      <c r="C28" s="15">
        <v>35048.39</v>
      </c>
      <c r="D28" s="16">
        <v>0.013131167065360216</v>
      </c>
      <c r="E28" s="18">
        <v>0.011559750719533968</v>
      </c>
      <c r="G28" s="542"/>
      <c r="H28" s="541"/>
      <c r="I28" s="541"/>
    </row>
    <row r="29" spans="1:9" ht="15">
      <c r="A29" s="17" t="s">
        <v>528</v>
      </c>
      <c r="B29" s="14" t="s">
        <v>618</v>
      </c>
      <c r="C29" s="15">
        <v>15529.5</v>
      </c>
      <c r="D29" s="16">
        <v>0.0202876541587238</v>
      </c>
      <c r="E29" s="18">
        <v>0.009101990637939927</v>
      </c>
      <c r="G29" s="542"/>
      <c r="H29" s="541"/>
      <c r="I29" s="541"/>
    </row>
    <row r="30" spans="1:9" ht="15">
      <c r="A30" s="17" t="s">
        <v>529</v>
      </c>
      <c r="B30" s="14" t="s">
        <v>618</v>
      </c>
      <c r="C30" s="15">
        <v>32751.84</v>
      </c>
      <c r="D30" s="16">
        <v>0.010562249040636518</v>
      </c>
      <c r="E30" s="18">
        <v>0.006394929629375934</v>
      </c>
      <c r="G30" s="542"/>
      <c r="H30" s="541"/>
      <c r="I30" s="541"/>
    </row>
    <row r="31" spans="1:9" ht="15">
      <c r="A31" s="17" t="s">
        <v>530</v>
      </c>
      <c r="B31" s="14" t="s">
        <v>530</v>
      </c>
      <c r="C31" s="15">
        <v>33072.85</v>
      </c>
      <c r="D31" s="16">
        <v>0.016162841152596696</v>
      </c>
      <c r="E31" s="18">
        <v>0.0026886641482759543</v>
      </c>
      <c r="G31" s="542"/>
      <c r="H31" s="541"/>
      <c r="I31" s="541"/>
    </row>
    <row r="32" spans="1:9" ht="15">
      <c r="A32" s="17" t="s">
        <v>531</v>
      </c>
      <c r="B32" s="14" t="s">
        <v>531</v>
      </c>
      <c r="C32" s="15">
        <v>46538.22</v>
      </c>
      <c r="D32" s="16">
        <v>0.01527913780762269</v>
      </c>
      <c r="E32" s="18">
        <v>0.009642357439522797</v>
      </c>
      <c r="G32" s="542"/>
      <c r="H32" s="541"/>
      <c r="I32" s="541"/>
    </row>
    <row r="33" spans="1:9" ht="15">
      <c r="A33" s="17" t="s">
        <v>533</v>
      </c>
      <c r="B33" s="14" t="s">
        <v>533</v>
      </c>
      <c r="C33" s="15">
        <v>9176</v>
      </c>
      <c r="D33" s="16">
        <v>0.016265615257325283</v>
      </c>
      <c r="E33" s="18">
        <v>0.014067889343667206</v>
      </c>
      <c r="G33" s="542"/>
      <c r="H33" s="541"/>
      <c r="I33" s="541"/>
    </row>
    <row r="34" spans="1:9" ht="15">
      <c r="A34" s="17" t="s">
        <v>534</v>
      </c>
      <c r="B34" s="14" t="s">
        <v>534</v>
      </c>
      <c r="C34" s="15">
        <v>11441</v>
      </c>
      <c r="D34" s="16">
        <v>0.01157720886994218</v>
      </c>
      <c r="E34" s="18">
        <v>0.009611601414927895</v>
      </c>
      <c r="G34" s="542"/>
      <c r="H34" s="541"/>
      <c r="I34" s="541"/>
    </row>
    <row r="35" spans="1:9" ht="15">
      <c r="A35" s="17" t="s">
        <v>824</v>
      </c>
      <c r="B35" s="14" t="s">
        <v>824</v>
      </c>
      <c r="C35" s="15">
        <v>23625</v>
      </c>
      <c r="D35" s="16">
        <v>-0.0028553085764581043</v>
      </c>
      <c r="E35" s="18">
        <f>(C11*E11+C14*E14+C20*E20)/SUM(C11,C14,C20)</f>
        <v>0.006758561893571674</v>
      </c>
      <c r="G35" s="542"/>
      <c r="H35" s="541"/>
      <c r="I35" s="541"/>
    </row>
    <row r="36" spans="1:9" ht="15">
      <c r="A36" s="17" t="s">
        <v>536</v>
      </c>
      <c r="B36" s="14" t="s">
        <v>536</v>
      </c>
      <c r="C36" s="387">
        <v>8007</v>
      </c>
      <c r="D36" s="388">
        <v>0.016903867054073762</v>
      </c>
      <c r="E36" s="389">
        <f>E9</f>
        <v>0.008554812367512765</v>
      </c>
      <c r="G36" s="542"/>
      <c r="H36" s="541"/>
      <c r="I36" s="541"/>
    </row>
    <row r="39" ht="15">
      <c r="A39" s="474" t="s">
        <v>1281</v>
      </c>
    </row>
    <row r="40" ht="15">
      <c r="A40" s="474" t="s">
        <v>1282</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codeName="Sheet5">
    <tabColor indexed="13"/>
  </sheetPr>
  <dimension ref="A1:C24"/>
  <sheetViews>
    <sheetView workbookViewId="0" topLeftCell="A1">
      <selection activeCell="D1" sqref="D1"/>
    </sheetView>
  </sheetViews>
  <sheetFormatPr defaultColWidth="9.140625" defaultRowHeight="15"/>
  <cols>
    <col min="1" max="1" width="22.00390625" style="0" bestFit="1" customWidth="1"/>
    <col min="2" max="3" width="15.7109375" style="0" customWidth="1"/>
  </cols>
  <sheetData>
    <row r="1" ht="15">
      <c r="A1" s="1" t="s">
        <v>287</v>
      </c>
    </row>
    <row r="2" ht="15.75" thickBot="1"/>
    <row r="3" spans="1:3" ht="29.25">
      <c r="A3" s="21" t="s">
        <v>459</v>
      </c>
      <c r="B3" s="22" t="s">
        <v>460</v>
      </c>
      <c r="C3" s="23" t="s">
        <v>461</v>
      </c>
    </row>
    <row r="4" spans="1:3" ht="15">
      <c r="A4" s="105" t="s">
        <v>538</v>
      </c>
      <c r="B4" s="106" t="s">
        <v>849</v>
      </c>
      <c r="C4" s="107" t="s">
        <v>850</v>
      </c>
    </row>
    <row r="5" spans="1:3" ht="15">
      <c r="A5" s="105" t="s">
        <v>541</v>
      </c>
      <c r="B5" s="106">
        <v>29.68</v>
      </c>
      <c r="C5" s="107">
        <v>2.37</v>
      </c>
    </row>
    <row r="6" spans="1:3" ht="15">
      <c r="A6" s="105" t="s">
        <v>462</v>
      </c>
      <c r="B6" s="106">
        <v>16.62</v>
      </c>
      <c r="C6" s="107">
        <v>8.31</v>
      </c>
    </row>
    <row r="7" spans="1:3" ht="15">
      <c r="A7" s="105" t="s">
        <v>463</v>
      </c>
      <c r="B7" s="106">
        <v>22.55</v>
      </c>
      <c r="C7" s="107">
        <v>8.31</v>
      </c>
    </row>
    <row r="8" spans="1:3" ht="15">
      <c r="A8" s="105" t="s">
        <v>679</v>
      </c>
      <c r="B8" s="106">
        <v>37.15</v>
      </c>
      <c r="C8" s="107">
        <v>2.37</v>
      </c>
    </row>
    <row r="9" spans="1:3" ht="15">
      <c r="A9" s="105" t="s">
        <v>539</v>
      </c>
      <c r="B9" s="106">
        <v>112.77</v>
      </c>
      <c r="C9" s="107">
        <v>2.37</v>
      </c>
    </row>
    <row r="10" spans="1:3" ht="15">
      <c r="A10" s="105" t="s">
        <v>464</v>
      </c>
      <c r="B10" s="106">
        <v>14.24</v>
      </c>
      <c r="C10" s="107" t="s">
        <v>693</v>
      </c>
    </row>
    <row r="11" spans="1:3" ht="15">
      <c r="A11" s="105" t="s">
        <v>465</v>
      </c>
      <c r="B11" s="106">
        <v>23.74</v>
      </c>
      <c r="C11" s="468">
        <v>2.37</v>
      </c>
    </row>
    <row r="12" spans="1:3" ht="15">
      <c r="A12" s="105" t="s">
        <v>487</v>
      </c>
      <c r="B12" s="106">
        <v>14.66</v>
      </c>
      <c r="C12" s="107" t="s">
        <v>693</v>
      </c>
    </row>
    <row r="13" spans="1:3" ht="15">
      <c r="A13" s="105" t="s">
        <v>486</v>
      </c>
      <c r="B13" s="106">
        <v>60.32</v>
      </c>
      <c r="C13" s="107" t="s">
        <v>693</v>
      </c>
    </row>
    <row r="14" spans="1:3" ht="15">
      <c r="A14" s="105" t="s">
        <v>489</v>
      </c>
      <c r="B14" s="106">
        <v>34.22</v>
      </c>
      <c r="C14" s="107" t="s">
        <v>693</v>
      </c>
    </row>
    <row r="15" spans="1:3" ht="15">
      <c r="A15" s="105" t="s">
        <v>466</v>
      </c>
      <c r="B15" s="106">
        <v>32.05</v>
      </c>
      <c r="C15" s="107">
        <v>2.37</v>
      </c>
    </row>
    <row r="16" spans="1:3" ht="15">
      <c r="A16" s="105" t="s">
        <v>571</v>
      </c>
      <c r="B16" s="106">
        <v>120.65</v>
      </c>
      <c r="C16" s="107" t="s">
        <v>693</v>
      </c>
    </row>
    <row r="17" spans="1:3" ht="15.75" thickBot="1">
      <c r="A17" s="108" t="s">
        <v>572</v>
      </c>
      <c r="B17" s="109">
        <v>89.76</v>
      </c>
      <c r="C17" s="110" t="s">
        <v>693</v>
      </c>
    </row>
    <row r="18" ht="15">
      <c r="A18" s="252" t="s">
        <v>851</v>
      </c>
    </row>
    <row r="19" ht="15">
      <c r="A19" s="253" t="s">
        <v>852</v>
      </c>
    </row>
    <row r="20" ht="15">
      <c r="A20" s="254" t="s">
        <v>853</v>
      </c>
    </row>
    <row r="23" ht="15">
      <c r="A23" s="474" t="s">
        <v>1281</v>
      </c>
    </row>
    <row r="24" ht="15">
      <c r="A24" s="474" t="s">
        <v>1282</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codeName="Sheet8">
    <tabColor indexed="13"/>
  </sheetPr>
  <dimension ref="A1:E20"/>
  <sheetViews>
    <sheetView workbookViewId="0" topLeftCell="A1">
      <selection activeCell="C16" sqref="C16"/>
    </sheetView>
  </sheetViews>
  <sheetFormatPr defaultColWidth="9.140625" defaultRowHeight="15"/>
  <cols>
    <col min="1" max="1" width="23.28125" style="0" customWidth="1"/>
    <col min="2" max="2" width="17.421875" style="0" customWidth="1"/>
    <col min="3" max="3" width="14.8515625" style="0" customWidth="1"/>
    <col min="4" max="6" width="10.140625" style="0" customWidth="1"/>
    <col min="7" max="11" width="8.7109375" style="0" customWidth="1"/>
  </cols>
  <sheetData>
    <row r="1" spans="1:5" ht="15">
      <c r="A1" s="1" t="s">
        <v>288</v>
      </c>
      <c r="B1" s="1"/>
      <c r="C1" s="1"/>
      <c r="D1" s="1"/>
      <c r="E1" s="1"/>
    </row>
    <row r="3" s="5" customFormat="1" ht="15.75" thickBot="1"/>
    <row r="4" spans="1:3" s="5" customFormat="1" ht="28.5">
      <c r="A4" s="21" t="s">
        <v>472</v>
      </c>
      <c r="B4" s="22" t="s">
        <v>476</v>
      </c>
      <c r="C4" s="23" t="s">
        <v>485</v>
      </c>
    </row>
    <row r="5" spans="1:3" s="5" customFormat="1" ht="15">
      <c r="A5" s="30" t="s">
        <v>488</v>
      </c>
      <c r="B5" s="29" t="s">
        <v>487</v>
      </c>
      <c r="C5" s="31">
        <v>0.3</v>
      </c>
    </row>
    <row r="6" spans="1:3" s="5" customFormat="1" ht="15">
      <c r="A6" s="30" t="s">
        <v>488</v>
      </c>
      <c r="B6" s="29" t="s">
        <v>486</v>
      </c>
      <c r="C6" s="31">
        <v>0.3</v>
      </c>
    </row>
    <row r="7" spans="1:3" s="5" customFormat="1" ht="15">
      <c r="A7" s="30" t="s">
        <v>488</v>
      </c>
      <c r="B7" s="29" t="s">
        <v>680</v>
      </c>
      <c r="C7" s="31">
        <v>0.2</v>
      </c>
    </row>
    <row r="8" spans="1:3" s="5" customFormat="1" ht="15">
      <c r="A8" s="30" t="s">
        <v>620</v>
      </c>
      <c r="B8" s="29" t="s">
        <v>489</v>
      </c>
      <c r="C8" s="31">
        <v>0.25</v>
      </c>
    </row>
    <row r="9" spans="1:3" s="5" customFormat="1" ht="15">
      <c r="A9" s="30" t="s">
        <v>619</v>
      </c>
      <c r="B9" s="29" t="s">
        <v>489</v>
      </c>
      <c r="C9" s="31">
        <v>0.2</v>
      </c>
    </row>
    <row r="10" spans="1:3" s="5" customFormat="1" ht="15">
      <c r="A10" s="30" t="s">
        <v>491</v>
      </c>
      <c r="B10" s="29" t="s">
        <v>489</v>
      </c>
      <c r="C10" s="31">
        <v>0.09</v>
      </c>
    </row>
    <row r="11" spans="1:3" s="5" customFormat="1" ht="15">
      <c r="A11" s="30" t="s">
        <v>490</v>
      </c>
      <c r="B11" s="29" t="s">
        <v>489</v>
      </c>
      <c r="C11" s="31">
        <v>0.1</v>
      </c>
    </row>
    <row r="12" spans="1:3" s="5" customFormat="1" ht="15">
      <c r="A12" s="30" t="s">
        <v>289</v>
      </c>
      <c r="B12" s="29" t="s">
        <v>489</v>
      </c>
      <c r="C12" s="31">
        <v>0.13</v>
      </c>
    </row>
    <row r="13" spans="1:3" s="5" customFormat="1" ht="15">
      <c r="A13" s="81" t="s">
        <v>618</v>
      </c>
      <c r="B13" s="29" t="s">
        <v>489</v>
      </c>
      <c r="C13" s="82">
        <v>0.06</v>
      </c>
    </row>
    <row r="14" spans="1:3" s="5" customFormat="1" ht="15">
      <c r="A14" s="469" t="s">
        <v>530</v>
      </c>
      <c r="B14" s="470" t="s">
        <v>489</v>
      </c>
      <c r="C14" s="471">
        <v>0.12</v>
      </c>
    </row>
    <row r="15" spans="1:3" s="5" customFormat="1" ht="15">
      <c r="A15" s="469" t="s">
        <v>824</v>
      </c>
      <c r="B15" s="470" t="s">
        <v>489</v>
      </c>
      <c r="C15" s="471">
        <v>0.05</v>
      </c>
    </row>
    <row r="16" spans="1:3" s="5" customFormat="1" ht="15.75" thickBot="1">
      <c r="A16" s="32" t="s">
        <v>492</v>
      </c>
      <c r="B16" s="33" t="s">
        <v>489</v>
      </c>
      <c r="C16" s="34">
        <v>0.15</v>
      </c>
    </row>
    <row r="17" s="5" customFormat="1" ht="15"/>
    <row r="18" s="5" customFormat="1" ht="15"/>
    <row r="19" s="5" customFormat="1" ht="15">
      <c r="A19" s="474" t="s">
        <v>1281</v>
      </c>
    </row>
    <row r="20" s="5" customFormat="1" ht="15">
      <c r="A20" s="474" t="s">
        <v>1282</v>
      </c>
    </row>
    <row r="21" s="5" customFormat="1" ht="15"/>
    <row r="22" s="5" customFormat="1" ht="15"/>
    <row r="23" s="5" customFormat="1" ht="15"/>
    <row r="24" s="5" customFormat="1" ht="15"/>
    <row r="25" s="5" customFormat="1" ht="15"/>
    <row r="26" s="5" customFormat="1" ht="15"/>
    <row r="27" s="5" customFormat="1" ht="15"/>
    <row r="28" s="5" customFormat="1" ht="15"/>
    <row r="29" s="5" customFormat="1" ht="15"/>
    <row r="30" s="5" customFormat="1" ht="15"/>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sheetData>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codeName="Sheet9"/>
  <dimension ref="A1:F47"/>
  <sheetViews>
    <sheetView workbookViewId="0" topLeftCell="A1">
      <selection activeCell="A2" sqref="A2:C2"/>
    </sheetView>
  </sheetViews>
  <sheetFormatPr defaultColWidth="9.140625" defaultRowHeight="15"/>
  <cols>
    <col min="1" max="3" width="20.8515625" style="0" customWidth="1"/>
    <col min="4" max="6" width="12.28125" style="0" customWidth="1"/>
  </cols>
  <sheetData>
    <row r="1" spans="1:3" ht="15">
      <c r="A1" s="1" t="s">
        <v>467</v>
      </c>
      <c r="B1" s="1"/>
      <c r="C1" s="1"/>
    </row>
    <row r="2" spans="1:3" ht="15">
      <c r="A2" s="567" t="s">
        <v>649</v>
      </c>
      <c r="B2" s="567"/>
      <c r="C2" s="567"/>
    </row>
    <row r="3" ht="15.75" thickBot="1">
      <c r="C3" s="4" t="s">
        <v>474</v>
      </c>
    </row>
    <row r="4" spans="1:6" s="2" customFormat="1" ht="30" thickBot="1">
      <c r="A4" s="121" t="s">
        <v>472</v>
      </c>
      <c r="B4" s="122" t="s">
        <v>608</v>
      </c>
      <c r="C4" s="123" t="s">
        <v>609</v>
      </c>
      <c r="D4" s="3"/>
      <c r="E4" s="3"/>
      <c r="F4" s="3"/>
    </row>
    <row r="5" spans="1:3" ht="15">
      <c r="A5" s="25" t="s">
        <v>505</v>
      </c>
      <c r="B5" s="26">
        <v>10.627900000000002</v>
      </c>
      <c r="C5" s="27">
        <v>10.614850000000002</v>
      </c>
    </row>
    <row r="6" spans="1:3" ht="15">
      <c r="A6" s="17" t="s">
        <v>506</v>
      </c>
      <c r="B6" s="24">
        <v>10.912998000000002</v>
      </c>
      <c r="C6" s="28">
        <v>10.912998000000002</v>
      </c>
    </row>
    <row r="7" spans="1:3" ht="15">
      <c r="A7" s="17" t="s">
        <v>507</v>
      </c>
      <c r="B7" s="24">
        <v>13.4015</v>
      </c>
      <c r="C7" s="28">
        <v>13.183050000000001</v>
      </c>
    </row>
    <row r="8" spans="1:3" ht="15">
      <c r="A8" s="17" t="s">
        <v>508</v>
      </c>
      <c r="B8" s="24">
        <v>42.74690000000001</v>
      </c>
      <c r="C8" s="28">
        <v>42.74690000000001</v>
      </c>
    </row>
    <row r="9" spans="1:3" ht="15">
      <c r="A9" s="17" t="s">
        <v>491</v>
      </c>
      <c r="B9" s="24">
        <v>85.281</v>
      </c>
      <c r="C9" s="28">
        <v>77.12721</v>
      </c>
    </row>
    <row r="10" spans="1:3" ht="15">
      <c r="A10" s="17" t="s">
        <v>509</v>
      </c>
      <c r="B10" s="24">
        <v>56.64840000000001</v>
      </c>
      <c r="C10" s="28">
        <v>56.61270000000001</v>
      </c>
    </row>
    <row r="11" spans="1:3" ht="15">
      <c r="A11" s="17" t="s">
        <v>510</v>
      </c>
      <c r="B11" s="24">
        <v>39.20998999999999</v>
      </c>
      <c r="C11" s="28">
        <v>34.03348999999999</v>
      </c>
    </row>
    <row r="12" spans="1:3" ht="15">
      <c r="A12" s="17" t="s">
        <v>583</v>
      </c>
      <c r="B12" s="24">
        <v>26.467003</v>
      </c>
      <c r="C12" s="28">
        <v>26.330152999999996</v>
      </c>
    </row>
    <row r="13" spans="1:3" ht="15">
      <c r="A13" s="17" t="s">
        <v>611</v>
      </c>
      <c r="B13" s="24">
        <v>30.91110100000001</v>
      </c>
      <c r="C13" s="28">
        <v>30.45635100000001</v>
      </c>
    </row>
    <row r="14" spans="1:3" ht="15">
      <c r="A14" s="17" t="s">
        <v>581</v>
      </c>
      <c r="B14" s="24">
        <v>8.27</v>
      </c>
      <c r="C14" s="28">
        <v>8.14</v>
      </c>
    </row>
    <row r="15" spans="1:3" ht="15">
      <c r="A15" s="17" t="s">
        <v>511</v>
      </c>
      <c r="B15" s="24">
        <v>37.52713100000001</v>
      </c>
      <c r="C15" s="28">
        <v>37.353181000000006</v>
      </c>
    </row>
    <row r="16" spans="1:3" ht="15">
      <c r="A16" s="17" t="s">
        <v>512</v>
      </c>
      <c r="B16" s="24">
        <v>28.589</v>
      </c>
      <c r="C16" s="28">
        <v>27.168249999999997</v>
      </c>
    </row>
    <row r="17" spans="1:3" ht="15">
      <c r="A17" s="17" t="s">
        <v>613</v>
      </c>
      <c r="B17" s="24">
        <v>14.602296874808072</v>
      </c>
      <c r="C17" s="28">
        <v>14.546196874808071</v>
      </c>
    </row>
    <row r="18" spans="1:3" ht="15">
      <c r="A18" s="17" t="s">
        <v>513</v>
      </c>
      <c r="B18" s="24">
        <v>31.4629</v>
      </c>
      <c r="C18" s="28">
        <v>30.6068</v>
      </c>
    </row>
    <row r="19" spans="1:3" ht="15">
      <c r="A19" s="17" t="s">
        <v>614</v>
      </c>
      <c r="B19" s="24">
        <v>13.9665</v>
      </c>
      <c r="C19" s="28">
        <v>13.9665</v>
      </c>
    </row>
    <row r="20" spans="1:3" ht="15">
      <c r="A20" s="17" t="s">
        <v>517</v>
      </c>
      <c r="B20" s="24">
        <v>3.14265551243782</v>
      </c>
      <c r="C20" s="28">
        <v>3.14265551243782</v>
      </c>
    </row>
    <row r="21" spans="1:3" ht="15">
      <c r="A21" s="17" t="s">
        <v>516</v>
      </c>
      <c r="B21" s="24">
        <v>6.533622368884683</v>
      </c>
      <c r="C21" s="28">
        <v>6.533622368884683</v>
      </c>
    </row>
    <row r="22" spans="1:3" ht="15">
      <c r="A22" s="17" t="s">
        <v>519</v>
      </c>
      <c r="B22" s="24">
        <v>5.747</v>
      </c>
      <c r="C22" s="28">
        <v>5.747</v>
      </c>
    </row>
    <row r="23" spans="1:3" ht="15">
      <c r="A23" s="17" t="s">
        <v>518</v>
      </c>
      <c r="B23" s="24">
        <v>9.902999999999999</v>
      </c>
      <c r="C23" s="28">
        <v>9.902999999999999</v>
      </c>
    </row>
    <row r="24" spans="1:3" ht="15">
      <c r="A24" s="17" t="s">
        <v>515</v>
      </c>
      <c r="B24" s="24">
        <v>16.330801747579358</v>
      </c>
      <c r="C24" s="28">
        <v>15.176101747579356</v>
      </c>
    </row>
    <row r="25" spans="1:3" ht="15">
      <c r="A25" s="17" t="s">
        <v>615</v>
      </c>
      <c r="B25" s="24">
        <v>22.6205995396362</v>
      </c>
      <c r="C25" s="28">
        <v>22.3909195396362</v>
      </c>
    </row>
    <row r="26" spans="1:3" ht="15">
      <c r="A26" s="17" t="s">
        <v>521</v>
      </c>
      <c r="B26" s="24">
        <v>31.95428081991492</v>
      </c>
      <c r="C26" s="28">
        <v>31.93018081991492</v>
      </c>
    </row>
    <row r="27" spans="1:3" ht="15">
      <c r="A27" s="17" t="s">
        <v>612</v>
      </c>
      <c r="B27" s="24">
        <v>48.4689</v>
      </c>
      <c r="C27" s="28">
        <v>47.85619</v>
      </c>
    </row>
    <row r="28" spans="1:3" ht="15">
      <c r="A28" s="17" t="s">
        <v>522</v>
      </c>
      <c r="B28" s="24">
        <v>12.442</v>
      </c>
      <c r="C28" s="28">
        <v>12.4413</v>
      </c>
    </row>
    <row r="29" spans="1:3" ht="15">
      <c r="A29" s="17" t="s">
        <v>523</v>
      </c>
      <c r="B29" s="24">
        <v>32.2733</v>
      </c>
      <c r="C29" s="28">
        <v>31.63523</v>
      </c>
    </row>
    <row r="30" spans="1:3" ht="15">
      <c r="A30" s="17" t="s">
        <v>524</v>
      </c>
      <c r="B30" s="24">
        <v>16.2323</v>
      </c>
      <c r="C30" s="28">
        <v>15.0381</v>
      </c>
    </row>
    <row r="31" spans="1:3" ht="15">
      <c r="A31" s="17" t="s">
        <v>525</v>
      </c>
      <c r="B31" s="24">
        <v>15.169199999999998</v>
      </c>
      <c r="C31" s="28">
        <v>14.975399999999999</v>
      </c>
    </row>
    <row r="32" spans="1:3" ht="15">
      <c r="A32" s="17" t="s">
        <v>526</v>
      </c>
      <c r="B32" s="24">
        <v>65.408</v>
      </c>
      <c r="C32" s="28">
        <v>65.408</v>
      </c>
    </row>
    <row r="33" spans="1:3" ht="15">
      <c r="A33" s="17" t="s">
        <v>527</v>
      </c>
      <c r="B33" s="24">
        <v>33.762699999999995</v>
      </c>
      <c r="C33" s="28">
        <v>32.19104999999999</v>
      </c>
    </row>
    <row r="34" spans="1:3" ht="15">
      <c r="A34" s="17" t="s">
        <v>528</v>
      </c>
      <c r="B34" s="24">
        <v>19.2615</v>
      </c>
      <c r="C34" s="28">
        <v>18.108120000000003</v>
      </c>
    </row>
    <row r="35" spans="1:3" ht="15">
      <c r="A35" s="17" t="s">
        <v>529</v>
      </c>
      <c r="B35" s="24">
        <v>42.38593</v>
      </c>
      <c r="C35" s="28">
        <v>40.22675</v>
      </c>
    </row>
    <row r="36" spans="1:3" ht="15">
      <c r="A36" s="17" t="s">
        <v>530</v>
      </c>
      <c r="B36" s="24">
        <v>39.168</v>
      </c>
      <c r="C36" s="28">
        <v>39.14335</v>
      </c>
    </row>
    <row r="37" spans="1:3" ht="15">
      <c r="A37" s="17" t="s">
        <v>531</v>
      </c>
      <c r="B37" s="24">
        <v>48.35804361104873</v>
      </c>
      <c r="C37" s="28">
        <v>48.34684361104873</v>
      </c>
    </row>
    <row r="38" spans="1:3" ht="15">
      <c r="A38" s="17" t="s">
        <v>532</v>
      </c>
      <c r="B38" s="24">
        <v>18.092889041095887</v>
      </c>
      <c r="C38" s="28">
        <v>16.99128904109589</v>
      </c>
    </row>
    <row r="39" spans="1:3" ht="15">
      <c r="A39" s="17" t="s">
        <v>533</v>
      </c>
      <c r="B39" s="24">
        <v>12.266829000000001</v>
      </c>
      <c r="C39" s="28">
        <v>11.736429000000001</v>
      </c>
    </row>
    <row r="40" spans="1:3" ht="15">
      <c r="A40" s="17" t="s">
        <v>534</v>
      </c>
      <c r="B40" s="24">
        <v>14.125</v>
      </c>
      <c r="C40" s="28">
        <v>14.0434</v>
      </c>
    </row>
    <row r="41" spans="1:3" ht="15">
      <c r="A41" s="83" t="s">
        <v>536</v>
      </c>
      <c r="B41" s="84">
        <v>9.27</v>
      </c>
      <c r="C41" s="85">
        <v>9.04</v>
      </c>
    </row>
    <row r="42" spans="1:3" ht="15.75" thickBot="1">
      <c r="A42" s="83" t="s">
        <v>537</v>
      </c>
      <c r="B42" s="84">
        <v>37.14203000000001</v>
      </c>
      <c r="C42" s="85">
        <v>36.09703000000001</v>
      </c>
    </row>
    <row r="43" spans="1:3" ht="15.75" thickBot="1">
      <c r="A43" s="35" t="s">
        <v>546</v>
      </c>
      <c r="B43" s="36">
        <f>SUM(B5:B42)</f>
        <v>1010.6832015154057</v>
      </c>
      <c r="C43" s="37">
        <f>SUM(C5:C42)</f>
        <v>981.9005915154058</v>
      </c>
    </row>
    <row r="46" ht="15">
      <c r="A46" s="474" t="s">
        <v>1281</v>
      </c>
    </row>
    <row r="47" ht="15">
      <c r="A47" s="474" t="s">
        <v>1282</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codeName="Sheet12">
    <tabColor indexed="13"/>
  </sheetPr>
  <dimension ref="A1:G23"/>
  <sheetViews>
    <sheetView workbookViewId="0" topLeftCell="A1">
      <selection activeCell="F1" sqref="F1"/>
    </sheetView>
  </sheetViews>
  <sheetFormatPr defaultColWidth="9.140625" defaultRowHeight="15"/>
  <cols>
    <col min="1" max="1" width="14.7109375" style="0" customWidth="1"/>
    <col min="2" max="2" width="15.421875" style="0" customWidth="1"/>
    <col min="3" max="3" width="14.421875" style="0" customWidth="1"/>
    <col min="4" max="4" width="14.8515625" style="0" customWidth="1"/>
    <col min="5" max="6" width="14.421875" style="0" customWidth="1"/>
    <col min="7" max="7" width="12.7109375" style="0" customWidth="1"/>
  </cols>
  <sheetData>
    <row r="1" spans="1:3" ht="15">
      <c r="A1" s="1" t="s">
        <v>738</v>
      </c>
      <c r="B1" s="1"/>
      <c r="C1" s="1"/>
    </row>
    <row r="4" spans="1:7" ht="18.75">
      <c r="A4" s="1"/>
      <c r="B4" s="559" t="s">
        <v>694</v>
      </c>
      <c r="C4" s="560"/>
      <c r="D4" s="559" t="s">
        <v>695</v>
      </c>
      <c r="E4" s="560"/>
      <c r="F4" s="560"/>
      <c r="G4" s="561"/>
    </row>
    <row r="5" spans="1:7" s="2" customFormat="1" ht="63.75" customHeight="1">
      <c r="A5" s="132" t="s">
        <v>476</v>
      </c>
      <c r="B5" s="133" t="s">
        <v>225</v>
      </c>
      <c r="C5" s="134" t="s">
        <v>224</v>
      </c>
      <c r="D5" s="133" t="s">
        <v>696</v>
      </c>
      <c r="E5" s="134" t="s">
        <v>697</v>
      </c>
      <c r="F5" s="134" t="s">
        <v>698</v>
      </c>
      <c r="G5" s="135" t="s">
        <v>790</v>
      </c>
    </row>
    <row r="6" spans="1:7" s="5" customFormat="1" ht="15">
      <c r="A6" s="64" t="s">
        <v>539</v>
      </c>
      <c r="B6" s="86">
        <f>VLOOKUP($A6,Exhibit9_CapitalCostDetail!$C$54:$I$66,3,FALSE)</f>
        <v>5614.891373350666</v>
      </c>
      <c r="C6" s="86">
        <f>VLOOKUP($A6,Exhibit9_CapitalCostDetail!$C$54:$I$66,5,FALSE)</f>
        <v>5258.958040017333</v>
      </c>
      <c r="D6" s="91">
        <v>88.75</v>
      </c>
      <c r="E6" s="92">
        <v>2.04</v>
      </c>
      <c r="F6" s="86">
        <v>10488</v>
      </c>
      <c r="G6" s="88">
        <v>10488</v>
      </c>
    </row>
    <row r="7" spans="1:7" s="5" customFormat="1" ht="30">
      <c r="A7" s="65" t="s">
        <v>540</v>
      </c>
      <c r="B7" s="86">
        <f>VLOOKUP($A7,Exhibit9_CapitalCostDetail!$C$54:$I$66,3,FALSE)</f>
        <v>2884.907341772152</v>
      </c>
      <c r="C7" s="87">
        <f>VLOOKUP($A7,Exhibit9_CapitalCostDetail!$C$54:$I$66,5,FALSE)</f>
        <v>2790.107341772152</v>
      </c>
      <c r="D7" s="91">
        <v>29.67</v>
      </c>
      <c r="E7" s="92">
        <v>4.25</v>
      </c>
      <c r="F7" s="86">
        <f>G7+400</f>
        <v>9200</v>
      </c>
      <c r="G7" s="88">
        <v>8800</v>
      </c>
    </row>
    <row r="8" spans="1:7" s="5" customFormat="1" ht="15">
      <c r="A8" s="65" t="s">
        <v>541</v>
      </c>
      <c r="B8" s="86">
        <f>VLOOKUP($A8,Exhibit9_CapitalCostDetail!$C$54:$I$66,3,FALSE)</f>
        <v>1009.9</v>
      </c>
      <c r="C8" s="87">
        <f>VLOOKUP($A8,Exhibit9_CapitalCostDetail!$C$54:$I$66,5,FALSE)</f>
        <v>1001.4666666666666</v>
      </c>
      <c r="D8" s="91">
        <v>14.39</v>
      </c>
      <c r="E8" s="92">
        <v>3.43</v>
      </c>
      <c r="F8" s="86">
        <v>7050</v>
      </c>
      <c r="G8" s="88">
        <v>6430</v>
      </c>
    </row>
    <row r="9" spans="1:7" s="5" customFormat="1" ht="15">
      <c r="A9" s="65" t="s">
        <v>542</v>
      </c>
      <c r="B9" s="86">
        <f>VLOOKUP($A9,Exhibit9_CapitalCostDetail!$C$54:$I$66,3,FALSE)</f>
        <v>710.07</v>
      </c>
      <c r="C9" s="87">
        <f>VLOOKUP($A9,Exhibit9_CapitalCostDetail!$C$54:$I$66,5,FALSE)</f>
        <v>687.9033333333334</v>
      </c>
      <c r="D9" s="91">
        <v>6.7</v>
      </c>
      <c r="E9" s="92">
        <v>9.87</v>
      </c>
      <c r="F9" s="86">
        <v>9750</v>
      </c>
      <c r="G9" s="88">
        <v>9750</v>
      </c>
    </row>
    <row r="10" spans="1:7" s="5" customFormat="1" ht="15">
      <c r="A10" s="65" t="s">
        <v>543</v>
      </c>
      <c r="B10" s="86">
        <f>VLOOKUP($A10,Exhibit9_CapitalCostDetail!$C$54:$I$66,3,FALSE)</f>
        <v>3261.907341772152</v>
      </c>
      <c r="C10" s="87">
        <f>VLOOKUP($A10,Exhibit9_CapitalCostDetail!$C$54:$I$66,5,FALSE)</f>
        <v>3154.540675105485</v>
      </c>
      <c r="D10" s="91">
        <v>48.9</v>
      </c>
      <c r="E10" s="92">
        <v>6.87</v>
      </c>
      <c r="F10" s="86">
        <v>8700</v>
      </c>
      <c r="G10" s="88">
        <v>8700</v>
      </c>
    </row>
    <row r="11" spans="1:7" s="5" customFormat="1" ht="15">
      <c r="A11" s="65" t="s">
        <v>544</v>
      </c>
      <c r="B11" s="86">
        <f>VLOOKUP($A11,Exhibit9_CapitalCostDetail!$C$54:$I$66,3,FALSE)</f>
        <v>5388.907341772152</v>
      </c>
      <c r="C11" s="86">
        <f>VLOOKUP($A11,Exhibit9_CapitalCostDetail!$C$54:$I$66,5,FALSE)</f>
        <v>4997.940675105486</v>
      </c>
      <c r="D11" s="91">
        <v>69.3</v>
      </c>
      <c r="E11" s="92">
        <v>8.04</v>
      </c>
      <c r="F11" s="86">
        <v>10700</v>
      </c>
      <c r="G11" s="88">
        <f>(G7/F7)*F11</f>
        <v>10234.782608695652</v>
      </c>
    </row>
    <row r="12" spans="1:7" s="5" customFormat="1" ht="15">
      <c r="A12" s="65" t="s">
        <v>489</v>
      </c>
      <c r="B12" s="86">
        <f>VLOOKUP($A12,Exhibit9_CapitalCostDetail!$C$54:$I$66,3,FALSE)</f>
        <v>2610.9814737155652</v>
      </c>
      <c r="C12" s="87">
        <f>VLOOKUP($A12,Exhibit9_CapitalCostDetail!$C$54:$I$66,5,FALSE)</f>
        <v>2594.7281403822317</v>
      </c>
      <c r="D12" s="91">
        <v>28.07</v>
      </c>
      <c r="E12" s="92">
        <v>0</v>
      </c>
      <c r="F12" s="86" t="s">
        <v>693</v>
      </c>
      <c r="G12" s="88" t="s">
        <v>693</v>
      </c>
    </row>
    <row r="13" spans="1:7" s="5" customFormat="1" ht="30">
      <c r="A13" s="65" t="s">
        <v>699</v>
      </c>
      <c r="B13" s="86">
        <f>VLOOKUP($A13,Exhibit9_CapitalCostDetail!$C$54:$I$66,3,FALSE)</f>
        <v>5975</v>
      </c>
      <c r="C13" s="87">
        <f>VLOOKUP($A13,Exhibit9_CapitalCostDetail!$C$54:$I$66,5,FALSE)</f>
        <v>5178.333333333333</v>
      </c>
      <c r="D13" s="91">
        <v>53.33</v>
      </c>
      <c r="E13" s="92">
        <v>0</v>
      </c>
      <c r="F13" s="86" t="s">
        <v>693</v>
      </c>
      <c r="G13" s="88" t="s">
        <v>693</v>
      </c>
    </row>
    <row r="14" spans="1:7" s="5" customFormat="1" ht="15">
      <c r="A14" s="65" t="s">
        <v>487</v>
      </c>
      <c r="B14" s="86">
        <f>VLOOKUP($A14,Exhibit9_CapitalCostDetail!$C$54:$I$66,3,FALSE)</f>
        <v>4927.981473715566</v>
      </c>
      <c r="C14" s="86">
        <f>VLOOKUP($A14,Exhibit9_CapitalCostDetail!$C$54:$I$66,5,FALSE)</f>
        <v>4293.981473715566</v>
      </c>
      <c r="D14" s="91">
        <v>16.7</v>
      </c>
      <c r="E14" s="92">
        <v>0</v>
      </c>
      <c r="F14" s="86" t="s">
        <v>693</v>
      </c>
      <c r="G14" s="88" t="s">
        <v>693</v>
      </c>
    </row>
    <row r="15" spans="1:7" s="5" customFormat="1" ht="15">
      <c r="A15" s="65" t="s">
        <v>486</v>
      </c>
      <c r="B15" s="86">
        <f>VLOOKUP($A15,Exhibit9_CapitalCostDetail!$C$54:$I$66,3,FALSE)</f>
        <v>4864.981473715566</v>
      </c>
      <c r="C15" s="86">
        <f>VLOOKUP($A15,Exhibit9_CapitalCostDetail!$C$54:$I$66,5,FALSE)</f>
        <v>4239.381473715565</v>
      </c>
      <c r="D15" s="91">
        <v>64</v>
      </c>
      <c r="E15" s="92">
        <v>0</v>
      </c>
      <c r="F15" s="86" t="s">
        <v>693</v>
      </c>
      <c r="G15" s="88" t="s">
        <v>693</v>
      </c>
    </row>
    <row r="16" spans="1:7" s="5" customFormat="1" ht="15">
      <c r="A16" s="65" t="s">
        <v>571</v>
      </c>
      <c r="B16" s="86">
        <f>VLOOKUP($A16,Exhibit9_CapitalCostDetail!$C$54:$I$66,3,FALSE)</f>
        <v>2525.306</v>
      </c>
      <c r="C16" s="86">
        <f>VLOOKUP($A16,Exhibit9_CapitalCostDetail!$C$54:$I$66,5,FALSE)</f>
        <v>2441.8598</v>
      </c>
      <c r="D16" s="91">
        <v>120.32653660404071</v>
      </c>
      <c r="E16" s="92">
        <v>0</v>
      </c>
      <c r="F16" s="86">
        <v>13648</v>
      </c>
      <c r="G16" s="88">
        <v>13648</v>
      </c>
    </row>
    <row r="17" spans="1:7" s="5" customFormat="1" ht="15">
      <c r="A17" s="65" t="s">
        <v>545</v>
      </c>
      <c r="B17" s="86">
        <f>VLOOKUP($A17,Exhibit9_CapitalCostDetail!$C$54:$I$66,3,FALSE)</f>
        <v>3900.907341772152</v>
      </c>
      <c r="C17" s="86">
        <f>VLOOKUP($A17,Exhibit9_CapitalCostDetail!$C$54:$I$66,5,FALSE)</f>
        <v>3386.2406751054855</v>
      </c>
      <c r="D17" s="91">
        <v>100.5</v>
      </c>
      <c r="E17" s="92">
        <v>5</v>
      </c>
      <c r="F17" s="86">
        <v>13500</v>
      </c>
      <c r="G17" s="88">
        <v>13500</v>
      </c>
    </row>
    <row r="18" spans="1:7" s="5" customFormat="1" ht="15">
      <c r="A18" s="66" t="s">
        <v>572</v>
      </c>
      <c r="B18" s="89">
        <f>VLOOKUP($A18,Exhibit9_CapitalCostDetail!$C$54:$I$66,3,FALSE)</f>
        <v>4313.981473715566</v>
      </c>
      <c r="C18" s="89">
        <f>VLOOKUP($A18,Exhibit9_CapitalCostDetail!$C$54:$I$66,5,FALSE)</f>
        <v>4037.9148070488986</v>
      </c>
      <c r="D18" s="93">
        <v>84.27</v>
      </c>
      <c r="E18" s="94">
        <v>9.64</v>
      </c>
      <c r="F18" s="89" t="s">
        <v>693</v>
      </c>
      <c r="G18" s="90" t="s">
        <v>693</v>
      </c>
    </row>
    <row r="19" s="5" customFormat="1" ht="15">
      <c r="A19" s="539"/>
    </row>
    <row r="20" s="5" customFormat="1" ht="15"/>
    <row r="21" s="5" customFormat="1" ht="15"/>
    <row r="22" s="5" customFormat="1" ht="15">
      <c r="A22" s="474" t="s">
        <v>1281</v>
      </c>
    </row>
    <row r="23" s="5" customFormat="1" ht="15">
      <c r="A23" s="474" t="s">
        <v>1282</v>
      </c>
    </row>
    <row r="24" s="5" customFormat="1" ht="15"/>
    <row r="25" s="5" customFormat="1" ht="15"/>
    <row r="26" s="5" customFormat="1" ht="15"/>
    <row r="27" s="5" customFormat="1" ht="15"/>
    <row r="28" s="5" customFormat="1" ht="15"/>
    <row r="29" s="5" customFormat="1" ht="15"/>
    <row r="30" s="5" customFormat="1" ht="15"/>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sheetData>
  <mergeCells count="2">
    <mergeCell ref="D4:G4"/>
    <mergeCell ref="B4:C4"/>
  </mergeCells>
  <printOptions/>
  <pageMargins left="0.75" right="0.75" top="1" bottom="1" header="0.5" footer="0.5"/>
  <pageSetup horizontalDpi="600" verticalDpi="600" orientation="portrait" r:id="rId3"/>
  <legacyDrawing r:id="rId2"/>
</worksheet>
</file>

<file path=xl/worksheets/sheet29.xml><?xml version="1.0" encoding="utf-8"?>
<worksheet xmlns="http://schemas.openxmlformats.org/spreadsheetml/2006/main" xmlns:r="http://schemas.openxmlformats.org/officeDocument/2006/relationships">
  <sheetPr>
    <tabColor indexed="13"/>
  </sheetPr>
  <dimension ref="A1:G13"/>
  <sheetViews>
    <sheetView workbookViewId="0" topLeftCell="A1">
      <selection activeCell="A12" sqref="A12:A13"/>
    </sheetView>
  </sheetViews>
  <sheetFormatPr defaultColWidth="9.140625" defaultRowHeight="15"/>
  <cols>
    <col min="1" max="2" width="9.57421875" style="0" customWidth="1"/>
    <col min="3" max="3" width="12.421875" style="0" customWidth="1"/>
    <col min="4" max="4" width="14.28125" style="0" customWidth="1"/>
    <col min="5" max="5" width="12.421875" style="0" customWidth="1"/>
    <col min="6" max="6" width="10.57421875" style="0" customWidth="1"/>
  </cols>
  <sheetData>
    <row r="1" ht="15">
      <c r="A1" s="1" t="s">
        <v>313</v>
      </c>
    </row>
    <row r="2" ht="15">
      <c r="A2" s="1"/>
    </row>
    <row r="3" ht="15">
      <c r="A3" s="1"/>
    </row>
    <row r="4" ht="15">
      <c r="A4" s="1"/>
    </row>
    <row r="5" ht="15.75" thickBot="1"/>
    <row r="6" spans="1:7" ht="38.25">
      <c r="A6" s="111" t="s">
        <v>501</v>
      </c>
      <c r="B6" s="112" t="s">
        <v>468</v>
      </c>
      <c r="C6" s="112" t="s">
        <v>1197</v>
      </c>
      <c r="D6" s="112" t="s">
        <v>469</v>
      </c>
      <c r="E6" s="113" t="s">
        <v>470</v>
      </c>
      <c r="F6" s="113" t="s">
        <v>1192</v>
      </c>
      <c r="G6" s="113" t="s">
        <v>1193</v>
      </c>
    </row>
    <row r="7" spans="1:7" ht="26.25" thickBot="1">
      <c r="A7" s="118" t="s">
        <v>1195</v>
      </c>
      <c r="B7" s="119" t="s">
        <v>1194</v>
      </c>
      <c r="C7" s="370">
        <v>1287</v>
      </c>
      <c r="D7" s="119">
        <v>1.58</v>
      </c>
      <c r="E7" s="371">
        <v>2.8</v>
      </c>
      <c r="F7" s="369">
        <v>0.3</v>
      </c>
      <c r="G7" s="369">
        <v>0.231</v>
      </c>
    </row>
    <row r="8" spans="1:7" ht="15">
      <c r="A8" s="376" t="s">
        <v>1198</v>
      </c>
      <c r="B8" s="372"/>
      <c r="C8" s="373"/>
      <c r="D8" s="372"/>
      <c r="E8" s="374"/>
      <c r="F8" s="375"/>
      <c r="G8" s="375"/>
    </row>
    <row r="9" ht="15">
      <c r="A9" s="4" t="s">
        <v>1196</v>
      </c>
    </row>
    <row r="12" ht="15">
      <c r="A12" s="474" t="s">
        <v>1281</v>
      </c>
    </row>
    <row r="13" ht="15">
      <c r="A13" s="474" t="s">
        <v>1282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3"/>
    <pageSetUpPr fitToPage="1"/>
  </sheetPr>
  <dimension ref="A1:E22"/>
  <sheetViews>
    <sheetView workbookViewId="0" topLeftCell="A1">
      <selection activeCell="E20" sqref="E20"/>
    </sheetView>
  </sheetViews>
  <sheetFormatPr defaultColWidth="9.140625" defaultRowHeight="15"/>
  <cols>
    <col min="1" max="1" width="9.28125" style="13" bestFit="1" customWidth="1"/>
    <col min="2" max="2" width="10.57421875" style="13" bestFit="1" customWidth="1"/>
    <col min="3" max="3" width="10.28125" style="13" bestFit="1" customWidth="1"/>
    <col min="4" max="16384" width="9.140625" style="13" customWidth="1"/>
  </cols>
  <sheetData>
    <row r="1" ht="14.25">
      <c r="A1" s="1" t="s">
        <v>318</v>
      </c>
    </row>
    <row r="5" ht="15.75">
      <c r="A5" s="264" t="s">
        <v>418</v>
      </c>
    </row>
    <row r="6" ht="12.75">
      <c r="A6" s="13" t="s">
        <v>419</v>
      </c>
    </row>
    <row r="7" ht="12.75">
      <c r="A7" s="282" t="s">
        <v>1191</v>
      </c>
    </row>
    <row r="9" spans="1:3" ht="12.75">
      <c r="A9" s="10" t="s">
        <v>420</v>
      </c>
      <c r="B9" s="9" t="s">
        <v>421</v>
      </c>
      <c r="C9" s="278" t="s">
        <v>422</v>
      </c>
    </row>
    <row r="10" spans="1:3" ht="12.75">
      <c r="A10" s="279">
        <v>1</v>
      </c>
      <c r="B10" s="280">
        <v>38931</v>
      </c>
      <c r="C10" s="281">
        <v>17</v>
      </c>
    </row>
    <row r="11" spans="1:3" ht="12.75">
      <c r="A11" s="279">
        <v>2</v>
      </c>
      <c r="B11" s="275">
        <v>38930</v>
      </c>
      <c r="C11" s="281">
        <v>17</v>
      </c>
    </row>
    <row r="12" spans="1:3" ht="12.75">
      <c r="A12" s="279">
        <v>3</v>
      </c>
      <c r="B12" s="275">
        <v>38931</v>
      </c>
      <c r="C12" s="281">
        <v>16</v>
      </c>
    </row>
    <row r="13" spans="1:3" ht="12.75">
      <c r="A13" s="279">
        <v>4</v>
      </c>
      <c r="B13" s="275">
        <v>38930</v>
      </c>
      <c r="C13" s="281">
        <v>16</v>
      </c>
    </row>
    <row r="14" spans="1:3" ht="12.75">
      <c r="A14" s="279">
        <v>5</v>
      </c>
      <c r="B14" s="275">
        <v>38931</v>
      </c>
      <c r="C14" s="281">
        <v>18</v>
      </c>
    </row>
    <row r="15" spans="1:3" ht="12.75">
      <c r="A15" s="279">
        <v>6</v>
      </c>
      <c r="B15" s="275">
        <v>38930</v>
      </c>
      <c r="C15" s="281">
        <v>18</v>
      </c>
    </row>
    <row r="16" spans="1:3" ht="12.75">
      <c r="A16" s="279">
        <v>7</v>
      </c>
      <c r="B16" s="275">
        <v>38931</v>
      </c>
      <c r="C16" s="281">
        <v>15</v>
      </c>
    </row>
    <row r="17" spans="1:3" ht="12.75">
      <c r="A17" s="279">
        <v>8</v>
      </c>
      <c r="B17" s="275">
        <v>38930</v>
      </c>
      <c r="C17" s="281">
        <v>15</v>
      </c>
    </row>
    <row r="18" spans="1:3" ht="12.75">
      <c r="A18" s="279">
        <v>9</v>
      </c>
      <c r="B18" s="275">
        <v>38915</v>
      </c>
      <c r="C18" s="281">
        <v>17</v>
      </c>
    </row>
    <row r="19" spans="1:5" ht="12.75">
      <c r="A19" s="544">
        <v>10</v>
      </c>
      <c r="B19" s="545">
        <v>38931</v>
      </c>
      <c r="C19" s="546">
        <v>14</v>
      </c>
      <c r="E19" s="547" t="s">
        <v>648</v>
      </c>
    </row>
    <row r="21" ht="12.75">
      <c r="A21" s="474" t="s">
        <v>1281</v>
      </c>
    </row>
    <row r="22" ht="12.75">
      <c r="A22" s="474" t="s">
        <v>1282</v>
      </c>
    </row>
  </sheetData>
  <printOptions/>
  <pageMargins left="0.75" right="0.75" top="1" bottom="1" header="0.5" footer="0.5"/>
  <pageSetup fitToHeight="1" fitToWidth="1" horizontalDpi="600" verticalDpi="600" orientation="landscape" r:id="rId1"/>
</worksheet>
</file>

<file path=xl/worksheets/sheet30.xml><?xml version="1.0" encoding="utf-8"?>
<worksheet xmlns="http://schemas.openxmlformats.org/spreadsheetml/2006/main" xmlns:r="http://schemas.openxmlformats.org/officeDocument/2006/relationships">
  <sheetPr codeName="Sheet27"/>
  <dimension ref="A1:C23"/>
  <sheetViews>
    <sheetView workbookViewId="0" topLeftCell="A1">
      <selection activeCell="A17" sqref="A17:A18"/>
    </sheetView>
  </sheetViews>
  <sheetFormatPr defaultColWidth="9.140625" defaultRowHeight="15"/>
  <cols>
    <col min="1" max="1" width="31.8515625" style="0" customWidth="1"/>
    <col min="2" max="2" width="21.57421875" style="0" customWidth="1"/>
  </cols>
  <sheetData>
    <row r="1" ht="15">
      <c r="A1" s="1" t="s">
        <v>314</v>
      </c>
    </row>
    <row r="2" ht="15.75" thickBot="1"/>
    <row r="3" spans="1:3" ht="15">
      <c r="A3" s="150" t="s">
        <v>476</v>
      </c>
      <c r="B3" s="151" t="s">
        <v>740</v>
      </c>
      <c r="C3" s="148" t="s">
        <v>739</v>
      </c>
    </row>
    <row r="4" spans="1:3" ht="15">
      <c r="A4" s="17" t="s">
        <v>741</v>
      </c>
      <c r="B4" s="124">
        <v>25</v>
      </c>
      <c r="C4" s="18">
        <v>0.113</v>
      </c>
    </row>
    <row r="5" spans="1:3" ht="15">
      <c r="A5" s="17" t="s">
        <v>742</v>
      </c>
      <c r="B5" s="124">
        <v>20</v>
      </c>
      <c r="C5" s="18">
        <v>0.118</v>
      </c>
    </row>
    <row r="6" spans="1:3" ht="30">
      <c r="A6" s="149" t="s">
        <v>743</v>
      </c>
      <c r="B6" s="124">
        <v>40</v>
      </c>
      <c r="C6" s="18">
        <v>0.105</v>
      </c>
    </row>
    <row r="7" spans="1:3" ht="15">
      <c r="A7" s="17" t="s">
        <v>539</v>
      </c>
      <c r="B7" s="124">
        <v>40</v>
      </c>
      <c r="C7" s="18">
        <v>0.112</v>
      </c>
    </row>
    <row r="8" spans="1:3" ht="15">
      <c r="A8" s="17" t="s">
        <v>744</v>
      </c>
      <c r="B8" s="124">
        <v>20</v>
      </c>
      <c r="C8" s="18">
        <v>0.118</v>
      </c>
    </row>
    <row r="9" spans="1:3" ht="15">
      <c r="A9" s="17" t="s">
        <v>545</v>
      </c>
      <c r="B9" s="124">
        <v>30</v>
      </c>
      <c r="C9" s="18">
        <v>0.116</v>
      </c>
    </row>
    <row r="10" spans="1:3" ht="15">
      <c r="A10" s="17" t="s">
        <v>571</v>
      </c>
      <c r="B10" s="124">
        <v>20</v>
      </c>
      <c r="C10" s="18">
        <v>0.118</v>
      </c>
    </row>
    <row r="11" spans="1:3" ht="15">
      <c r="A11" s="17" t="s">
        <v>489</v>
      </c>
      <c r="B11" s="124">
        <v>20</v>
      </c>
      <c r="C11" s="18">
        <v>0.118</v>
      </c>
    </row>
    <row r="12" spans="1:3" ht="15">
      <c r="A12" s="17" t="s">
        <v>699</v>
      </c>
      <c r="B12" s="124">
        <v>20</v>
      </c>
      <c r="C12" s="18">
        <v>0.118</v>
      </c>
    </row>
    <row r="13" spans="1:3" ht="15">
      <c r="A13" s="17" t="s">
        <v>486</v>
      </c>
      <c r="B13" s="124">
        <v>20</v>
      </c>
      <c r="C13" s="18">
        <v>0.118</v>
      </c>
    </row>
    <row r="14" spans="1:3" ht="15.75" thickBot="1">
      <c r="A14" s="19" t="s">
        <v>572</v>
      </c>
      <c r="B14" s="125">
        <v>20</v>
      </c>
      <c r="C14" s="20">
        <v>0.118</v>
      </c>
    </row>
    <row r="15" spans="2:3" ht="15">
      <c r="B15" s="6"/>
      <c r="C15" s="6"/>
    </row>
    <row r="16" spans="2:3" ht="15">
      <c r="B16" s="6"/>
      <c r="C16" s="6"/>
    </row>
    <row r="17" spans="1:3" ht="15">
      <c r="A17" s="474" t="s">
        <v>1281</v>
      </c>
      <c r="B17" s="6"/>
      <c r="C17" s="6"/>
    </row>
    <row r="18" spans="1:3" ht="15">
      <c r="A18" s="474" t="s">
        <v>1282</v>
      </c>
      <c r="B18" s="6"/>
      <c r="C18" s="6"/>
    </row>
    <row r="19" spans="2:3" ht="15">
      <c r="B19" s="6"/>
      <c r="C19" s="6"/>
    </row>
    <row r="20" spans="2:3" ht="15">
      <c r="B20" s="6"/>
      <c r="C20" s="6"/>
    </row>
    <row r="21" spans="2:3" ht="15">
      <c r="B21" s="6"/>
      <c r="C21" s="6"/>
    </row>
    <row r="22" spans="2:3" ht="15">
      <c r="B22" s="6"/>
      <c r="C22" s="6"/>
    </row>
    <row r="23" spans="2:3" ht="15">
      <c r="B23" s="6"/>
      <c r="C23" s="6"/>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codeName="Sheet28"/>
  <dimension ref="A1:E13"/>
  <sheetViews>
    <sheetView workbookViewId="0" topLeftCell="A1">
      <selection activeCell="A12" sqref="A12:A13"/>
    </sheetView>
  </sheetViews>
  <sheetFormatPr defaultColWidth="9.140625" defaultRowHeight="15"/>
  <cols>
    <col min="1" max="1" width="20.140625" style="0" customWidth="1"/>
  </cols>
  <sheetData>
    <row r="1" ht="15">
      <c r="A1" s="1" t="s">
        <v>315</v>
      </c>
    </row>
    <row r="3" ht="15.75" thickBot="1"/>
    <row r="4" spans="1:5" ht="15">
      <c r="A4" s="126" t="s">
        <v>481</v>
      </c>
      <c r="B4" s="127" t="s">
        <v>482</v>
      </c>
      <c r="C4" s="127" t="s">
        <v>480</v>
      </c>
      <c r="D4" s="127" t="s">
        <v>483</v>
      </c>
      <c r="E4" s="128" t="s">
        <v>484</v>
      </c>
    </row>
    <row r="5" spans="1:5" ht="45">
      <c r="A5" s="105" t="s">
        <v>569</v>
      </c>
      <c r="B5" s="106" t="s">
        <v>567</v>
      </c>
      <c r="C5" s="106">
        <v>2009</v>
      </c>
      <c r="D5" s="106">
        <v>0.57</v>
      </c>
      <c r="E5" s="107" t="s">
        <v>568</v>
      </c>
    </row>
    <row r="6" spans="1:5" ht="45">
      <c r="A6" s="105" t="s">
        <v>569</v>
      </c>
      <c r="B6" s="106" t="s">
        <v>567</v>
      </c>
      <c r="C6" s="106">
        <v>2015</v>
      </c>
      <c r="D6" s="106">
        <v>0.48</v>
      </c>
      <c r="E6" s="107" t="s">
        <v>568</v>
      </c>
    </row>
    <row r="7" spans="1:5" ht="45">
      <c r="A7" s="105" t="s">
        <v>471</v>
      </c>
      <c r="B7" s="106" t="s">
        <v>566</v>
      </c>
      <c r="C7" s="106">
        <v>2010</v>
      </c>
      <c r="D7" s="106">
        <v>8.95</v>
      </c>
      <c r="E7" s="107" t="s">
        <v>568</v>
      </c>
    </row>
    <row r="8" spans="1:5" ht="45">
      <c r="A8" s="105" t="s">
        <v>570</v>
      </c>
      <c r="B8" s="106" t="s">
        <v>567</v>
      </c>
      <c r="C8" s="106">
        <v>2010</v>
      </c>
      <c r="D8" s="106">
        <v>1.52</v>
      </c>
      <c r="E8" s="107" t="s">
        <v>568</v>
      </c>
    </row>
    <row r="9" spans="1:5" ht="45.75" thickBot="1">
      <c r="A9" s="108" t="s">
        <v>570</v>
      </c>
      <c r="B9" s="109" t="s">
        <v>567</v>
      </c>
      <c r="C9" s="109">
        <v>2015</v>
      </c>
      <c r="D9" s="109">
        <v>1.27</v>
      </c>
      <c r="E9" s="110" t="s">
        <v>568</v>
      </c>
    </row>
    <row r="12" ht="15">
      <c r="A12" s="474" t="s">
        <v>1281</v>
      </c>
    </row>
    <row r="13" ht="15">
      <c r="A13" s="474" t="s">
        <v>1282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29">
    <tabColor indexed="13"/>
  </sheetPr>
  <dimension ref="A1:C21"/>
  <sheetViews>
    <sheetView workbookViewId="0" topLeftCell="A1">
      <selection activeCell="C1" sqref="C1"/>
    </sheetView>
  </sheetViews>
  <sheetFormatPr defaultColWidth="9.140625" defaultRowHeight="15"/>
  <cols>
    <col min="1" max="1" width="27.28125" style="0" customWidth="1"/>
    <col min="2" max="2" width="35.57421875" style="0" customWidth="1"/>
    <col min="3" max="3" width="16.28125" style="0" customWidth="1"/>
  </cols>
  <sheetData>
    <row r="1" ht="15">
      <c r="A1" s="1" t="s">
        <v>316</v>
      </c>
    </row>
    <row r="3" spans="1:3" ht="15">
      <c r="A3" s="228" t="s">
        <v>220</v>
      </c>
      <c r="B3" s="228" t="s">
        <v>221</v>
      </c>
      <c r="C3" s="228" t="s">
        <v>222</v>
      </c>
    </row>
    <row r="4" spans="1:3" ht="15">
      <c r="A4" s="106" t="s">
        <v>618</v>
      </c>
      <c r="B4" s="106" t="s">
        <v>223</v>
      </c>
      <c r="C4" s="229">
        <v>0.2</v>
      </c>
    </row>
    <row r="5" spans="1:3" ht="15">
      <c r="A5" s="472" t="s">
        <v>520</v>
      </c>
      <c r="B5" s="472" t="s">
        <v>826</v>
      </c>
      <c r="C5" s="473">
        <v>0.2</v>
      </c>
    </row>
    <row r="6" spans="1:3" ht="15">
      <c r="A6" s="106" t="s">
        <v>536</v>
      </c>
      <c r="B6" s="106" t="s">
        <v>536</v>
      </c>
      <c r="C6" s="229">
        <v>0.2</v>
      </c>
    </row>
    <row r="7" spans="1:3" ht="15">
      <c r="A7" s="106" t="s">
        <v>510</v>
      </c>
      <c r="B7" s="106" t="s">
        <v>510</v>
      </c>
      <c r="C7" s="229">
        <v>0.2</v>
      </c>
    </row>
    <row r="8" spans="1:3" ht="35.25" customHeight="1">
      <c r="A8" s="472" t="s">
        <v>616</v>
      </c>
      <c r="B8" s="472" t="s">
        <v>290</v>
      </c>
      <c r="C8" s="473">
        <v>0.2</v>
      </c>
    </row>
    <row r="9" spans="1:3" ht="15">
      <c r="A9" s="106" t="s">
        <v>848</v>
      </c>
      <c r="B9" s="106" t="s">
        <v>848</v>
      </c>
      <c r="C9" s="229">
        <v>0.2</v>
      </c>
    </row>
    <row r="10" spans="1:3" ht="19.5" customHeight="1">
      <c r="A10" s="472" t="s">
        <v>490</v>
      </c>
      <c r="B10" s="472" t="s">
        <v>825</v>
      </c>
      <c r="C10" s="473">
        <v>0.2</v>
      </c>
    </row>
    <row r="11" spans="1:3" ht="15">
      <c r="A11" s="225" t="s">
        <v>511</v>
      </c>
      <c r="B11" s="225" t="s">
        <v>511</v>
      </c>
      <c r="C11" s="226">
        <v>0.2</v>
      </c>
    </row>
    <row r="12" spans="1:3" ht="15">
      <c r="A12" s="227" t="s">
        <v>508</v>
      </c>
      <c r="B12" s="227" t="s">
        <v>508</v>
      </c>
      <c r="C12" s="226">
        <v>0.2</v>
      </c>
    </row>
    <row r="13" spans="1:3" ht="15">
      <c r="A13" s="227" t="s">
        <v>530</v>
      </c>
      <c r="B13" s="227" t="s">
        <v>530</v>
      </c>
      <c r="C13" s="226">
        <v>0.2</v>
      </c>
    </row>
    <row r="14" spans="1:3" ht="15">
      <c r="A14" s="227" t="s">
        <v>531</v>
      </c>
      <c r="B14" s="227" t="s">
        <v>531</v>
      </c>
      <c r="C14" s="226">
        <v>0.2</v>
      </c>
    </row>
    <row r="15" spans="1:3" ht="15">
      <c r="A15" s="227" t="s">
        <v>526</v>
      </c>
      <c r="B15" s="227" t="s">
        <v>526</v>
      </c>
      <c r="C15" s="226">
        <v>0.2</v>
      </c>
    </row>
    <row r="16" spans="1:3" ht="15">
      <c r="A16" s="227" t="s">
        <v>509</v>
      </c>
      <c r="B16" s="227" t="s">
        <v>509</v>
      </c>
      <c r="C16" s="226">
        <v>0.2</v>
      </c>
    </row>
    <row r="17" spans="1:3" ht="15">
      <c r="A17" s="518" t="s">
        <v>824</v>
      </c>
      <c r="B17" s="518" t="s">
        <v>824</v>
      </c>
      <c r="C17" s="519">
        <v>0.2</v>
      </c>
    </row>
    <row r="18" spans="1:3" ht="15">
      <c r="A18" s="60"/>
      <c r="B18" s="60"/>
      <c r="C18" s="60"/>
    </row>
    <row r="19" spans="1:3" ht="15">
      <c r="A19" s="474" t="s">
        <v>1281</v>
      </c>
      <c r="B19" s="60"/>
      <c r="C19" s="60"/>
    </row>
    <row r="20" spans="1:3" ht="15">
      <c r="A20" s="474" t="s">
        <v>1282</v>
      </c>
      <c r="B20" s="60"/>
      <c r="C20" s="60"/>
    </row>
    <row r="21" spans="1:3" ht="15">
      <c r="A21" s="60"/>
      <c r="B21" s="60"/>
      <c r="C21" s="60"/>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codeName="Sheet30">
    <tabColor indexed="13"/>
  </sheetPr>
  <dimension ref="A1:G46"/>
  <sheetViews>
    <sheetView workbookViewId="0" topLeftCell="A1">
      <selection activeCell="B2" sqref="B2"/>
    </sheetView>
  </sheetViews>
  <sheetFormatPr defaultColWidth="9.140625" defaultRowHeight="15"/>
  <cols>
    <col min="1" max="2" width="22.8515625" style="0" customWidth="1"/>
    <col min="3" max="3" width="21.28125" style="0" customWidth="1"/>
  </cols>
  <sheetData>
    <row r="1" spans="1:3" ht="15">
      <c r="A1" s="1" t="s">
        <v>317</v>
      </c>
      <c r="B1" s="13"/>
      <c r="C1" s="13"/>
    </row>
    <row r="2" spans="1:3" ht="15">
      <c r="A2" s="4" t="s">
        <v>1290</v>
      </c>
      <c r="B2" s="13"/>
      <c r="C2" s="13"/>
    </row>
    <row r="3" spans="1:3" ht="15.75" thickBot="1">
      <c r="A3" s="13"/>
      <c r="B3" s="13"/>
      <c r="C3" s="13"/>
    </row>
    <row r="4" spans="1:3" ht="15.75" thickBot="1">
      <c r="A4" s="160" t="s">
        <v>1291</v>
      </c>
      <c r="B4" s="162" t="s">
        <v>748</v>
      </c>
      <c r="C4" s="161" t="s">
        <v>749</v>
      </c>
    </row>
    <row r="5" spans="1:3" ht="15">
      <c r="A5" s="156" t="s">
        <v>533</v>
      </c>
      <c r="B5" s="484">
        <v>0.18</v>
      </c>
      <c r="C5" s="157" t="s">
        <v>533</v>
      </c>
    </row>
    <row r="6" spans="1:3" ht="15">
      <c r="A6" s="156" t="s">
        <v>506</v>
      </c>
      <c r="B6" s="484">
        <v>0.157</v>
      </c>
      <c r="C6" s="157" t="s">
        <v>506</v>
      </c>
    </row>
    <row r="7" spans="1:3" ht="15">
      <c r="A7" s="156" t="s">
        <v>534</v>
      </c>
      <c r="B7" s="484">
        <v>0.18</v>
      </c>
      <c r="C7" s="157" t="s">
        <v>534</v>
      </c>
    </row>
    <row r="8" spans="1:3" ht="15">
      <c r="A8" s="590" t="s">
        <v>576</v>
      </c>
      <c r="B8" s="591">
        <v>0.166</v>
      </c>
      <c r="C8" s="157" t="s">
        <v>513</v>
      </c>
    </row>
    <row r="9" spans="1:3" ht="15">
      <c r="A9" s="590"/>
      <c r="B9" s="591"/>
      <c r="C9" s="157" t="s">
        <v>527</v>
      </c>
    </row>
    <row r="10" spans="1:3" ht="15">
      <c r="A10" s="156" t="s">
        <v>508</v>
      </c>
      <c r="B10" s="484">
        <v>0.14</v>
      </c>
      <c r="C10" s="157" t="s">
        <v>508</v>
      </c>
    </row>
    <row r="11" spans="1:3" ht="15">
      <c r="A11" s="156" t="s">
        <v>491</v>
      </c>
      <c r="B11" s="485" t="s">
        <v>693</v>
      </c>
      <c r="C11" s="157" t="s">
        <v>491</v>
      </c>
    </row>
    <row r="12" spans="1:3" ht="15">
      <c r="A12" s="156" t="s">
        <v>509</v>
      </c>
      <c r="B12" s="484">
        <v>0.16</v>
      </c>
      <c r="C12" s="157" t="s">
        <v>509</v>
      </c>
    </row>
    <row r="13" spans="1:3" ht="15">
      <c r="A13" s="486" t="s">
        <v>510</v>
      </c>
      <c r="B13" s="488">
        <v>0.14</v>
      </c>
      <c r="C13" s="452" t="s">
        <v>510</v>
      </c>
    </row>
    <row r="14" spans="1:3" ht="15">
      <c r="A14" s="486" t="s">
        <v>536</v>
      </c>
      <c r="B14" s="488">
        <v>0.12</v>
      </c>
      <c r="C14" s="452" t="s">
        <v>536</v>
      </c>
    </row>
    <row r="15" spans="1:3" ht="15">
      <c r="A15" s="590" t="s">
        <v>616</v>
      </c>
      <c r="B15" s="592" t="s">
        <v>1292</v>
      </c>
      <c r="C15" s="452" t="s">
        <v>810</v>
      </c>
    </row>
    <row r="16" spans="1:3" ht="15">
      <c r="A16" s="590"/>
      <c r="B16" s="593"/>
      <c r="C16" s="452" t="s">
        <v>812</v>
      </c>
    </row>
    <row r="17" spans="1:3" ht="15">
      <c r="A17" s="590"/>
      <c r="B17" s="593"/>
      <c r="C17" s="452" t="s">
        <v>813</v>
      </c>
    </row>
    <row r="18" spans="1:3" ht="15">
      <c r="A18" s="590"/>
      <c r="B18" s="593"/>
      <c r="C18" s="452" t="s">
        <v>814</v>
      </c>
    </row>
    <row r="19" spans="1:3" ht="15">
      <c r="A19" s="590"/>
      <c r="B19" s="593"/>
      <c r="C19" s="452" t="s">
        <v>815</v>
      </c>
    </row>
    <row r="20" spans="1:3" ht="15">
      <c r="A20" s="156" t="s">
        <v>511</v>
      </c>
      <c r="B20" s="484">
        <v>0.16</v>
      </c>
      <c r="C20" s="157" t="s">
        <v>511</v>
      </c>
    </row>
    <row r="21" spans="1:3" ht="15">
      <c r="A21" s="156" t="s">
        <v>613</v>
      </c>
      <c r="B21" s="484">
        <v>0.14</v>
      </c>
      <c r="C21" s="157" t="s">
        <v>613</v>
      </c>
    </row>
    <row r="22" spans="1:3" ht="15">
      <c r="A22" s="156" t="s">
        <v>514</v>
      </c>
      <c r="B22" s="484">
        <v>0.18</v>
      </c>
      <c r="C22" s="157" t="s">
        <v>514</v>
      </c>
    </row>
    <row r="23" spans="1:3" ht="15">
      <c r="A23" s="590" t="s">
        <v>617</v>
      </c>
      <c r="B23" s="594" t="s">
        <v>1293</v>
      </c>
      <c r="C23" s="452" t="s">
        <v>817</v>
      </c>
    </row>
    <row r="24" spans="1:3" ht="15">
      <c r="A24" s="590"/>
      <c r="B24" s="591"/>
      <c r="C24" s="452" t="s">
        <v>1287</v>
      </c>
    </row>
    <row r="25" spans="1:3" ht="15">
      <c r="A25" s="590"/>
      <c r="B25" s="591"/>
      <c r="C25" s="452" t="s">
        <v>1288</v>
      </c>
    </row>
    <row r="26" spans="1:3" ht="15">
      <c r="A26" s="595" t="s">
        <v>1294</v>
      </c>
      <c r="B26" s="597">
        <v>-0.05</v>
      </c>
      <c r="C26" s="452" t="s">
        <v>1287</v>
      </c>
    </row>
    <row r="27" spans="1:3" ht="15">
      <c r="A27" s="596"/>
      <c r="B27" s="598"/>
      <c r="C27" s="452" t="s">
        <v>1288</v>
      </c>
    </row>
    <row r="28" spans="1:3" ht="15">
      <c r="A28" s="486" t="s">
        <v>1288</v>
      </c>
      <c r="B28" s="489">
        <v>-0.08</v>
      </c>
      <c r="C28" s="452" t="s">
        <v>1288</v>
      </c>
    </row>
    <row r="29" spans="1:3" ht="15">
      <c r="A29" s="486" t="s">
        <v>809</v>
      </c>
      <c r="B29" s="488">
        <v>0.17</v>
      </c>
      <c r="C29" s="157" t="s">
        <v>537</v>
      </c>
    </row>
    <row r="30" spans="1:3" ht="15">
      <c r="A30" s="599" t="s">
        <v>520</v>
      </c>
      <c r="B30" s="594" t="s">
        <v>1295</v>
      </c>
      <c r="C30" s="452" t="s">
        <v>521</v>
      </c>
    </row>
    <row r="31" spans="1:3" ht="15">
      <c r="A31" s="590"/>
      <c r="B31" s="591"/>
      <c r="C31" s="452" t="s">
        <v>820</v>
      </c>
    </row>
    <row r="32" spans="1:3" ht="15">
      <c r="A32" s="590"/>
      <c r="B32" s="591"/>
      <c r="C32" s="452" t="s">
        <v>816</v>
      </c>
    </row>
    <row r="33" spans="1:3" ht="15">
      <c r="A33" s="156" t="s">
        <v>521</v>
      </c>
      <c r="B33" s="484">
        <v>-0.022</v>
      </c>
      <c r="C33" s="452" t="s">
        <v>1296</v>
      </c>
    </row>
    <row r="34" spans="1:3" ht="15">
      <c r="A34" s="156" t="s">
        <v>524</v>
      </c>
      <c r="B34" s="484">
        <v>0.14</v>
      </c>
      <c r="C34" s="157" t="s">
        <v>524</v>
      </c>
    </row>
    <row r="35" spans="1:3" ht="15">
      <c r="A35" s="156" t="s">
        <v>526</v>
      </c>
      <c r="B35" s="484">
        <v>0.14</v>
      </c>
      <c r="C35" s="157" t="s">
        <v>526</v>
      </c>
    </row>
    <row r="36" spans="1:3" ht="15">
      <c r="A36" s="590" t="s">
        <v>618</v>
      </c>
      <c r="B36" s="594">
        <v>0.136</v>
      </c>
      <c r="C36" s="157" t="s">
        <v>581</v>
      </c>
    </row>
    <row r="37" spans="1:3" ht="15">
      <c r="A37" s="590"/>
      <c r="B37" s="591"/>
      <c r="C37" s="157" t="s">
        <v>528</v>
      </c>
    </row>
    <row r="38" spans="1:3" ht="15">
      <c r="A38" s="590"/>
      <c r="B38" s="591"/>
      <c r="C38" s="157" t="s">
        <v>529</v>
      </c>
    </row>
    <row r="39" spans="1:3" ht="15">
      <c r="A39" s="156" t="s">
        <v>530</v>
      </c>
      <c r="B39" s="488">
        <v>0.15</v>
      </c>
      <c r="C39" s="157" t="s">
        <v>530</v>
      </c>
    </row>
    <row r="40" spans="1:3" ht="15.75" thickBot="1">
      <c r="A40" s="158" t="s">
        <v>531</v>
      </c>
      <c r="B40" s="487">
        <v>0.14</v>
      </c>
      <c r="C40" s="159" t="s">
        <v>531</v>
      </c>
    </row>
    <row r="41" spans="1:3" ht="15">
      <c r="A41" s="13"/>
      <c r="B41" s="13"/>
      <c r="C41" s="13"/>
    </row>
    <row r="42" spans="1:7" ht="15">
      <c r="A42" s="548" t="s">
        <v>1298</v>
      </c>
      <c r="B42" s="549"/>
      <c r="C42" s="549"/>
      <c r="D42" s="461"/>
      <c r="E42" s="461"/>
      <c r="F42" s="461"/>
      <c r="G42" s="461"/>
    </row>
    <row r="43" spans="1:7" ht="15">
      <c r="A43" s="548" t="s">
        <v>1297</v>
      </c>
      <c r="B43" s="549"/>
      <c r="C43" s="549"/>
      <c r="D43" s="461"/>
      <c r="E43" s="461"/>
      <c r="F43" s="461"/>
      <c r="G43" s="461"/>
    </row>
    <row r="45" ht="15">
      <c r="A45" s="474" t="s">
        <v>1281</v>
      </c>
    </row>
    <row r="46" ht="15">
      <c r="A46" s="474" t="s">
        <v>1282</v>
      </c>
    </row>
  </sheetData>
  <mergeCells count="12">
    <mergeCell ref="A36:A38"/>
    <mergeCell ref="B36:B38"/>
    <mergeCell ref="A23:A25"/>
    <mergeCell ref="B23:B25"/>
    <mergeCell ref="A26:A27"/>
    <mergeCell ref="B26:B27"/>
    <mergeCell ref="A30:A32"/>
    <mergeCell ref="B30:B32"/>
    <mergeCell ref="A8:A9"/>
    <mergeCell ref="B8:B9"/>
    <mergeCell ref="A15:A19"/>
    <mergeCell ref="B15:B19"/>
  </mergeCells>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indexed="13"/>
  </sheetPr>
  <dimension ref="A1:D12"/>
  <sheetViews>
    <sheetView workbookViewId="0" topLeftCell="A1">
      <selection activeCell="A11" sqref="A11:A12"/>
    </sheetView>
  </sheetViews>
  <sheetFormatPr defaultColWidth="9.140625" defaultRowHeight="15"/>
  <cols>
    <col min="1" max="1" width="39.00390625" style="0" customWidth="1"/>
    <col min="2" max="2" width="12.00390625" style="0" customWidth="1"/>
    <col min="4" max="4" width="16.140625" style="0" customWidth="1"/>
  </cols>
  <sheetData>
    <row r="1" spans="1:4" ht="15">
      <c r="A1" s="1" t="s">
        <v>1187</v>
      </c>
      <c r="B1" s="13"/>
      <c r="C1" s="13"/>
      <c r="D1" s="13"/>
    </row>
    <row r="2" spans="1:4" ht="15">
      <c r="A2" s="13"/>
      <c r="B2" s="13"/>
      <c r="C2" s="13"/>
      <c r="D2" s="13"/>
    </row>
    <row r="3" spans="1:4" ht="15">
      <c r="A3" s="13"/>
      <c r="B3" s="13"/>
      <c r="C3" s="13"/>
      <c r="D3" s="13"/>
    </row>
    <row r="4" spans="1:4" ht="53.25" customHeight="1">
      <c r="A4" s="129"/>
      <c r="B4" s="354" t="s">
        <v>1180</v>
      </c>
      <c r="C4" s="354" t="s">
        <v>1181</v>
      </c>
      <c r="D4" s="354" t="s">
        <v>1182</v>
      </c>
    </row>
    <row r="5" spans="1:4" ht="15">
      <c r="A5" s="129" t="s">
        <v>1183</v>
      </c>
      <c r="B5" s="355">
        <v>2.2909100000000002</v>
      </c>
      <c r="C5" s="356">
        <v>25.013842697862856</v>
      </c>
      <c r="D5" s="357">
        <v>57.304462374961</v>
      </c>
    </row>
    <row r="6" spans="1:4" ht="15">
      <c r="A6" s="129" t="s">
        <v>1184</v>
      </c>
      <c r="B6" s="355">
        <v>1.7686300000000001</v>
      </c>
      <c r="C6" s="356">
        <v>23.004875400641378</v>
      </c>
      <c r="D6" s="357">
        <v>40.68711277983636</v>
      </c>
    </row>
    <row r="7" spans="1:4" ht="15">
      <c r="A7" s="129" t="s">
        <v>1185</v>
      </c>
      <c r="B7" s="355">
        <v>2.00603</v>
      </c>
      <c r="C7" s="356">
        <v>25.876977410629095</v>
      </c>
      <c r="D7" s="357">
        <v>51.909992995044284</v>
      </c>
    </row>
    <row r="8" spans="1:4" ht="15">
      <c r="A8" s="129" t="s">
        <v>1186</v>
      </c>
      <c r="B8" s="355">
        <v>0.68846</v>
      </c>
      <c r="C8" s="356">
        <v>17.6</v>
      </c>
      <c r="D8" s="357">
        <v>12.116896</v>
      </c>
    </row>
    <row r="11" ht="15">
      <c r="A11" s="474" t="s">
        <v>1281</v>
      </c>
    </row>
    <row r="12" spans="1:3" ht="15">
      <c r="A12" s="474" t="s">
        <v>1282</v>
      </c>
      <c r="C12" s="386"/>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Sheet20"/>
  <dimension ref="A1:F30"/>
  <sheetViews>
    <sheetView workbookViewId="0" topLeftCell="A1">
      <selection activeCell="D6" sqref="D6"/>
    </sheetView>
  </sheetViews>
  <sheetFormatPr defaultColWidth="9.140625" defaultRowHeight="15"/>
  <cols>
    <col min="1" max="1" width="29.140625" style="0" customWidth="1"/>
    <col min="2" max="2" width="13.421875" style="0" customWidth="1"/>
    <col min="3" max="3" width="11.140625" style="0" bestFit="1" customWidth="1"/>
    <col min="4" max="5" width="10.140625" style="0" customWidth="1"/>
    <col min="6" max="6" width="14.7109375" style="0" customWidth="1"/>
    <col min="7" max="11" width="8.7109375" style="0" customWidth="1"/>
  </cols>
  <sheetData>
    <row r="1" spans="1:5" ht="15">
      <c r="A1" s="1" t="s">
        <v>1188</v>
      </c>
      <c r="B1" s="1"/>
      <c r="C1" s="1"/>
      <c r="D1" s="1"/>
      <c r="E1" s="1"/>
    </row>
    <row r="2" spans="1:5" ht="15.75" thickBot="1">
      <c r="A2" s="1"/>
      <c r="B2" s="1"/>
      <c r="C2" s="1"/>
      <c r="D2" s="1"/>
      <c r="E2" s="1"/>
    </row>
    <row r="3" spans="1:6" ht="15">
      <c r="A3" s="38"/>
      <c r="B3" s="39"/>
      <c r="C3" s="40" t="s">
        <v>499</v>
      </c>
      <c r="D3" s="40" t="s">
        <v>500</v>
      </c>
      <c r="E3" s="40"/>
      <c r="F3" s="41"/>
    </row>
    <row r="4" spans="1:6" s="5" customFormat="1" ht="15.75" thickBot="1">
      <c r="A4" s="42" t="s">
        <v>493</v>
      </c>
      <c r="B4" s="43" t="s">
        <v>494</v>
      </c>
      <c r="C4" s="44" t="s">
        <v>495</v>
      </c>
      <c r="D4" s="44" t="s">
        <v>496</v>
      </c>
      <c r="E4" s="44" t="s">
        <v>498</v>
      </c>
      <c r="F4" s="45" t="s">
        <v>497</v>
      </c>
    </row>
    <row r="5" spans="1:6" s="7" customFormat="1" ht="30">
      <c r="A5" s="57" t="s">
        <v>562</v>
      </c>
      <c r="B5" s="46" t="s">
        <v>548</v>
      </c>
      <c r="C5" s="47">
        <v>2.442166540121908</v>
      </c>
      <c r="D5" s="47">
        <v>12.3</v>
      </c>
      <c r="E5" s="51">
        <v>12840.46832555298</v>
      </c>
      <c r="F5" s="48">
        <v>25.68093665110596</v>
      </c>
    </row>
    <row r="6" spans="1:6" s="7" customFormat="1" ht="30">
      <c r="A6" s="58" t="s">
        <v>563</v>
      </c>
      <c r="B6" s="49" t="s">
        <v>548</v>
      </c>
      <c r="C6" s="50">
        <v>4.067125119976096</v>
      </c>
      <c r="D6" s="50">
        <v>12.5</v>
      </c>
      <c r="E6" s="51">
        <v>12938.488705314548</v>
      </c>
      <c r="F6" s="52">
        <v>25.876977410629095</v>
      </c>
    </row>
    <row r="7" spans="1:6" s="7" customFormat="1" ht="30">
      <c r="A7" s="58" t="s">
        <v>564</v>
      </c>
      <c r="B7" s="49" t="s">
        <v>548</v>
      </c>
      <c r="C7" s="50">
        <v>1.7612252498990415</v>
      </c>
      <c r="D7" s="50">
        <v>16</v>
      </c>
      <c r="E7" s="51">
        <v>12097.584760404307</v>
      </c>
      <c r="F7" s="52">
        <v>24.195169520808612</v>
      </c>
    </row>
    <row r="8" spans="1:6" s="7" customFormat="1" ht="30">
      <c r="A8" s="58" t="s">
        <v>565</v>
      </c>
      <c r="B8" s="49" t="s">
        <v>548</v>
      </c>
      <c r="C8" s="50">
        <v>3.770327607971682</v>
      </c>
      <c r="D8" s="50">
        <v>20.9</v>
      </c>
      <c r="E8" s="51">
        <v>11515.674582201895</v>
      </c>
      <c r="F8" s="52">
        <v>23.03134916440379</v>
      </c>
    </row>
    <row r="9" spans="1:6" s="7" customFormat="1" ht="15">
      <c r="A9" s="58" t="s">
        <v>552</v>
      </c>
      <c r="B9" s="49" t="s">
        <v>548</v>
      </c>
      <c r="C9" s="50">
        <v>1.1188444515132923</v>
      </c>
      <c r="D9" s="50">
        <v>5.9</v>
      </c>
      <c r="E9" s="51">
        <v>12506.921348931428</v>
      </c>
      <c r="F9" s="52">
        <v>25.013842697862856</v>
      </c>
    </row>
    <row r="10" spans="1:6" s="7" customFormat="1" ht="30">
      <c r="A10" s="58" t="s">
        <v>553</v>
      </c>
      <c r="B10" s="49" t="s">
        <v>548</v>
      </c>
      <c r="C10" s="50">
        <v>2</v>
      </c>
      <c r="D10" s="50">
        <v>8.2</v>
      </c>
      <c r="E10" s="51">
        <v>12325.289467842214</v>
      </c>
      <c r="F10" s="52">
        <v>24.65057893568443</v>
      </c>
    </row>
    <row r="11" spans="1:6" s="7" customFormat="1" ht="15">
      <c r="A11" s="58" t="s">
        <v>554</v>
      </c>
      <c r="B11" s="49" t="s">
        <v>548</v>
      </c>
      <c r="C11" s="50">
        <v>2.52253819274642</v>
      </c>
      <c r="D11" s="50">
        <v>8.7</v>
      </c>
      <c r="E11" s="51">
        <v>11747.207416762512</v>
      </c>
      <c r="F11" s="52">
        <v>23.494414833525024</v>
      </c>
    </row>
    <row r="12" spans="1:6" s="7" customFormat="1" ht="15">
      <c r="A12" s="58" t="s">
        <v>555</v>
      </c>
      <c r="B12" s="49" t="s">
        <v>548</v>
      </c>
      <c r="C12" s="50">
        <v>2.5</v>
      </c>
      <c r="D12" s="50">
        <v>4.5</v>
      </c>
      <c r="E12" s="51">
        <v>12091.225346123148</v>
      </c>
      <c r="F12" s="52">
        <v>24.1824506922463</v>
      </c>
    </row>
    <row r="13" spans="1:6" s="7" customFormat="1" ht="15">
      <c r="A13" s="58" t="s">
        <v>555</v>
      </c>
      <c r="B13" s="49" t="s">
        <v>548</v>
      </c>
      <c r="C13" s="50">
        <v>3.5</v>
      </c>
      <c r="D13" s="50">
        <v>6.5</v>
      </c>
      <c r="E13" s="51">
        <v>11502.437700320688</v>
      </c>
      <c r="F13" s="52">
        <v>23.004875400641378</v>
      </c>
    </row>
    <row r="14" spans="1:6" s="7" customFormat="1" ht="15">
      <c r="A14" s="58" t="s">
        <v>555</v>
      </c>
      <c r="B14" s="49" t="s">
        <v>548</v>
      </c>
      <c r="C14" s="50">
        <v>5</v>
      </c>
      <c r="D14" s="50">
        <v>6.3</v>
      </c>
      <c r="E14" s="51">
        <v>11664.942127875855</v>
      </c>
      <c r="F14" s="52">
        <v>23.329884255751708</v>
      </c>
    </row>
    <row r="15" spans="1:6" s="7" customFormat="1" ht="15">
      <c r="A15" s="58" t="s">
        <v>556</v>
      </c>
      <c r="B15" s="49" t="s">
        <v>548</v>
      </c>
      <c r="C15" s="50">
        <v>4.924531237557979</v>
      </c>
      <c r="D15" s="50">
        <v>12.7</v>
      </c>
      <c r="E15" s="51">
        <v>12174.00260873559</v>
      </c>
      <c r="F15" s="52">
        <v>24.34800521747118</v>
      </c>
    </row>
    <row r="16" spans="1:6" s="7" customFormat="1" ht="15">
      <c r="A16" s="58" t="s">
        <v>689</v>
      </c>
      <c r="B16" s="49" t="s">
        <v>549</v>
      </c>
      <c r="C16" s="50">
        <v>3.3695049364679313</v>
      </c>
      <c r="D16" s="50">
        <v>10.8</v>
      </c>
      <c r="E16" s="51">
        <v>6839.701618644133</v>
      </c>
      <c r="F16" s="52">
        <v>13.679403237288266</v>
      </c>
    </row>
    <row r="17" spans="1:6" s="7" customFormat="1" ht="15">
      <c r="A17" s="58" t="s">
        <v>549</v>
      </c>
      <c r="B17" s="49" t="s">
        <v>549</v>
      </c>
      <c r="C17" s="50">
        <v>2.300142791249219</v>
      </c>
      <c r="D17" s="50">
        <v>10.8</v>
      </c>
      <c r="E17" s="51">
        <v>6584.630192503859</v>
      </c>
      <c r="F17" s="52">
        <v>13.169260385007718</v>
      </c>
    </row>
    <row r="18" spans="1:6" s="7" customFormat="1" ht="15">
      <c r="A18" s="58" t="s">
        <v>557</v>
      </c>
      <c r="B18" s="49" t="s">
        <v>550</v>
      </c>
      <c r="C18" s="50">
        <v>1.1836007408133</v>
      </c>
      <c r="D18" s="50">
        <v>5.2</v>
      </c>
      <c r="E18" s="51">
        <v>9052.297710428136</v>
      </c>
      <c r="F18" s="52">
        <v>18.104595420856274</v>
      </c>
    </row>
    <row r="19" spans="1:6" s="7" customFormat="1" ht="30">
      <c r="A19" s="58" t="s">
        <v>558</v>
      </c>
      <c r="B19" s="49" t="s">
        <v>550</v>
      </c>
      <c r="C19" s="50">
        <v>0.8339305069712974</v>
      </c>
      <c r="D19" s="50">
        <v>7.1</v>
      </c>
      <c r="E19" s="51">
        <v>8400</v>
      </c>
      <c r="F19" s="52">
        <v>16.8</v>
      </c>
    </row>
    <row r="20" spans="1:6" s="7" customFormat="1" ht="30">
      <c r="A20" s="58" t="s">
        <v>559</v>
      </c>
      <c r="B20" s="49" t="s">
        <v>550</v>
      </c>
      <c r="C20" s="50">
        <v>0.7065645521639239</v>
      </c>
      <c r="D20" s="50">
        <v>5.8</v>
      </c>
      <c r="E20" s="51">
        <v>8800</v>
      </c>
      <c r="F20" s="52">
        <v>17.6</v>
      </c>
    </row>
    <row r="21" spans="1:6" s="7" customFormat="1" ht="15">
      <c r="A21" s="58" t="s">
        <v>690</v>
      </c>
      <c r="B21" s="49" t="s">
        <v>550</v>
      </c>
      <c r="C21" s="50">
        <v>1.1432274839528116</v>
      </c>
      <c r="D21" s="50">
        <v>3.7</v>
      </c>
      <c r="E21" s="51">
        <v>9184.678819544457</v>
      </c>
      <c r="F21" s="52">
        <v>18.369357639088914</v>
      </c>
    </row>
    <row r="22" spans="1:6" s="7" customFormat="1" ht="15">
      <c r="A22" s="58" t="s">
        <v>560</v>
      </c>
      <c r="B22" s="49" t="s">
        <v>551</v>
      </c>
      <c r="C22" s="50">
        <v>0.980357133076625</v>
      </c>
      <c r="D22" s="50">
        <v>3.7</v>
      </c>
      <c r="E22" s="51">
        <v>11218.080865342868</v>
      </c>
      <c r="F22" s="52">
        <v>22.436161730685736</v>
      </c>
    </row>
    <row r="23" spans="1:6" s="7" customFormat="1" ht="15">
      <c r="A23" s="58" t="s">
        <v>561</v>
      </c>
      <c r="B23" s="49" t="s">
        <v>551</v>
      </c>
      <c r="C23" s="50">
        <v>1.283799438960075</v>
      </c>
      <c r="D23" s="50">
        <v>4.1</v>
      </c>
      <c r="E23" s="51">
        <v>11790.46815508214</v>
      </c>
      <c r="F23" s="52">
        <v>23.58093631016428</v>
      </c>
    </row>
    <row r="24" spans="1:6" s="7" customFormat="1" ht="15">
      <c r="A24" s="58" t="s">
        <v>687</v>
      </c>
      <c r="B24" s="49" t="s">
        <v>548</v>
      </c>
      <c r="C24" s="50">
        <v>0.9287770656681194</v>
      </c>
      <c r="D24" s="50">
        <v>4.2</v>
      </c>
      <c r="E24" s="51">
        <v>10914.627810158201</v>
      </c>
      <c r="F24" s="52">
        <v>21.829255620316403</v>
      </c>
    </row>
    <row r="25" spans="1:6" s="7" customFormat="1" ht="15">
      <c r="A25" s="58" t="s">
        <v>688</v>
      </c>
      <c r="B25" s="49" t="s">
        <v>548</v>
      </c>
      <c r="C25" s="50">
        <v>1.545854344032247</v>
      </c>
      <c r="D25" s="50">
        <v>4.2</v>
      </c>
      <c r="E25" s="51">
        <v>9392.81318175625</v>
      </c>
      <c r="F25" s="52">
        <v>18.7856263635125</v>
      </c>
    </row>
    <row r="26" spans="1:6" s="7" customFormat="1" ht="15.75" thickBot="1">
      <c r="A26" s="59" t="s">
        <v>547</v>
      </c>
      <c r="B26" s="53" t="s">
        <v>548</v>
      </c>
      <c r="C26" s="54">
        <v>1</v>
      </c>
      <c r="D26" s="54">
        <v>5.5</v>
      </c>
      <c r="E26" s="55">
        <v>12000</v>
      </c>
      <c r="F26" s="56">
        <v>24</v>
      </c>
    </row>
    <row r="27" s="5" customFormat="1" ht="15"/>
    <row r="28" s="5" customFormat="1" ht="15"/>
    <row r="29" s="5" customFormat="1" ht="15">
      <c r="A29" s="474" t="s">
        <v>1281</v>
      </c>
    </row>
    <row r="30" s="5" customFormat="1" ht="15">
      <c r="A30" s="474" t="s">
        <v>1282</v>
      </c>
    </row>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sheetData>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indexed="13"/>
  </sheetPr>
  <dimension ref="A1:D13"/>
  <sheetViews>
    <sheetView workbookViewId="0" topLeftCell="A1">
      <selection activeCell="E9" sqref="E9"/>
    </sheetView>
  </sheetViews>
  <sheetFormatPr defaultColWidth="9.140625" defaultRowHeight="15"/>
  <cols>
    <col min="1" max="1" width="15.7109375" style="0" customWidth="1"/>
    <col min="2" max="2" width="13.00390625" style="0" customWidth="1"/>
    <col min="3" max="3" width="11.421875" style="0" customWidth="1"/>
  </cols>
  <sheetData>
    <row r="1" ht="15">
      <c r="A1" s="1" t="s">
        <v>1189</v>
      </c>
    </row>
    <row r="4" spans="1:4" ht="57.75">
      <c r="A4" s="260"/>
      <c r="B4" s="257" t="s">
        <v>691</v>
      </c>
      <c r="C4" s="257" t="s">
        <v>1380</v>
      </c>
      <c r="D4" s="257" t="s">
        <v>1381</v>
      </c>
    </row>
    <row r="5" spans="1:4" ht="15">
      <c r="A5" s="256" t="s">
        <v>809</v>
      </c>
      <c r="B5" s="258">
        <f>Table2_Demand!B35</f>
        <v>142312.98529928402</v>
      </c>
      <c r="C5" s="287">
        <f>Table2_Demand!C35</f>
        <v>-0.002896927057174259</v>
      </c>
      <c r="D5" s="287">
        <f>Table2_Demand!D35</f>
        <v>0.00667645580934728</v>
      </c>
    </row>
    <row r="6" spans="1:4" ht="15">
      <c r="A6" s="256" t="s">
        <v>626</v>
      </c>
      <c r="B6" s="258">
        <f>Table2_Demand!B36</f>
        <v>48057.70497618231</v>
      </c>
      <c r="C6" s="287">
        <f>Table2_Demand!C36</f>
        <v>0.019955902440835116</v>
      </c>
      <c r="D6" s="287">
        <f>Table2_Demand!D36</f>
        <v>0.008554812367512765</v>
      </c>
    </row>
    <row r="7" spans="1:4" ht="29.25">
      <c r="A7" s="261"/>
      <c r="B7" s="257" t="s">
        <v>692</v>
      </c>
      <c r="C7" s="259"/>
      <c r="D7" s="259"/>
    </row>
    <row r="8" spans="1:4" ht="15">
      <c r="A8" s="256" t="s">
        <v>809</v>
      </c>
      <c r="B8" s="258">
        <f>Table3_Peak!C35</f>
        <v>23625</v>
      </c>
      <c r="C8" s="287">
        <f>Table3_Peak!D35</f>
        <v>-0.0028553085764581043</v>
      </c>
      <c r="D8" s="287">
        <f>Table3_Peak!E35</f>
        <v>0.006758561893571674</v>
      </c>
    </row>
    <row r="9" spans="1:4" ht="15">
      <c r="A9" s="256" t="s">
        <v>626</v>
      </c>
      <c r="B9" s="258">
        <f>Table3_Peak!C36</f>
        <v>8007</v>
      </c>
      <c r="C9" s="287">
        <f>Table3_Peak!D36</f>
        <v>0.016903867054073762</v>
      </c>
      <c r="D9" s="287">
        <f>Table3_Peak!E36</f>
        <v>0.008554812367512765</v>
      </c>
    </row>
    <row r="12" ht="15">
      <c r="A12" s="474" t="s">
        <v>1281</v>
      </c>
    </row>
    <row r="13" ht="15">
      <c r="A13" s="474" t="s">
        <v>1282</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B197"/>
  <sheetViews>
    <sheetView workbookViewId="0" topLeftCell="A1">
      <selection activeCell="D2" sqref="D2"/>
    </sheetView>
  </sheetViews>
  <sheetFormatPr defaultColWidth="9.140625" defaultRowHeight="15"/>
  <cols>
    <col min="1" max="1" width="41.421875" style="0" customWidth="1"/>
    <col min="2" max="2" width="16.57421875" style="0" bestFit="1" customWidth="1"/>
  </cols>
  <sheetData>
    <row r="1" ht="15">
      <c r="A1" s="1" t="s">
        <v>320</v>
      </c>
    </row>
    <row r="3" spans="1:2" ht="15">
      <c r="A3" s="277" t="s">
        <v>750</v>
      </c>
      <c r="B3" s="277" t="s">
        <v>472</v>
      </c>
    </row>
    <row r="4" spans="1:2" ht="15">
      <c r="A4" s="129"/>
      <c r="B4" s="129"/>
    </row>
    <row r="5" spans="1:2" ht="15">
      <c r="A5" s="129" t="s">
        <v>752</v>
      </c>
      <c r="B5" s="129" t="s">
        <v>506</v>
      </c>
    </row>
    <row r="6" spans="1:2" ht="15">
      <c r="A6" s="129" t="s">
        <v>753</v>
      </c>
      <c r="B6" s="129" t="s">
        <v>506</v>
      </c>
    </row>
    <row r="7" spans="1:2" ht="15">
      <c r="A7" s="129" t="s">
        <v>754</v>
      </c>
      <c r="B7" s="129" t="s">
        <v>506</v>
      </c>
    </row>
    <row r="8" spans="1:2" ht="15">
      <c r="A8" s="129" t="s">
        <v>755</v>
      </c>
      <c r="B8" s="129" t="s">
        <v>506</v>
      </c>
    </row>
    <row r="9" spans="1:2" ht="15">
      <c r="A9" s="129" t="s">
        <v>756</v>
      </c>
      <c r="B9" s="129" t="s">
        <v>506</v>
      </c>
    </row>
    <row r="10" spans="1:2" ht="15">
      <c r="A10" s="129" t="s">
        <v>757</v>
      </c>
      <c r="B10" s="129" t="s">
        <v>506</v>
      </c>
    </row>
    <row r="11" spans="1:2" ht="15">
      <c r="A11" s="129" t="s">
        <v>758</v>
      </c>
      <c r="B11" s="129" t="s">
        <v>506</v>
      </c>
    </row>
    <row r="12" spans="1:2" ht="15">
      <c r="A12" s="129" t="s">
        <v>759</v>
      </c>
      <c r="B12" s="129" t="s">
        <v>506</v>
      </c>
    </row>
    <row r="13" spans="1:2" ht="15">
      <c r="A13" s="129" t="s">
        <v>761</v>
      </c>
      <c r="B13" s="129" t="s">
        <v>508</v>
      </c>
    </row>
    <row r="14" spans="1:2" ht="15">
      <c r="A14" s="129" t="s">
        <v>763</v>
      </c>
      <c r="B14" s="129" t="s">
        <v>508</v>
      </c>
    </row>
    <row r="15" spans="1:2" ht="15">
      <c r="A15" s="129" t="s">
        <v>764</v>
      </c>
      <c r="B15" s="129" t="s">
        <v>508</v>
      </c>
    </row>
    <row r="16" spans="1:2" ht="15">
      <c r="A16" s="129" t="s">
        <v>765</v>
      </c>
      <c r="B16" s="129" t="s">
        <v>508</v>
      </c>
    </row>
    <row r="17" spans="1:2" ht="15">
      <c r="A17" s="129" t="s">
        <v>766</v>
      </c>
      <c r="B17" s="129" t="s">
        <v>508</v>
      </c>
    </row>
    <row r="18" spans="1:2" ht="15">
      <c r="A18" s="129" t="s">
        <v>767</v>
      </c>
      <c r="B18" s="129" t="s">
        <v>768</v>
      </c>
    </row>
    <row r="19" spans="1:2" ht="15">
      <c r="A19" s="129" t="s">
        <v>769</v>
      </c>
      <c r="B19" s="129" t="s">
        <v>768</v>
      </c>
    </row>
    <row r="20" spans="1:2" ht="15">
      <c r="A20" s="129" t="s">
        <v>491</v>
      </c>
      <c r="B20" s="129" t="s">
        <v>491</v>
      </c>
    </row>
    <row r="21" spans="1:2" ht="15">
      <c r="A21" s="129" t="s">
        <v>772</v>
      </c>
      <c r="B21" s="129" t="s">
        <v>509</v>
      </c>
    </row>
    <row r="22" spans="1:2" ht="15">
      <c r="A22" s="129" t="s">
        <v>773</v>
      </c>
      <c r="B22" s="129" t="s">
        <v>509</v>
      </c>
    </row>
    <row r="23" spans="1:2" ht="15">
      <c r="A23" s="129" t="s">
        <v>774</v>
      </c>
      <c r="B23" s="129" t="s">
        <v>509</v>
      </c>
    </row>
    <row r="24" spans="1:2" ht="15">
      <c r="A24" s="129" t="s">
        <v>775</v>
      </c>
      <c r="B24" s="129" t="s">
        <v>509</v>
      </c>
    </row>
    <row r="25" spans="1:2" ht="15">
      <c r="A25" s="129" t="s">
        <v>776</v>
      </c>
      <c r="B25" s="129" t="s">
        <v>509</v>
      </c>
    </row>
    <row r="26" spans="1:2" ht="15">
      <c r="A26" s="129" t="s">
        <v>777</v>
      </c>
      <c r="B26" s="129" t="s">
        <v>509</v>
      </c>
    </row>
    <row r="27" spans="1:2" ht="15">
      <c r="A27" s="129" t="s">
        <v>778</v>
      </c>
      <c r="B27" s="129" t="s">
        <v>509</v>
      </c>
    </row>
    <row r="28" spans="1:2" ht="15">
      <c r="A28" s="129" t="s">
        <v>779</v>
      </c>
      <c r="B28" s="129" t="s">
        <v>509</v>
      </c>
    </row>
    <row r="29" spans="1:2" ht="15">
      <c r="A29" s="129" t="s">
        <v>780</v>
      </c>
      <c r="B29" s="129" t="s">
        <v>509</v>
      </c>
    </row>
    <row r="30" spans="1:2" ht="15">
      <c r="A30" s="129" t="s">
        <v>781</v>
      </c>
      <c r="B30" s="129" t="s">
        <v>509</v>
      </c>
    </row>
    <row r="31" spans="1:2" ht="15">
      <c r="A31" s="129" t="s">
        <v>782</v>
      </c>
      <c r="B31" s="129" t="s">
        <v>509</v>
      </c>
    </row>
    <row r="32" spans="1:2" ht="15">
      <c r="A32" s="129" t="s">
        <v>788</v>
      </c>
      <c r="B32" s="129" t="s">
        <v>510</v>
      </c>
    </row>
    <row r="33" spans="1:2" ht="15">
      <c r="A33" s="129" t="s">
        <v>856</v>
      </c>
      <c r="B33" s="129" t="s">
        <v>510</v>
      </c>
    </row>
    <row r="34" spans="1:2" ht="15">
      <c r="A34" s="129" t="s">
        <v>861</v>
      </c>
      <c r="B34" s="129" t="s">
        <v>510</v>
      </c>
    </row>
    <row r="35" spans="1:2" ht="15">
      <c r="A35" s="129" t="s">
        <v>862</v>
      </c>
      <c r="B35" s="129" t="s">
        <v>510</v>
      </c>
    </row>
    <row r="36" spans="1:2" ht="15">
      <c r="A36" s="129" t="s">
        <v>867</v>
      </c>
      <c r="B36" s="129" t="s">
        <v>510</v>
      </c>
    </row>
    <row r="37" spans="1:2" ht="15">
      <c r="A37" s="129" t="s">
        <v>874</v>
      </c>
      <c r="B37" s="129" t="s">
        <v>510</v>
      </c>
    </row>
    <row r="38" spans="1:2" ht="15">
      <c r="A38" s="129" t="s">
        <v>875</v>
      </c>
      <c r="B38" s="129" t="s">
        <v>510</v>
      </c>
    </row>
    <row r="39" spans="1:2" ht="15">
      <c r="A39" s="129" t="s">
        <v>893</v>
      </c>
      <c r="B39" s="129" t="s">
        <v>810</v>
      </c>
    </row>
    <row r="40" spans="1:2" ht="15">
      <c r="A40" s="129" t="s">
        <v>811</v>
      </c>
      <c r="B40" s="129" t="s">
        <v>810</v>
      </c>
    </row>
    <row r="41" spans="1:2" ht="15">
      <c r="A41" s="129" t="s">
        <v>880</v>
      </c>
      <c r="B41" s="129" t="s">
        <v>810</v>
      </c>
    </row>
    <row r="42" spans="1:2" ht="15">
      <c r="A42" s="129" t="s">
        <v>886</v>
      </c>
      <c r="B42" s="129" t="s">
        <v>810</v>
      </c>
    </row>
    <row r="43" spans="1:2" ht="15">
      <c r="A43" s="129" t="s">
        <v>881</v>
      </c>
      <c r="B43" s="129" t="s">
        <v>810</v>
      </c>
    </row>
    <row r="44" spans="1:2" ht="15">
      <c r="A44" s="129" t="s">
        <v>882</v>
      </c>
      <c r="B44" s="129" t="s">
        <v>810</v>
      </c>
    </row>
    <row r="45" spans="1:2" ht="15">
      <c r="A45" s="129" t="s">
        <v>883</v>
      </c>
      <c r="B45" s="129" t="s">
        <v>810</v>
      </c>
    </row>
    <row r="46" spans="1:2" ht="15">
      <c r="A46" s="129" t="s">
        <v>884</v>
      </c>
      <c r="B46" s="129" t="s">
        <v>810</v>
      </c>
    </row>
    <row r="47" spans="1:2" ht="15">
      <c r="A47" s="129" t="s">
        <v>877</v>
      </c>
      <c r="B47" s="129" t="s">
        <v>812</v>
      </c>
    </row>
    <row r="48" spans="1:2" ht="15">
      <c r="A48" s="129" t="s">
        <v>878</v>
      </c>
      <c r="B48" s="129" t="s">
        <v>812</v>
      </c>
    </row>
    <row r="49" spans="1:2" ht="15">
      <c r="A49" s="129" t="s">
        <v>879</v>
      </c>
      <c r="B49" s="129" t="s">
        <v>812</v>
      </c>
    </row>
    <row r="50" spans="1:2" ht="15">
      <c r="A50" s="129" t="s">
        <v>950</v>
      </c>
      <c r="B50" s="129" t="s">
        <v>813</v>
      </c>
    </row>
    <row r="51" spans="1:2" ht="15">
      <c r="A51" s="129" t="s">
        <v>760</v>
      </c>
      <c r="B51" s="129" t="s">
        <v>813</v>
      </c>
    </row>
    <row r="52" spans="1:2" ht="15">
      <c r="A52" s="129" t="s">
        <v>951</v>
      </c>
      <c r="B52" s="129" t="s">
        <v>813</v>
      </c>
    </row>
    <row r="53" spans="1:2" ht="15">
      <c r="A53" s="129" t="s">
        <v>762</v>
      </c>
      <c r="B53" s="129" t="s">
        <v>813</v>
      </c>
    </row>
    <row r="54" spans="1:2" ht="15">
      <c r="A54" s="129" t="s">
        <v>952</v>
      </c>
      <c r="B54" s="129" t="s">
        <v>813</v>
      </c>
    </row>
    <row r="55" spans="1:2" ht="15">
      <c r="A55" s="129" t="s">
        <v>783</v>
      </c>
      <c r="B55" s="129" t="s">
        <v>814</v>
      </c>
    </row>
    <row r="56" spans="1:2" ht="15">
      <c r="A56" s="129" t="s">
        <v>784</v>
      </c>
      <c r="B56" s="129" t="s">
        <v>814</v>
      </c>
    </row>
    <row r="57" spans="1:2" ht="15">
      <c r="A57" s="129" t="s">
        <v>785</v>
      </c>
      <c r="B57" s="129" t="s">
        <v>814</v>
      </c>
    </row>
    <row r="58" spans="1:2" ht="15">
      <c r="A58" s="129" t="s">
        <v>786</v>
      </c>
      <c r="B58" s="129" t="s">
        <v>814</v>
      </c>
    </row>
    <row r="59" spans="1:2" ht="15">
      <c r="A59" s="129" t="s">
        <v>787</v>
      </c>
      <c r="B59" s="129" t="s">
        <v>814</v>
      </c>
    </row>
    <row r="60" spans="1:2" ht="15">
      <c r="A60" s="129" t="s">
        <v>789</v>
      </c>
      <c r="B60" s="129" t="s">
        <v>814</v>
      </c>
    </row>
    <row r="61" spans="1:2" ht="15">
      <c r="A61" s="129" t="s">
        <v>1307</v>
      </c>
      <c r="B61" s="129" t="s">
        <v>814</v>
      </c>
    </row>
    <row r="62" spans="1:2" ht="15">
      <c r="A62" s="129" t="s">
        <v>854</v>
      </c>
      <c r="B62" s="129" t="s">
        <v>814</v>
      </c>
    </row>
    <row r="63" spans="1:2" ht="15">
      <c r="A63" s="129" t="s">
        <v>855</v>
      </c>
      <c r="B63" s="129" t="s">
        <v>814</v>
      </c>
    </row>
    <row r="64" spans="1:2" ht="15">
      <c r="A64" s="129" t="s">
        <v>857</v>
      </c>
      <c r="B64" s="129" t="s">
        <v>814</v>
      </c>
    </row>
    <row r="65" spans="1:2" ht="15">
      <c r="A65" s="129" t="s">
        <v>858</v>
      </c>
      <c r="B65" s="129" t="s">
        <v>814</v>
      </c>
    </row>
    <row r="66" spans="1:2" ht="15">
      <c r="A66" s="129" t="s">
        <v>859</v>
      </c>
      <c r="B66" s="129" t="s">
        <v>814</v>
      </c>
    </row>
    <row r="67" spans="1:2" ht="15">
      <c r="A67" s="129" t="s">
        <v>860</v>
      </c>
      <c r="B67" s="129" t="s">
        <v>814</v>
      </c>
    </row>
    <row r="68" spans="1:2" ht="15">
      <c r="A68" s="129" t="s">
        <v>863</v>
      </c>
      <c r="B68" s="129" t="s">
        <v>814</v>
      </c>
    </row>
    <row r="69" spans="1:2" ht="15">
      <c r="A69" s="129" t="s">
        <v>864</v>
      </c>
      <c r="B69" s="129" t="s">
        <v>814</v>
      </c>
    </row>
    <row r="70" spans="1:2" ht="15">
      <c r="A70" s="129" t="s">
        <v>865</v>
      </c>
      <c r="B70" s="129" t="s">
        <v>814</v>
      </c>
    </row>
    <row r="71" spans="1:2" ht="15">
      <c r="A71" s="129" t="s">
        <v>866</v>
      </c>
      <c r="B71" s="129" t="s">
        <v>814</v>
      </c>
    </row>
    <row r="72" spans="1:2" ht="15">
      <c r="A72" s="129" t="s">
        <v>868</v>
      </c>
      <c r="B72" s="129" t="s">
        <v>814</v>
      </c>
    </row>
    <row r="73" spans="1:2" ht="15">
      <c r="A73" s="129" t="s">
        <v>869</v>
      </c>
      <c r="B73" s="129" t="s">
        <v>814</v>
      </c>
    </row>
    <row r="74" spans="1:2" ht="15">
      <c r="A74" s="129" t="s">
        <v>872</v>
      </c>
      <c r="B74" s="129" t="s">
        <v>814</v>
      </c>
    </row>
    <row r="75" spans="1:2" ht="15">
      <c r="A75" s="129" t="s">
        <v>873</v>
      </c>
      <c r="B75" s="129" t="s">
        <v>814</v>
      </c>
    </row>
    <row r="76" spans="1:2" ht="15">
      <c r="A76" s="129" t="s">
        <v>876</v>
      </c>
      <c r="B76" s="129" t="s">
        <v>814</v>
      </c>
    </row>
    <row r="77" spans="1:2" ht="15">
      <c r="A77" s="129" t="s">
        <v>1306</v>
      </c>
      <c r="B77" s="129" t="s">
        <v>815</v>
      </c>
    </row>
    <row r="78" spans="1:2" ht="15">
      <c r="A78" s="129" t="s">
        <v>1308</v>
      </c>
      <c r="B78" s="129" t="s">
        <v>815</v>
      </c>
    </row>
    <row r="79" spans="1:2" ht="15">
      <c r="A79" s="129" t="s">
        <v>1309</v>
      </c>
      <c r="B79" s="129" t="s">
        <v>815</v>
      </c>
    </row>
    <row r="80" spans="1:2" ht="15">
      <c r="A80" s="129" t="s">
        <v>1310</v>
      </c>
      <c r="B80" s="129" t="s">
        <v>815</v>
      </c>
    </row>
    <row r="81" spans="1:2" ht="15">
      <c r="A81" s="129" t="s">
        <v>1311</v>
      </c>
      <c r="B81" s="129" t="s">
        <v>815</v>
      </c>
    </row>
    <row r="82" spans="1:2" ht="15">
      <c r="A82" s="129" t="s">
        <v>1312</v>
      </c>
      <c r="B82" s="129" t="s">
        <v>815</v>
      </c>
    </row>
    <row r="83" spans="1:2" ht="15">
      <c r="A83" s="129" t="s">
        <v>887</v>
      </c>
      <c r="B83" s="129" t="s">
        <v>581</v>
      </c>
    </row>
    <row r="84" spans="1:2" ht="15">
      <c r="A84" s="129" t="s">
        <v>888</v>
      </c>
      <c r="B84" s="129" t="s">
        <v>581</v>
      </c>
    </row>
    <row r="85" spans="1:2" ht="15">
      <c r="A85" s="129" t="s">
        <v>889</v>
      </c>
      <c r="B85" s="129" t="s">
        <v>581</v>
      </c>
    </row>
    <row r="86" spans="1:2" ht="15">
      <c r="A86" s="129" t="s">
        <v>890</v>
      </c>
      <c r="B86" s="129" t="s">
        <v>581</v>
      </c>
    </row>
    <row r="87" spans="1:2" ht="15">
      <c r="A87" s="129" t="s">
        <v>891</v>
      </c>
      <c r="B87" s="129" t="s">
        <v>581</v>
      </c>
    </row>
    <row r="88" spans="1:2" ht="15">
      <c r="A88" s="129" t="s">
        <v>511</v>
      </c>
      <c r="B88" s="129" t="s">
        <v>511</v>
      </c>
    </row>
    <row r="89" spans="1:2" ht="15">
      <c r="A89" s="129" t="s">
        <v>892</v>
      </c>
      <c r="B89" s="129" t="s">
        <v>816</v>
      </c>
    </row>
    <row r="90" spans="1:2" ht="15">
      <c r="A90" s="129" t="s">
        <v>894</v>
      </c>
      <c r="B90" s="129" t="s">
        <v>613</v>
      </c>
    </row>
    <row r="91" spans="1:2" ht="15">
      <c r="A91" s="129" t="s">
        <v>895</v>
      </c>
      <c r="B91" s="129" t="s">
        <v>613</v>
      </c>
    </row>
    <row r="92" spans="1:2" ht="15">
      <c r="A92" s="129" t="s">
        <v>896</v>
      </c>
      <c r="B92" s="129" t="s">
        <v>613</v>
      </c>
    </row>
    <row r="93" spans="1:2" ht="15">
      <c r="A93" s="129" t="s">
        <v>897</v>
      </c>
      <c r="B93" s="129" t="s">
        <v>613</v>
      </c>
    </row>
    <row r="94" spans="1:2" ht="15">
      <c r="A94" s="129" t="s">
        <v>898</v>
      </c>
      <c r="B94" s="129" t="s">
        <v>513</v>
      </c>
    </row>
    <row r="95" spans="1:2" ht="15">
      <c r="A95" s="129" t="s">
        <v>899</v>
      </c>
      <c r="B95" s="129" t="s">
        <v>513</v>
      </c>
    </row>
    <row r="96" spans="1:2" ht="15">
      <c r="A96" s="129" t="s">
        <v>900</v>
      </c>
      <c r="B96" s="129" t="s">
        <v>513</v>
      </c>
    </row>
    <row r="97" spans="1:2" ht="15">
      <c r="A97" s="129" t="s">
        <v>901</v>
      </c>
      <c r="B97" s="129" t="s">
        <v>513</v>
      </c>
    </row>
    <row r="98" spans="1:2" ht="15">
      <c r="A98" s="129" t="s">
        <v>902</v>
      </c>
      <c r="B98" s="129" t="s">
        <v>514</v>
      </c>
    </row>
    <row r="99" spans="1:2" ht="15">
      <c r="A99" s="129" t="s">
        <v>903</v>
      </c>
      <c r="B99" s="129" t="s">
        <v>514</v>
      </c>
    </row>
    <row r="100" spans="1:2" ht="15">
      <c r="A100" s="129" t="s">
        <v>904</v>
      </c>
      <c r="B100" s="129" t="s">
        <v>514</v>
      </c>
    </row>
    <row r="101" spans="1:2" ht="15">
      <c r="A101" s="129" t="s">
        <v>905</v>
      </c>
      <c r="B101" s="129" t="s">
        <v>514</v>
      </c>
    </row>
    <row r="102" spans="1:2" ht="15">
      <c r="A102" s="129" t="s">
        <v>906</v>
      </c>
      <c r="B102" s="129" t="s">
        <v>514</v>
      </c>
    </row>
    <row r="103" spans="1:2" ht="15">
      <c r="A103" s="129" t="s">
        <v>907</v>
      </c>
      <c r="B103" s="129" t="s">
        <v>514</v>
      </c>
    </row>
    <row r="104" spans="1:2" ht="15">
      <c r="A104" s="129" t="s">
        <v>908</v>
      </c>
      <c r="B104" s="129" t="s">
        <v>514</v>
      </c>
    </row>
    <row r="105" spans="1:2" ht="15">
      <c r="A105" s="129" t="s">
        <v>909</v>
      </c>
      <c r="B105" s="129" t="s">
        <v>514</v>
      </c>
    </row>
    <row r="106" spans="1:2" ht="15">
      <c r="A106" s="129" t="s">
        <v>910</v>
      </c>
      <c r="B106" s="129" t="s">
        <v>514</v>
      </c>
    </row>
    <row r="107" spans="1:2" ht="15">
      <c r="A107" s="129" t="s">
        <v>911</v>
      </c>
      <c r="B107" s="129" t="s">
        <v>514</v>
      </c>
    </row>
    <row r="108" spans="1:2" ht="15">
      <c r="A108" s="129" t="s">
        <v>912</v>
      </c>
      <c r="B108" s="129" t="s">
        <v>514</v>
      </c>
    </row>
    <row r="109" spans="1:2" ht="15">
      <c r="A109" s="129" t="s">
        <v>913</v>
      </c>
      <c r="B109" s="129" t="s">
        <v>514</v>
      </c>
    </row>
    <row r="110" spans="1:2" ht="15">
      <c r="A110" s="129" t="s">
        <v>914</v>
      </c>
      <c r="B110" s="129" t="s">
        <v>514</v>
      </c>
    </row>
    <row r="111" spans="1:2" ht="15">
      <c r="A111" s="129" t="s">
        <v>915</v>
      </c>
      <c r="B111" s="129" t="s">
        <v>514</v>
      </c>
    </row>
    <row r="112" spans="1:2" ht="15">
      <c r="A112" s="129" t="s">
        <v>916</v>
      </c>
      <c r="B112" s="129" t="s">
        <v>514</v>
      </c>
    </row>
    <row r="113" spans="1:2" ht="15">
      <c r="A113" s="129" t="s">
        <v>923</v>
      </c>
      <c r="B113" s="129" t="s">
        <v>817</v>
      </c>
    </row>
    <row r="114" spans="1:2" ht="15">
      <c r="A114" s="129" t="s">
        <v>924</v>
      </c>
      <c r="B114" s="129" t="s">
        <v>817</v>
      </c>
    </row>
    <row r="115" spans="1:2" ht="15">
      <c r="A115" s="129" t="s">
        <v>925</v>
      </c>
      <c r="B115" s="129" t="s">
        <v>817</v>
      </c>
    </row>
    <row r="116" spans="1:2" ht="15">
      <c r="A116" s="129" t="s">
        <v>926</v>
      </c>
      <c r="B116" s="129" t="s">
        <v>817</v>
      </c>
    </row>
    <row r="117" spans="1:2" ht="15">
      <c r="A117" s="129" t="s">
        <v>927</v>
      </c>
      <c r="B117" s="129" t="s">
        <v>817</v>
      </c>
    </row>
    <row r="118" spans="1:2" ht="15">
      <c r="A118" s="129" t="s">
        <v>917</v>
      </c>
      <c r="B118" s="129" t="s">
        <v>817</v>
      </c>
    </row>
    <row r="119" spans="1:2" ht="15">
      <c r="A119" s="129" t="s">
        <v>918</v>
      </c>
      <c r="B119" s="129" t="s">
        <v>818</v>
      </c>
    </row>
    <row r="120" spans="1:2" ht="15">
      <c r="A120" s="129" t="s">
        <v>919</v>
      </c>
      <c r="B120" s="129" t="s">
        <v>818</v>
      </c>
    </row>
    <row r="121" spans="1:2" ht="15">
      <c r="A121" s="129" t="s">
        <v>920</v>
      </c>
      <c r="B121" s="129" t="s">
        <v>818</v>
      </c>
    </row>
    <row r="122" spans="1:2" ht="15">
      <c r="A122" s="129" t="s">
        <v>922</v>
      </c>
      <c r="B122" s="129" t="s">
        <v>819</v>
      </c>
    </row>
    <row r="123" spans="1:2" ht="15">
      <c r="A123" s="129" t="s">
        <v>921</v>
      </c>
      <c r="B123" s="129" t="s">
        <v>819</v>
      </c>
    </row>
    <row r="124" spans="1:2" ht="15">
      <c r="A124" s="129" t="s">
        <v>929</v>
      </c>
      <c r="B124" s="129" t="s">
        <v>521</v>
      </c>
    </row>
    <row r="125" spans="1:2" ht="15">
      <c r="A125" s="129" t="s">
        <v>930</v>
      </c>
      <c r="B125" s="129" t="s">
        <v>521</v>
      </c>
    </row>
    <row r="126" spans="1:2" ht="15">
      <c r="A126" s="129" t="s">
        <v>931</v>
      </c>
      <c r="B126" s="129" t="s">
        <v>521</v>
      </c>
    </row>
    <row r="127" spans="1:2" ht="15">
      <c r="A127" s="129" t="s">
        <v>932</v>
      </c>
      <c r="B127" s="129" t="s">
        <v>521</v>
      </c>
    </row>
    <row r="128" spans="1:2" ht="15">
      <c r="A128" s="129" t="s">
        <v>933</v>
      </c>
      <c r="B128" s="129" t="s">
        <v>521</v>
      </c>
    </row>
    <row r="129" spans="1:2" ht="15">
      <c r="A129" s="129" t="s">
        <v>934</v>
      </c>
      <c r="B129" s="129" t="s">
        <v>521</v>
      </c>
    </row>
    <row r="130" spans="1:2" ht="15">
      <c r="A130" s="129" t="s">
        <v>939</v>
      </c>
      <c r="B130" s="129" t="s">
        <v>820</v>
      </c>
    </row>
    <row r="131" spans="1:2" ht="15">
      <c r="A131" s="129" t="s">
        <v>941</v>
      </c>
      <c r="B131" s="129" t="s">
        <v>820</v>
      </c>
    </row>
    <row r="132" spans="1:2" ht="15">
      <c r="A132" s="129" t="s">
        <v>942</v>
      </c>
      <c r="B132" s="129" t="s">
        <v>820</v>
      </c>
    </row>
    <row r="133" spans="1:2" ht="15">
      <c r="A133" s="129" t="s">
        <v>940</v>
      </c>
      <c r="B133" s="129" t="s">
        <v>820</v>
      </c>
    </row>
    <row r="134" spans="1:2" ht="15">
      <c r="A134" s="129" t="s">
        <v>943</v>
      </c>
      <c r="B134" s="129" t="s">
        <v>820</v>
      </c>
    </row>
    <row r="135" spans="1:2" ht="15">
      <c r="A135" s="129" t="s">
        <v>751</v>
      </c>
      <c r="B135" s="129" t="s">
        <v>816</v>
      </c>
    </row>
    <row r="136" spans="1:2" ht="15">
      <c r="A136" s="129" t="s">
        <v>935</v>
      </c>
      <c r="B136" s="129" t="s">
        <v>816</v>
      </c>
    </row>
    <row r="137" spans="1:2" ht="15">
      <c r="A137" s="129" t="s">
        <v>885</v>
      </c>
      <c r="B137" s="129" t="s">
        <v>816</v>
      </c>
    </row>
    <row r="138" spans="1:2" ht="15">
      <c r="A138" s="129" t="s">
        <v>936</v>
      </c>
      <c r="B138" s="129" t="s">
        <v>816</v>
      </c>
    </row>
    <row r="139" spans="1:2" ht="15">
      <c r="A139" s="129" t="s">
        <v>928</v>
      </c>
      <c r="B139" s="129" t="s">
        <v>816</v>
      </c>
    </row>
    <row r="140" spans="1:2" ht="15">
      <c r="A140" s="129" t="s">
        <v>821</v>
      </c>
      <c r="B140" s="129" t="s">
        <v>816</v>
      </c>
    </row>
    <row r="141" spans="1:2" ht="15">
      <c r="A141" s="129" t="s">
        <v>937</v>
      </c>
      <c r="B141" s="129" t="s">
        <v>816</v>
      </c>
    </row>
    <row r="142" spans="1:2" ht="15">
      <c r="A142" s="129" t="s">
        <v>938</v>
      </c>
      <c r="B142" s="129" t="s">
        <v>816</v>
      </c>
    </row>
    <row r="143" spans="1:2" ht="15">
      <c r="A143" s="129" t="s">
        <v>944</v>
      </c>
      <c r="B143" s="129" t="s">
        <v>524</v>
      </c>
    </row>
    <row r="144" spans="1:2" ht="15">
      <c r="A144" s="129" t="s">
        <v>945</v>
      </c>
      <c r="B144" s="129" t="s">
        <v>524</v>
      </c>
    </row>
    <row r="145" spans="1:2" ht="15">
      <c r="A145" s="129" t="s">
        <v>946</v>
      </c>
      <c r="B145" s="129" t="s">
        <v>524</v>
      </c>
    </row>
    <row r="146" spans="1:2" ht="15">
      <c r="A146" s="129" t="s">
        <v>947</v>
      </c>
      <c r="B146" s="129" t="s">
        <v>524</v>
      </c>
    </row>
    <row r="147" spans="1:2" ht="15">
      <c r="A147" s="129" t="s">
        <v>948</v>
      </c>
      <c r="B147" s="129" t="s">
        <v>524</v>
      </c>
    </row>
    <row r="148" spans="1:2" ht="15">
      <c r="A148" s="129" t="s">
        <v>949</v>
      </c>
      <c r="B148" s="129" t="s">
        <v>524</v>
      </c>
    </row>
    <row r="149" spans="1:2" ht="15">
      <c r="A149" s="129" t="s">
        <v>953</v>
      </c>
      <c r="B149" s="129" t="s">
        <v>526</v>
      </c>
    </row>
    <row r="150" spans="1:2" ht="15">
      <c r="A150" s="129" t="s">
        <v>954</v>
      </c>
      <c r="B150" s="129" t="s">
        <v>526</v>
      </c>
    </row>
    <row r="151" spans="1:2" ht="15">
      <c r="A151" s="129" t="s">
        <v>1069</v>
      </c>
      <c r="B151" s="129" t="s">
        <v>526</v>
      </c>
    </row>
    <row r="152" spans="1:2" ht="15">
      <c r="A152" s="129" t="s">
        <v>1070</v>
      </c>
      <c r="B152" s="129" t="s">
        <v>526</v>
      </c>
    </row>
    <row r="153" spans="1:2" ht="15">
      <c r="A153" s="129" t="s">
        <v>1071</v>
      </c>
      <c r="B153" s="129" t="s">
        <v>526</v>
      </c>
    </row>
    <row r="154" spans="1:2" ht="15">
      <c r="A154" s="129" t="s">
        <v>1072</v>
      </c>
      <c r="B154" s="129" t="s">
        <v>526</v>
      </c>
    </row>
    <row r="155" spans="1:2" ht="15">
      <c r="A155" s="129" t="s">
        <v>1073</v>
      </c>
      <c r="B155" s="129" t="s">
        <v>526</v>
      </c>
    </row>
    <row r="156" spans="1:2" ht="15">
      <c r="A156" s="129" t="s">
        <v>1074</v>
      </c>
      <c r="B156" s="129" t="s">
        <v>526</v>
      </c>
    </row>
    <row r="157" spans="1:2" ht="15">
      <c r="A157" s="129" t="s">
        <v>1075</v>
      </c>
      <c r="B157" s="129" t="s">
        <v>1076</v>
      </c>
    </row>
    <row r="158" spans="1:2" ht="15">
      <c r="A158" s="129" t="s">
        <v>1077</v>
      </c>
      <c r="B158" s="129" t="s">
        <v>527</v>
      </c>
    </row>
    <row r="159" spans="1:2" ht="15">
      <c r="A159" s="129" t="s">
        <v>1078</v>
      </c>
      <c r="B159" s="129" t="s">
        <v>527</v>
      </c>
    </row>
    <row r="160" spans="1:2" ht="15">
      <c r="A160" s="129" t="s">
        <v>1079</v>
      </c>
      <c r="B160" s="129" t="s">
        <v>527</v>
      </c>
    </row>
    <row r="161" spans="1:2" ht="15">
      <c r="A161" s="129" t="s">
        <v>1080</v>
      </c>
      <c r="B161" s="129" t="s">
        <v>527</v>
      </c>
    </row>
    <row r="162" spans="1:2" ht="15">
      <c r="A162" s="129" t="s">
        <v>1081</v>
      </c>
      <c r="B162" s="129" t="s">
        <v>527</v>
      </c>
    </row>
    <row r="163" spans="1:2" ht="15">
      <c r="A163" s="129" t="s">
        <v>1082</v>
      </c>
      <c r="B163" s="129" t="s">
        <v>527</v>
      </c>
    </row>
    <row r="164" spans="1:2" ht="15">
      <c r="A164" s="129" t="s">
        <v>1083</v>
      </c>
      <c r="B164" s="129" t="s">
        <v>528</v>
      </c>
    </row>
    <row r="165" spans="1:2" ht="15">
      <c r="A165" s="129" t="s">
        <v>1084</v>
      </c>
      <c r="B165" s="129" t="s">
        <v>528</v>
      </c>
    </row>
    <row r="166" spans="1:2" ht="15">
      <c r="A166" s="129" t="s">
        <v>1085</v>
      </c>
      <c r="B166" s="129" t="s">
        <v>528</v>
      </c>
    </row>
    <row r="167" spans="1:2" ht="15">
      <c r="A167" s="129" t="s">
        <v>1086</v>
      </c>
      <c r="B167" s="129" t="s">
        <v>528</v>
      </c>
    </row>
    <row r="168" spans="1:2" ht="15">
      <c r="A168" s="129" t="s">
        <v>1087</v>
      </c>
      <c r="B168" s="129" t="s">
        <v>528</v>
      </c>
    </row>
    <row r="169" spans="1:2" ht="15">
      <c r="A169" s="129" t="s">
        <v>1088</v>
      </c>
      <c r="B169" s="129" t="s">
        <v>528</v>
      </c>
    </row>
    <row r="170" spans="1:2" ht="15">
      <c r="A170" s="129" t="s">
        <v>1089</v>
      </c>
      <c r="B170" s="129" t="s">
        <v>528</v>
      </c>
    </row>
    <row r="171" spans="1:2" ht="15">
      <c r="A171" s="129" t="s">
        <v>1090</v>
      </c>
      <c r="B171" s="129" t="s">
        <v>528</v>
      </c>
    </row>
    <row r="172" spans="1:2" ht="15">
      <c r="A172" s="129" t="s">
        <v>1091</v>
      </c>
      <c r="B172" s="129" t="s">
        <v>529</v>
      </c>
    </row>
    <row r="173" spans="1:2" ht="15">
      <c r="A173" s="129" t="s">
        <v>1092</v>
      </c>
      <c r="B173" s="129" t="s">
        <v>529</v>
      </c>
    </row>
    <row r="174" spans="1:2" ht="15">
      <c r="A174" s="129" t="s">
        <v>1093</v>
      </c>
      <c r="B174" s="129" t="s">
        <v>529</v>
      </c>
    </row>
    <row r="175" spans="1:2" ht="15">
      <c r="A175" s="129" t="s">
        <v>1094</v>
      </c>
      <c r="B175" s="129" t="s">
        <v>529</v>
      </c>
    </row>
    <row r="176" spans="1:2" ht="15">
      <c r="A176" s="129" t="s">
        <v>1095</v>
      </c>
      <c r="B176" s="129" t="s">
        <v>529</v>
      </c>
    </row>
    <row r="177" spans="1:2" ht="15">
      <c r="A177" s="129" t="s">
        <v>1096</v>
      </c>
      <c r="B177" s="129" t="s">
        <v>529</v>
      </c>
    </row>
    <row r="178" spans="1:2" ht="15">
      <c r="A178" s="129" t="s">
        <v>1097</v>
      </c>
      <c r="B178" s="129" t="s">
        <v>529</v>
      </c>
    </row>
    <row r="179" spans="1:2" ht="15">
      <c r="A179" s="129" t="s">
        <v>1098</v>
      </c>
      <c r="B179" s="129" t="s">
        <v>529</v>
      </c>
    </row>
    <row r="180" spans="1:2" ht="15">
      <c r="A180" s="129" t="s">
        <v>1099</v>
      </c>
      <c r="B180" s="129" t="s">
        <v>529</v>
      </c>
    </row>
    <row r="181" spans="1:2" ht="15">
      <c r="A181" s="129" t="s">
        <v>1100</v>
      </c>
      <c r="B181" s="129" t="s">
        <v>529</v>
      </c>
    </row>
    <row r="182" spans="1:2" ht="15">
      <c r="A182" s="129" t="s">
        <v>1101</v>
      </c>
      <c r="B182" s="129" t="s">
        <v>529</v>
      </c>
    </row>
    <row r="183" spans="1:2" ht="15">
      <c r="A183" s="129" t="s">
        <v>1249</v>
      </c>
      <c r="B183" s="129" t="s">
        <v>529</v>
      </c>
    </row>
    <row r="184" spans="1:2" ht="15">
      <c r="A184" s="129" t="s">
        <v>1250</v>
      </c>
      <c r="B184" s="129" t="s">
        <v>529</v>
      </c>
    </row>
    <row r="185" spans="1:2" ht="15">
      <c r="A185" s="129" t="s">
        <v>1251</v>
      </c>
      <c r="B185" s="129" t="s">
        <v>1252</v>
      </c>
    </row>
    <row r="186" spans="1:2" ht="15">
      <c r="A186" s="129" t="s">
        <v>1253</v>
      </c>
      <c r="B186" s="129" t="s">
        <v>530</v>
      </c>
    </row>
    <row r="187" spans="1:2" ht="15">
      <c r="A187" s="129" t="s">
        <v>1254</v>
      </c>
      <c r="B187" s="129" t="s">
        <v>530</v>
      </c>
    </row>
    <row r="188" spans="1:2" ht="15">
      <c r="A188" s="129" t="s">
        <v>1255</v>
      </c>
      <c r="B188" s="129" t="s">
        <v>531</v>
      </c>
    </row>
    <row r="189" spans="1:2" ht="15">
      <c r="A189" s="129" t="s">
        <v>1256</v>
      </c>
      <c r="B189" s="129" t="s">
        <v>531</v>
      </c>
    </row>
    <row r="190" spans="1:2" ht="15">
      <c r="A190" s="129" t="s">
        <v>1257</v>
      </c>
      <c r="B190" s="129" t="s">
        <v>531</v>
      </c>
    </row>
    <row r="191" spans="1:2" ht="15">
      <c r="A191" s="129" t="s">
        <v>1258</v>
      </c>
      <c r="B191" s="129" t="s">
        <v>531</v>
      </c>
    </row>
    <row r="192" spans="1:2" ht="15">
      <c r="A192" s="129" t="s">
        <v>1304</v>
      </c>
      <c r="B192" s="129" t="s">
        <v>531</v>
      </c>
    </row>
    <row r="193" spans="1:2" ht="15">
      <c r="A193" s="14" t="s">
        <v>1305</v>
      </c>
      <c r="B193" s="14" t="s">
        <v>531</v>
      </c>
    </row>
    <row r="196" ht="15">
      <c r="A196" s="474" t="s">
        <v>1281</v>
      </c>
    </row>
    <row r="197" ht="15">
      <c r="A197" s="474" t="s">
        <v>1282</v>
      </c>
    </row>
  </sheetData>
  <autoFilter ref="A3:B193"/>
  <printOptions/>
  <pageMargins left="0.75" right="0.75" top="1" bottom="1" header="0.5" footer="0.5"/>
  <pageSetup fitToHeight="3"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codeName="Sheet22">
    <tabColor indexed="13"/>
    <pageSetUpPr fitToPage="1"/>
  </sheetPr>
  <dimension ref="A1:V78"/>
  <sheetViews>
    <sheetView zoomScale="80" zoomScaleNormal="80" workbookViewId="0" topLeftCell="A1">
      <selection activeCell="P1" sqref="P1"/>
    </sheetView>
  </sheetViews>
  <sheetFormatPr defaultColWidth="9.140625" defaultRowHeight="15"/>
  <cols>
    <col min="1" max="1" width="19.8515625" style="0" customWidth="1"/>
    <col min="2" max="2" width="6.421875" style="0" bestFit="1" customWidth="1"/>
    <col min="3" max="3" width="6.28125" style="0" customWidth="1"/>
    <col min="4" max="11" width="5.140625" style="0" bestFit="1" customWidth="1"/>
    <col min="12" max="12" width="5.57421875" style="0" bestFit="1" customWidth="1"/>
    <col min="13" max="16" width="5.140625" style="0" bestFit="1" customWidth="1"/>
    <col min="17" max="17" width="5.57421875" style="0" bestFit="1" customWidth="1"/>
    <col min="18" max="22" width="5.140625" style="0" bestFit="1" customWidth="1"/>
  </cols>
  <sheetData>
    <row r="1" ht="15">
      <c r="A1" s="1" t="s">
        <v>322</v>
      </c>
    </row>
    <row r="2" ht="8.25" customHeight="1">
      <c r="A2" s="1"/>
    </row>
    <row r="3" ht="15">
      <c r="A3" s="276" t="s">
        <v>1299</v>
      </c>
    </row>
    <row r="4" spans="1:22" ht="15.75">
      <c r="A4" s="264" t="s">
        <v>1270</v>
      </c>
      <c r="B4" s="13"/>
      <c r="C4" s="13"/>
      <c r="D4" s="13"/>
      <c r="E4" s="13"/>
      <c r="F4" s="13"/>
      <c r="G4" s="13"/>
      <c r="H4" s="13"/>
      <c r="J4" s="13"/>
      <c r="K4" s="13"/>
      <c r="L4" s="13"/>
      <c r="M4" s="13"/>
      <c r="N4" s="13"/>
      <c r="O4" s="13"/>
      <c r="P4" s="13"/>
      <c r="Q4" s="13"/>
      <c r="R4" s="13"/>
      <c r="S4" s="13"/>
      <c r="T4" s="13"/>
      <c r="U4" s="13"/>
      <c r="V4" s="13"/>
    </row>
    <row r="5" spans="1:22" ht="15.75" thickBot="1">
      <c r="A5" s="411" t="s">
        <v>1267</v>
      </c>
      <c r="B5" s="13"/>
      <c r="C5" s="13"/>
      <c r="D5" s="13"/>
      <c r="E5" s="13"/>
      <c r="F5" s="13"/>
      <c r="G5" s="13"/>
      <c r="H5" s="13"/>
      <c r="I5" s="13"/>
      <c r="J5" s="13"/>
      <c r="K5" s="13"/>
      <c r="L5" s="13"/>
      <c r="M5" s="13"/>
      <c r="N5" s="13"/>
      <c r="O5" s="13"/>
      <c r="P5" s="13"/>
      <c r="Q5" s="13"/>
      <c r="R5" s="13"/>
      <c r="S5" s="13"/>
      <c r="T5" s="13"/>
      <c r="U5" s="13"/>
      <c r="V5" s="13"/>
    </row>
    <row r="6" spans="1:22" ht="15.75">
      <c r="A6" s="266" t="s">
        <v>410</v>
      </c>
      <c r="B6" s="267"/>
      <c r="C6" s="571" t="s">
        <v>434</v>
      </c>
      <c r="D6" s="571"/>
      <c r="E6" s="571"/>
      <c r="F6" s="571"/>
      <c r="G6" s="571"/>
      <c r="H6" s="571"/>
      <c r="I6" s="571"/>
      <c r="J6" s="571"/>
      <c r="K6" s="571"/>
      <c r="L6" s="571"/>
      <c r="M6" s="571" t="s">
        <v>445</v>
      </c>
      <c r="N6" s="571"/>
      <c r="O6" s="571"/>
      <c r="P6" s="571"/>
      <c r="Q6" s="571"/>
      <c r="R6" s="571" t="s">
        <v>451</v>
      </c>
      <c r="S6" s="571"/>
      <c r="T6" s="571"/>
      <c r="U6" s="571"/>
      <c r="V6" s="572"/>
    </row>
    <row r="7" spans="1:22" ht="15">
      <c r="A7" s="11"/>
      <c r="B7" s="269" t="s">
        <v>411</v>
      </c>
      <c r="C7" s="270">
        <v>10</v>
      </c>
      <c r="D7" s="270">
        <v>25</v>
      </c>
      <c r="E7" s="270">
        <v>75</v>
      </c>
      <c r="F7" s="270">
        <v>100</v>
      </c>
      <c r="G7" s="270">
        <v>200</v>
      </c>
      <c r="H7" s="270">
        <v>300</v>
      </c>
      <c r="I7" s="270">
        <v>400</v>
      </c>
      <c r="J7" s="270">
        <v>500</v>
      </c>
      <c r="K7" s="270">
        <v>800</v>
      </c>
      <c r="L7" s="270">
        <v>1262</v>
      </c>
      <c r="M7" s="270">
        <v>25</v>
      </c>
      <c r="N7" s="270">
        <v>200</v>
      </c>
      <c r="O7" s="270">
        <v>600</v>
      </c>
      <c r="P7" s="270">
        <v>900</v>
      </c>
      <c r="Q7" s="270">
        <v>1203</v>
      </c>
      <c r="R7" s="270">
        <v>25</v>
      </c>
      <c r="S7" s="270">
        <v>100</v>
      </c>
      <c r="T7" s="270">
        <v>400</v>
      </c>
      <c r="U7" s="270">
        <v>700</v>
      </c>
      <c r="V7" s="271">
        <v>935</v>
      </c>
    </row>
    <row r="8" spans="1:22" ht="15.75" thickBot="1">
      <c r="A8" s="8" t="s">
        <v>472</v>
      </c>
      <c r="B8" s="272" t="s">
        <v>480</v>
      </c>
      <c r="C8" s="12" t="s">
        <v>433</v>
      </c>
      <c r="D8" s="12" t="s">
        <v>435</v>
      </c>
      <c r="E8" s="12" t="s">
        <v>436</v>
      </c>
      <c r="F8" s="12" t="s">
        <v>437</v>
      </c>
      <c r="G8" s="12" t="s">
        <v>438</v>
      </c>
      <c r="H8" s="12" t="s">
        <v>439</v>
      </c>
      <c r="I8" s="12" t="s">
        <v>440</v>
      </c>
      <c r="J8" s="12" t="s">
        <v>441</v>
      </c>
      <c r="K8" s="12" t="s">
        <v>442</v>
      </c>
      <c r="L8" s="12" t="s">
        <v>443</v>
      </c>
      <c r="M8" s="12" t="s">
        <v>444</v>
      </c>
      <c r="N8" s="12" t="s">
        <v>446</v>
      </c>
      <c r="O8" s="12" t="s">
        <v>447</v>
      </c>
      <c r="P8" s="12" t="s">
        <v>448</v>
      </c>
      <c r="Q8" s="12" t="s">
        <v>449</v>
      </c>
      <c r="R8" s="12" t="s">
        <v>450</v>
      </c>
      <c r="S8" s="12" t="s">
        <v>452</v>
      </c>
      <c r="T8" s="12" t="s">
        <v>453</v>
      </c>
      <c r="U8" s="12" t="s">
        <v>454</v>
      </c>
      <c r="V8" s="273" t="s">
        <v>455</v>
      </c>
    </row>
    <row r="9" spans="1:22" ht="15">
      <c r="A9" s="274" t="s">
        <v>768</v>
      </c>
      <c r="B9" s="268" t="s">
        <v>412</v>
      </c>
      <c r="C9" s="490">
        <v>0.13870473039026487</v>
      </c>
      <c r="D9" s="490">
        <v>0.08875363349451017</v>
      </c>
      <c r="E9" s="490">
        <v>0.13308118684097997</v>
      </c>
      <c r="F9" s="490">
        <v>0.12937234839614267</v>
      </c>
      <c r="G9" s="490">
        <v>0.13209711088058915</v>
      </c>
      <c r="H9" s="490">
        <v>0.16513092164505874</v>
      </c>
      <c r="I9" s="490">
        <v>0.16247274102930415</v>
      </c>
      <c r="J9" s="490">
        <v>0.2188921328166139</v>
      </c>
      <c r="K9" s="490">
        <v>0.27469806553211323</v>
      </c>
      <c r="L9" s="490">
        <v>0.3361648781672108</v>
      </c>
      <c r="M9" s="490">
        <v>0.16653343146482202</v>
      </c>
      <c r="N9" s="490">
        <v>0.2985943966108671</v>
      </c>
      <c r="O9" s="490">
        <v>0.2973338235624698</v>
      </c>
      <c r="P9" s="490">
        <v>0.3627284586885293</v>
      </c>
      <c r="Q9" s="490">
        <v>0.4675177625249955</v>
      </c>
      <c r="R9" s="490">
        <v>0.4131226728809142</v>
      </c>
      <c r="S9" s="490">
        <v>0.3970191331472688</v>
      </c>
      <c r="T9" s="490">
        <v>0.36152827225626205</v>
      </c>
      <c r="U9" s="490">
        <v>0.3779889303027721</v>
      </c>
      <c r="V9" s="491">
        <v>0.46364089672972864</v>
      </c>
    </row>
    <row r="10" spans="1:22" ht="15">
      <c r="A10" s="11" t="s">
        <v>509</v>
      </c>
      <c r="B10" s="270" t="s">
        <v>412</v>
      </c>
      <c r="C10" s="492"/>
      <c r="D10" s="492"/>
      <c r="E10" s="492"/>
      <c r="F10" s="492"/>
      <c r="G10" s="492"/>
      <c r="H10" s="492"/>
      <c r="I10" s="492"/>
      <c r="J10" s="492"/>
      <c r="K10" s="492"/>
      <c r="L10" s="492"/>
      <c r="M10" s="492"/>
      <c r="N10" s="492"/>
      <c r="O10" s="492"/>
      <c r="P10" s="492"/>
      <c r="Q10" s="492"/>
      <c r="R10" s="492"/>
      <c r="S10" s="492"/>
      <c r="T10" s="492"/>
      <c r="U10" s="492"/>
      <c r="V10" s="493"/>
    </row>
    <row r="11" spans="1:22" ht="15">
      <c r="A11" s="11" t="s">
        <v>824</v>
      </c>
      <c r="B11" s="270" t="s">
        <v>412</v>
      </c>
      <c r="C11" s="492">
        <v>0.45331390764979435</v>
      </c>
      <c r="D11" s="492">
        <v>0.3236495480753184</v>
      </c>
      <c r="E11" s="492">
        <v>0.21180323155116124</v>
      </c>
      <c r="F11" s="492">
        <v>0.20293067376890542</v>
      </c>
      <c r="G11" s="492">
        <v>0.19988716256464722</v>
      </c>
      <c r="H11" s="492">
        <v>0.1876621396844615</v>
      </c>
      <c r="I11" s="492">
        <v>0.1969579207069332</v>
      </c>
      <c r="J11" s="492">
        <v>0.20156317551360106</v>
      </c>
      <c r="K11" s="492">
        <v>0.23107473689383273</v>
      </c>
      <c r="L11" s="492">
        <v>0.21823440746324244</v>
      </c>
      <c r="M11" s="492">
        <v>0.2517636504322437</v>
      </c>
      <c r="N11" s="492">
        <v>0.32557115909719964</v>
      </c>
      <c r="O11" s="492">
        <v>0.3249880431169559</v>
      </c>
      <c r="P11" s="492">
        <v>0.32609513425003617</v>
      </c>
      <c r="Q11" s="492">
        <v>0.32848349009462346</v>
      </c>
      <c r="R11" s="492">
        <v>0.38507898930225776</v>
      </c>
      <c r="S11" s="492">
        <v>0.3705685805032369</v>
      </c>
      <c r="T11" s="492">
        <v>0.3754857447740739</v>
      </c>
      <c r="U11" s="492">
        <v>0.3614630665308919</v>
      </c>
      <c r="V11" s="493">
        <v>0.3294614008404495</v>
      </c>
    </row>
    <row r="12" spans="1:22" ht="15">
      <c r="A12" s="11" t="s">
        <v>536</v>
      </c>
      <c r="B12" s="270" t="s">
        <v>412</v>
      </c>
      <c r="C12" s="492">
        <v>0.45331390764979435</v>
      </c>
      <c r="D12" s="492">
        <v>0.3236495480753184</v>
      </c>
      <c r="E12" s="492">
        <v>0.21180323155116124</v>
      </c>
      <c r="F12" s="492">
        <v>0.20293067376890542</v>
      </c>
      <c r="G12" s="492">
        <v>0.19988716256464722</v>
      </c>
      <c r="H12" s="492">
        <v>0.1876621396844615</v>
      </c>
      <c r="I12" s="492">
        <v>0.1969579207069332</v>
      </c>
      <c r="J12" s="492">
        <v>0.20156317551360106</v>
      </c>
      <c r="K12" s="492">
        <v>0.23107473689383273</v>
      </c>
      <c r="L12" s="492">
        <v>0.21823440746324244</v>
      </c>
      <c r="M12" s="492">
        <v>0.2517636504322437</v>
      </c>
      <c r="N12" s="492">
        <v>0.32557115909719964</v>
      </c>
      <c r="O12" s="492">
        <v>0.3249880431169559</v>
      </c>
      <c r="P12" s="492">
        <v>0.32609513425003617</v>
      </c>
      <c r="Q12" s="492">
        <v>0.32848349009462346</v>
      </c>
      <c r="R12" s="492">
        <v>0.38507898930225776</v>
      </c>
      <c r="S12" s="492">
        <v>0.3705685805032369</v>
      </c>
      <c r="T12" s="492">
        <v>0.3754857447740739</v>
      </c>
      <c r="U12" s="492">
        <v>0.3614630665308919</v>
      </c>
      <c r="V12" s="493">
        <v>0.3294614008404495</v>
      </c>
    </row>
    <row r="13" spans="1:22" ht="15">
      <c r="A13" s="494" t="s">
        <v>510</v>
      </c>
      <c r="B13" s="270" t="s">
        <v>412</v>
      </c>
      <c r="C13" s="495">
        <v>0.18670435601315882</v>
      </c>
      <c r="D13" s="496">
        <v>0.29289673621073725</v>
      </c>
      <c r="E13" s="496">
        <v>0.28309530336686795</v>
      </c>
      <c r="F13" s="496">
        <v>0.2921953343119997</v>
      </c>
      <c r="G13" s="496">
        <v>0.264733925082023</v>
      </c>
      <c r="H13" s="496">
        <v>0.25941406806617684</v>
      </c>
      <c r="I13" s="496">
        <v>0.323013025222534</v>
      </c>
      <c r="J13" s="496">
        <v>0.34964582070228517</v>
      </c>
      <c r="K13" s="496">
        <v>0.3664379352356273</v>
      </c>
      <c r="L13" s="496">
        <v>0.3960190891170917</v>
      </c>
      <c r="M13" s="496">
        <v>0.31239256312710184</v>
      </c>
      <c r="N13" s="496">
        <v>0.37861415771919893</v>
      </c>
      <c r="O13" s="496">
        <v>0.39719545427039255</v>
      </c>
      <c r="P13" s="496">
        <v>0.39988403800993355</v>
      </c>
      <c r="Q13" s="496">
        <v>0.43844985492453353</v>
      </c>
      <c r="R13" s="496">
        <v>0.6401012904206173</v>
      </c>
      <c r="S13" s="492">
        <v>0.5425018749022724</v>
      </c>
      <c r="T13" s="492">
        <v>0.4953838626860621</v>
      </c>
      <c r="U13" s="492">
        <v>0.4293144622904927</v>
      </c>
      <c r="V13" s="493">
        <v>0.4525084794912082</v>
      </c>
    </row>
    <row r="14" spans="1:22" ht="15">
      <c r="A14" s="11" t="s">
        <v>810</v>
      </c>
      <c r="B14" s="270" t="s">
        <v>412</v>
      </c>
      <c r="C14" s="497">
        <v>0.40992034061223315</v>
      </c>
      <c r="D14" s="496">
        <v>0.29714860074840826</v>
      </c>
      <c r="E14" s="496">
        <v>0.2564343468988904</v>
      </c>
      <c r="F14" s="492">
        <v>0.1883933878155329</v>
      </c>
      <c r="G14" s="492">
        <v>0.2057586247970124</v>
      </c>
      <c r="H14" s="492">
        <v>0.2127286131143912</v>
      </c>
      <c r="I14" s="492">
        <v>0.20727355992889596</v>
      </c>
      <c r="J14" s="492">
        <v>0.21981201261460306</v>
      </c>
      <c r="K14" s="492">
        <v>0.25059840018833474</v>
      </c>
      <c r="L14" s="492">
        <v>0.25921764410255477</v>
      </c>
      <c r="M14" s="492">
        <v>0.4436912051660913</v>
      </c>
      <c r="N14" s="492">
        <v>0.3672078457769917</v>
      </c>
      <c r="O14" s="492">
        <v>0.33739452093785804</v>
      </c>
      <c r="P14" s="492">
        <v>0.3501705963472047</v>
      </c>
      <c r="Q14" s="492">
        <v>0.38395059470061377</v>
      </c>
      <c r="R14" s="492">
        <v>0.5864457384889254</v>
      </c>
      <c r="S14" s="492">
        <v>0.38790586892472656</v>
      </c>
      <c r="T14" s="492">
        <v>0.42400467445828754</v>
      </c>
      <c r="U14" s="492">
        <v>0.4205854580365496</v>
      </c>
      <c r="V14" s="493">
        <v>0.47568153006845515</v>
      </c>
    </row>
    <row r="15" spans="1:22" ht="15">
      <c r="A15" s="11" t="s">
        <v>812</v>
      </c>
      <c r="B15" s="270" t="s">
        <v>412</v>
      </c>
      <c r="C15" s="492">
        <v>0.6331630183120428</v>
      </c>
      <c r="D15" s="492">
        <v>0.4553510191200974</v>
      </c>
      <c r="E15" s="492">
        <v>0.2392113345080203</v>
      </c>
      <c r="F15" s="492">
        <v>0.20757279282432284</v>
      </c>
      <c r="G15" s="492">
        <v>0.20795908998756946</v>
      </c>
      <c r="H15" s="492">
        <v>0.19763753189785782</v>
      </c>
      <c r="I15" s="492">
        <v>0.19962726279598164</v>
      </c>
      <c r="J15" s="492">
        <v>0.20126777903526266</v>
      </c>
      <c r="K15" s="492">
        <v>0.22616964595374317</v>
      </c>
      <c r="L15" s="492">
        <v>0.23587316780617607</v>
      </c>
      <c r="M15" s="492">
        <v>0.3032669035418016</v>
      </c>
      <c r="N15" s="492">
        <v>0.2865106780902391</v>
      </c>
      <c r="O15" s="492">
        <v>0.2917483610674438</v>
      </c>
      <c r="P15" s="492">
        <v>0.3060268611170514</v>
      </c>
      <c r="Q15" s="492">
        <v>0.31989111538063675</v>
      </c>
      <c r="R15" s="492">
        <v>0.6357758169677145</v>
      </c>
      <c r="S15" s="492">
        <v>0.4378009867878166</v>
      </c>
      <c r="T15" s="492">
        <v>0.4666223703293194</v>
      </c>
      <c r="U15" s="492">
        <v>0.43509043446785534</v>
      </c>
      <c r="V15" s="493">
        <v>0.43017656193961945</v>
      </c>
    </row>
    <row r="16" spans="1:22" ht="15">
      <c r="A16" s="11" t="s">
        <v>813</v>
      </c>
      <c r="B16" s="270" t="s">
        <v>412</v>
      </c>
      <c r="C16" s="492">
        <v>0.4131236061759573</v>
      </c>
      <c r="D16" s="492">
        <v>0.3177779037936645</v>
      </c>
      <c r="E16" s="492">
        <v>0.23146400513722173</v>
      </c>
      <c r="F16" s="492">
        <v>0.18547638486388418</v>
      </c>
      <c r="G16" s="492">
        <v>0.20423021939719496</v>
      </c>
      <c r="H16" s="492">
        <v>0.21953945335811953</v>
      </c>
      <c r="I16" s="492">
        <v>0.2255761816122133</v>
      </c>
      <c r="J16" s="492">
        <v>0.2484033829927822</v>
      </c>
      <c r="K16" s="492">
        <v>0.2694319655069545</v>
      </c>
      <c r="L16" s="492">
        <v>0.29230097200630584</v>
      </c>
      <c r="M16" s="492">
        <v>0.5328527321258005</v>
      </c>
      <c r="N16" s="492">
        <v>0.404059070240858</v>
      </c>
      <c r="O16" s="492">
        <v>0.3576082660839284</v>
      </c>
      <c r="P16" s="492">
        <v>0.3729978266815057</v>
      </c>
      <c r="Q16" s="492">
        <v>0.4138338184330184</v>
      </c>
      <c r="R16" s="492">
        <v>0.585901619455876</v>
      </c>
      <c r="S16" s="492">
        <v>0.4410204064089516</v>
      </c>
      <c r="T16" s="492">
        <v>0.4206115512672436</v>
      </c>
      <c r="U16" s="492">
        <v>0.4127932566486286</v>
      </c>
      <c r="V16" s="493">
        <v>0.48922201545938937</v>
      </c>
    </row>
    <row r="17" spans="1:22" ht="15">
      <c r="A17" s="11" t="s">
        <v>814</v>
      </c>
      <c r="B17" s="270" t="s">
        <v>412</v>
      </c>
      <c r="C17" s="492">
        <v>0.2845714107914759</v>
      </c>
      <c r="D17" s="492">
        <v>0.3498115645624748</v>
      </c>
      <c r="E17" s="492">
        <v>0.27013556246970394</v>
      </c>
      <c r="F17" s="492">
        <v>0.2684998362775102</v>
      </c>
      <c r="G17" s="492">
        <v>0.25359520128182855</v>
      </c>
      <c r="H17" s="492">
        <v>0.2385655580444271</v>
      </c>
      <c r="I17" s="492">
        <v>0.2978408493774852</v>
      </c>
      <c r="J17" s="492">
        <v>0.3500675427553631</v>
      </c>
      <c r="K17" s="492">
        <v>0.3452826342687899</v>
      </c>
      <c r="L17" s="492">
        <v>0.389776173799983</v>
      </c>
      <c r="M17" s="492">
        <v>0.280295082080996</v>
      </c>
      <c r="N17" s="492">
        <v>0.3569255658259865</v>
      </c>
      <c r="O17" s="492">
        <v>0.37259539677898507</v>
      </c>
      <c r="P17" s="492">
        <v>0.40075706493580754</v>
      </c>
      <c r="Q17" s="492">
        <v>0.4121683126560041</v>
      </c>
      <c r="R17" s="492">
        <v>0.5588516008382194</v>
      </c>
      <c r="S17" s="492">
        <v>0.5050178855607651</v>
      </c>
      <c r="T17" s="492">
        <v>0.422766669954736</v>
      </c>
      <c r="U17" s="492">
        <v>0.3905269727057043</v>
      </c>
      <c r="V17" s="493">
        <v>0.4175685166250956</v>
      </c>
    </row>
    <row r="18" spans="1:22" ht="15">
      <c r="A18" s="11" t="s">
        <v>815</v>
      </c>
      <c r="B18" s="270" t="s">
        <v>412</v>
      </c>
      <c r="C18" s="492">
        <v>0.5868754371354176</v>
      </c>
      <c r="D18" s="492">
        <v>0.4016721102488017</v>
      </c>
      <c r="E18" s="492">
        <v>0.22881690800826954</v>
      </c>
      <c r="F18" s="492">
        <v>0.19672020545222577</v>
      </c>
      <c r="G18" s="492">
        <v>0.20050681484884122</v>
      </c>
      <c r="H18" s="492">
        <v>0.21056756478363342</v>
      </c>
      <c r="I18" s="492">
        <v>0.22015561244112902</v>
      </c>
      <c r="J18" s="492">
        <v>0.2498588388756976</v>
      </c>
      <c r="K18" s="492">
        <v>0.26641674422203604</v>
      </c>
      <c r="L18" s="492">
        <v>0.2999972460491744</v>
      </c>
      <c r="M18" s="492">
        <v>0.3131102433804238</v>
      </c>
      <c r="N18" s="492">
        <v>0.3181229452371153</v>
      </c>
      <c r="O18" s="492">
        <v>0.2959922790548971</v>
      </c>
      <c r="P18" s="492">
        <v>0.3297390960698157</v>
      </c>
      <c r="Q18" s="492">
        <v>0.37712997438997364</v>
      </c>
      <c r="R18" s="492">
        <v>0.6693160286111828</v>
      </c>
      <c r="S18" s="492">
        <v>0.4568585566602202</v>
      </c>
      <c r="T18" s="492">
        <v>0.40568064933874226</v>
      </c>
      <c r="U18" s="492">
        <v>0.3804704708674429</v>
      </c>
      <c r="V18" s="493">
        <v>0.43147295626332927</v>
      </c>
    </row>
    <row r="19" spans="1:22" ht="15">
      <c r="A19" s="11" t="s">
        <v>581</v>
      </c>
      <c r="B19" s="270" t="s">
        <v>412</v>
      </c>
      <c r="C19" s="492">
        <v>0.2542785000611904</v>
      </c>
      <c r="D19" s="492">
        <v>0.35542373993892473</v>
      </c>
      <c r="E19" s="492">
        <v>0.28939015667032864</v>
      </c>
      <c r="F19" s="492">
        <v>0.237463428722269</v>
      </c>
      <c r="G19" s="492">
        <v>0.25180738899334815</v>
      </c>
      <c r="H19" s="492">
        <v>0.2559486212376289</v>
      </c>
      <c r="I19" s="492">
        <v>0.2953797876277302</v>
      </c>
      <c r="J19" s="492">
        <v>0.3647666511057366</v>
      </c>
      <c r="K19" s="492">
        <v>0.35394102948780676</v>
      </c>
      <c r="L19" s="492">
        <v>0.386536564619109</v>
      </c>
      <c r="M19" s="492">
        <v>0.2842761099838485</v>
      </c>
      <c r="N19" s="492">
        <v>0.36856938278404167</v>
      </c>
      <c r="O19" s="492">
        <v>0.4108728033970756</v>
      </c>
      <c r="P19" s="492">
        <v>0.4264623546147331</v>
      </c>
      <c r="Q19" s="492">
        <v>0.46339833075611986</v>
      </c>
      <c r="R19" s="492">
        <v>0.6035398452026249</v>
      </c>
      <c r="S19" s="492">
        <v>0.5288558615600841</v>
      </c>
      <c r="T19" s="492">
        <v>0.4756170391528817</v>
      </c>
      <c r="U19" s="492">
        <v>0.4461576709737804</v>
      </c>
      <c r="V19" s="493">
        <v>0.4813529872783004</v>
      </c>
    </row>
    <row r="20" spans="1:22" ht="15">
      <c r="A20" s="11" t="s">
        <v>681</v>
      </c>
      <c r="B20" s="270" t="s">
        <v>412</v>
      </c>
      <c r="C20" s="492">
        <v>0.2911435830495054</v>
      </c>
      <c r="D20" s="492">
        <v>0.23123057372280348</v>
      </c>
      <c r="E20" s="492">
        <v>0.21491344048847164</v>
      </c>
      <c r="F20" s="492">
        <v>0.18252456389353952</v>
      </c>
      <c r="G20" s="492">
        <v>0.19355518536710345</v>
      </c>
      <c r="H20" s="492">
        <v>0.205951829243015</v>
      </c>
      <c r="I20" s="492">
        <v>0.16404049084875424</v>
      </c>
      <c r="J20" s="492">
        <v>0.16952170596091895</v>
      </c>
      <c r="K20" s="492">
        <v>0.20724725175504527</v>
      </c>
      <c r="L20" s="492">
        <v>0.22044349636893282</v>
      </c>
      <c r="M20" s="492">
        <v>0.31100399784130467</v>
      </c>
      <c r="N20" s="492">
        <v>0.3041400318735692</v>
      </c>
      <c r="O20" s="492">
        <v>0.27809663747291724</v>
      </c>
      <c r="P20" s="492">
        <v>0.27228854536233255</v>
      </c>
      <c r="Q20" s="492">
        <v>0.281033266002723</v>
      </c>
      <c r="R20" s="492">
        <v>0.4405180558444672</v>
      </c>
      <c r="S20" s="492">
        <v>0.40622565933768945</v>
      </c>
      <c r="T20" s="492">
        <v>0.35674687537322375</v>
      </c>
      <c r="U20" s="492">
        <v>0.3370265717828476</v>
      </c>
      <c r="V20" s="493">
        <v>0.34867668554740705</v>
      </c>
    </row>
    <row r="21" spans="1:22" ht="15">
      <c r="A21" s="11" t="s">
        <v>682</v>
      </c>
      <c r="B21" s="270" t="s">
        <v>412</v>
      </c>
      <c r="C21" s="492">
        <v>0.3579769442920008</v>
      </c>
      <c r="D21" s="492">
        <v>0.25909181338869597</v>
      </c>
      <c r="E21" s="492">
        <v>0.24877110760715265</v>
      </c>
      <c r="F21" s="492">
        <v>0.2030624493941784</v>
      </c>
      <c r="G21" s="492">
        <v>0.21805183422450583</v>
      </c>
      <c r="H21" s="492">
        <v>0.23352779152494396</v>
      </c>
      <c r="I21" s="492">
        <v>0.17989271499268294</v>
      </c>
      <c r="J21" s="492">
        <v>0.1954952010208915</v>
      </c>
      <c r="K21" s="492">
        <v>0.24991880280046805</v>
      </c>
      <c r="L21" s="492">
        <v>0.2565165968583653</v>
      </c>
      <c r="M21" s="492">
        <v>0.3763475386579657</v>
      </c>
      <c r="N21" s="492">
        <v>0.33686261888893604</v>
      </c>
      <c r="O21" s="492">
        <v>0.3215389973088909</v>
      </c>
      <c r="P21" s="492">
        <v>0.3144941200801727</v>
      </c>
      <c r="Q21" s="492">
        <v>0.31977020619063207</v>
      </c>
      <c r="R21" s="492">
        <v>0.5401063740859323</v>
      </c>
      <c r="S21" s="492">
        <v>0.4653679624689847</v>
      </c>
      <c r="T21" s="492">
        <v>0.42321777844986885</v>
      </c>
      <c r="U21" s="492">
        <v>0.4017325330483826</v>
      </c>
      <c r="V21" s="493">
        <v>0.4081974795347148</v>
      </c>
    </row>
    <row r="22" spans="1:22" ht="15">
      <c r="A22" s="11" t="s">
        <v>683</v>
      </c>
      <c r="B22" s="270" t="s">
        <v>412</v>
      </c>
      <c r="C22" s="492">
        <v>0.26883863151027565</v>
      </c>
      <c r="D22" s="492">
        <v>0.16671119246109137</v>
      </c>
      <c r="E22" s="492">
        <v>0.1919876988192753</v>
      </c>
      <c r="F22" s="492">
        <v>0.2004047645991183</v>
      </c>
      <c r="G22" s="492">
        <v>0.22271125132048944</v>
      </c>
      <c r="H22" s="492">
        <v>0.2452833626032409</v>
      </c>
      <c r="I22" s="492">
        <v>0.20498825017600678</v>
      </c>
      <c r="J22" s="492">
        <v>0.20922199640481465</v>
      </c>
      <c r="K22" s="492">
        <v>0.2658095314132685</v>
      </c>
      <c r="L22" s="492">
        <v>0.2885954729895149</v>
      </c>
      <c r="M22" s="492">
        <v>0.43028449323494233</v>
      </c>
      <c r="N22" s="492">
        <v>0.38759922309453604</v>
      </c>
      <c r="O22" s="492">
        <v>0.322948131558704</v>
      </c>
      <c r="P22" s="492">
        <v>0.3539423501059844</v>
      </c>
      <c r="Q22" s="492">
        <v>0.38467091917379187</v>
      </c>
      <c r="R22" s="492">
        <v>0.5780309951784917</v>
      </c>
      <c r="S22" s="492">
        <v>0.489808585143256</v>
      </c>
      <c r="T22" s="492">
        <v>0.45978095929310897</v>
      </c>
      <c r="U22" s="492">
        <v>0.4393308071815314</v>
      </c>
      <c r="V22" s="493">
        <v>0.47499099813495516</v>
      </c>
    </row>
    <row r="23" spans="1:22" ht="15">
      <c r="A23" s="11" t="s">
        <v>685</v>
      </c>
      <c r="B23" s="270" t="s">
        <v>412</v>
      </c>
      <c r="C23" s="492">
        <v>0.38367706709460153</v>
      </c>
      <c r="D23" s="492">
        <v>0.20752939585768665</v>
      </c>
      <c r="E23" s="492">
        <v>0.19375536433964505</v>
      </c>
      <c r="F23" s="492">
        <v>0.17709864495472466</v>
      </c>
      <c r="G23" s="492">
        <v>0.2000111296498732</v>
      </c>
      <c r="H23" s="492">
        <v>0.21790650862905583</v>
      </c>
      <c r="I23" s="492">
        <v>0.1764391360350707</v>
      </c>
      <c r="J23" s="492">
        <v>0.19021259326424259</v>
      </c>
      <c r="K23" s="492">
        <v>0.26421995066574455</v>
      </c>
      <c r="L23" s="492">
        <v>0.2890585682159187</v>
      </c>
      <c r="M23" s="492">
        <v>0.3951537703758032</v>
      </c>
      <c r="N23" s="492">
        <v>0.371630439241308</v>
      </c>
      <c r="O23" s="492">
        <v>0.34381228784369927</v>
      </c>
      <c r="P23" s="492">
        <v>0.34500087798715623</v>
      </c>
      <c r="Q23" s="492">
        <v>0.36079878905708707</v>
      </c>
      <c r="R23" s="492">
        <v>0.5658078814922425</v>
      </c>
      <c r="S23" s="492">
        <v>0.4831107757312599</v>
      </c>
      <c r="T23" s="492">
        <v>0.45892798879531477</v>
      </c>
      <c r="U23" s="492">
        <v>0.445553401621103</v>
      </c>
      <c r="V23" s="493">
        <v>0.4535478155341343</v>
      </c>
    </row>
    <row r="24" spans="1:22" ht="15">
      <c r="A24" s="11" t="s">
        <v>684</v>
      </c>
      <c r="B24" s="270" t="s">
        <v>412</v>
      </c>
      <c r="C24" s="492">
        <v>0.37550844960294344</v>
      </c>
      <c r="D24" s="492">
        <v>0.23437941528086131</v>
      </c>
      <c r="E24" s="492">
        <v>0.20203230028057773</v>
      </c>
      <c r="F24" s="492">
        <v>0.1749132551577318</v>
      </c>
      <c r="G24" s="492">
        <v>0.1938993252709767</v>
      </c>
      <c r="H24" s="492">
        <v>0.19120604123044</v>
      </c>
      <c r="I24" s="492">
        <v>0.15076874806869714</v>
      </c>
      <c r="J24" s="492">
        <v>0.14430859022710418</v>
      </c>
      <c r="K24" s="492">
        <v>0.1943850912431955</v>
      </c>
      <c r="L24" s="492">
        <v>0.18736501987809526</v>
      </c>
      <c r="M24" s="492">
        <v>0.31676027135416324</v>
      </c>
      <c r="N24" s="492">
        <v>0.21962046306424968</v>
      </c>
      <c r="O24" s="492">
        <v>0.21139420780421403</v>
      </c>
      <c r="P24" s="492">
        <v>0.2198446641185741</v>
      </c>
      <c r="Q24" s="492">
        <v>0.2426160683481553</v>
      </c>
      <c r="R24" s="492">
        <v>0.32148294071861394</v>
      </c>
      <c r="S24" s="492">
        <v>0.3125200753562149</v>
      </c>
      <c r="T24" s="492">
        <v>0.2995626430182059</v>
      </c>
      <c r="U24" s="492">
        <v>0.28851274779632574</v>
      </c>
      <c r="V24" s="493">
        <v>0.2883026380531008</v>
      </c>
    </row>
    <row r="25" spans="1:22" ht="15">
      <c r="A25" s="11" t="s">
        <v>686</v>
      </c>
      <c r="B25" s="270" t="s">
        <v>412</v>
      </c>
      <c r="C25" s="492">
        <v>0.48775118259931477</v>
      </c>
      <c r="D25" s="492">
        <v>0.25749600513437354</v>
      </c>
      <c r="E25" s="492">
        <v>0.21566642801580974</v>
      </c>
      <c r="F25" s="492">
        <v>0.19019373657379385</v>
      </c>
      <c r="G25" s="492">
        <v>0.20737955293345073</v>
      </c>
      <c r="H25" s="492">
        <v>0.23129880859993412</v>
      </c>
      <c r="I25" s="492">
        <v>0.18842658291673886</v>
      </c>
      <c r="J25" s="492">
        <v>0.19839163954450173</v>
      </c>
      <c r="K25" s="492">
        <v>0.2756899862324212</v>
      </c>
      <c r="L25" s="492">
        <v>0.30057005186272223</v>
      </c>
      <c r="M25" s="492">
        <v>0.39171138428034047</v>
      </c>
      <c r="N25" s="492">
        <v>0.3601025227834261</v>
      </c>
      <c r="O25" s="492">
        <v>0.3580489443229266</v>
      </c>
      <c r="P25" s="492">
        <v>0.3468555407066574</v>
      </c>
      <c r="Q25" s="492">
        <v>0.3577036429650507</v>
      </c>
      <c r="R25" s="492">
        <v>0.5640368062764187</v>
      </c>
      <c r="S25" s="492">
        <v>0.4943313586677818</v>
      </c>
      <c r="T25" s="492">
        <v>0.4892697721513636</v>
      </c>
      <c r="U25" s="492">
        <v>0.47182233317350253</v>
      </c>
      <c r="V25" s="493">
        <v>0.4661234550895031</v>
      </c>
    </row>
    <row r="26" spans="1:22" ht="15">
      <c r="A26" s="11" t="s">
        <v>613</v>
      </c>
      <c r="B26" s="270" t="s">
        <v>412</v>
      </c>
      <c r="C26" s="492">
        <v>0.05320268937527124</v>
      </c>
      <c r="D26" s="492">
        <v>0.09438455069987821</v>
      </c>
      <c r="E26" s="492">
        <v>0.16240561081906355</v>
      </c>
      <c r="F26" s="492">
        <v>0.12183720734459814</v>
      </c>
      <c r="G26" s="492">
        <v>0.13729505307847242</v>
      </c>
      <c r="H26" s="492">
        <v>0.1425628323578601</v>
      </c>
      <c r="I26" s="492">
        <v>0.14715388596942394</v>
      </c>
      <c r="J26" s="492">
        <v>0.14867150719776112</v>
      </c>
      <c r="K26" s="492">
        <v>0.1870138420721377</v>
      </c>
      <c r="L26" s="492">
        <v>0.2223876448370443</v>
      </c>
      <c r="M26" s="492">
        <v>0.1742993809411075</v>
      </c>
      <c r="N26" s="492">
        <v>0.24865250941964645</v>
      </c>
      <c r="O26" s="492">
        <v>0.26545647973072434</v>
      </c>
      <c r="P26" s="492">
        <v>0.2578259573961437</v>
      </c>
      <c r="Q26" s="492">
        <v>0.32417391298685816</v>
      </c>
      <c r="R26" s="492">
        <v>0.3372226325681148</v>
      </c>
      <c r="S26" s="492">
        <v>0.293530327031218</v>
      </c>
      <c r="T26" s="492">
        <v>0.3329276256169442</v>
      </c>
      <c r="U26" s="492">
        <v>0.3503710580792811</v>
      </c>
      <c r="V26" s="493">
        <v>0.41303196873000597</v>
      </c>
    </row>
    <row r="27" spans="1:22" ht="15">
      <c r="A27" s="11" t="s">
        <v>817</v>
      </c>
      <c r="B27" s="270" t="s">
        <v>412</v>
      </c>
      <c r="C27" s="492">
        <v>0.5879321832626488</v>
      </c>
      <c r="D27" s="492">
        <v>0.37645474206464113</v>
      </c>
      <c r="E27" s="492">
        <v>0.266194359897244</v>
      </c>
      <c r="F27" s="492">
        <v>0.21420598711895344</v>
      </c>
      <c r="G27" s="492">
        <v>0.21086550602618193</v>
      </c>
      <c r="H27" s="492">
        <v>0.21365696979375284</v>
      </c>
      <c r="I27" s="492">
        <v>0.1778022272492719</v>
      </c>
      <c r="J27" s="492">
        <v>0.20854418407405417</v>
      </c>
      <c r="K27" s="492">
        <v>0.2620269396394305</v>
      </c>
      <c r="L27" s="492">
        <v>0.2640101668437235</v>
      </c>
      <c r="M27" s="492">
        <v>0.35256361072388703</v>
      </c>
      <c r="N27" s="492">
        <v>0.29587199328291425</v>
      </c>
      <c r="O27" s="492">
        <v>0.33717290167621006</v>
      </c>
      <c r="P27" s="492">
        <v>0.3357698317701747</v>
      </c>
      <c r="Q27" s="492">
        <v>0.34940708112706026</v>
      </c>
      <c r="R27" s="492">
        <v>0.4905352395084421</v>
      </c>
      <c r="S27" s="492">
        <v>0.4799461515622667</v>
      </c>
      <c r="T27" s="492">
        <v>0.4826015847270501</v>
      </c>
      <c r="U27" s="492">
        <v>0.48620320421104324</v>
      </c>
      <c r="V27" s="493">
        <v>0.46180596323840917</v>
      </c>
    </row>
    <row r="28" spans="1:22" ht="15">
      <c r="A28" s="11" t="s">
        <v>818</v>
      </c>
      <c r="B28" s="270" t="s">
        <v>412</v>
      </c>
      <c r="C28" s="492">
        <v>0.5102536130277378</v>
      </c>
      <c r="D28" s="492">
        <v>0.4046111315281315</v>
      </c>
      <c r="E28" s="492">
        <v>0.3588104506503064</v>
      </c>
      <c r="F28" s="492">
        <v>0.29657070827681475</v>
      </c>
      <c r="G28" s="492">
        <v>0.319478096776482</v>
      </c>
      <c r="H28" s="492">
        <v>0.32705062060111717</v>
      </c>
      <c r="I28" s="492">
        <v>0.25934276936091916</v>
      </c>
      <c r="J28" s="492">
        <v>0.25787022339621285</v>
      </c>
      <c r="K28" s="492">
        <v>0.2879087171821378</v>
      </c>
      <c r="L28" s="492">
        <v>0.2586230805070614</v>
      </c>
      <c r="M28" s="492">
        <v>0.4851480277361654</v>
      </c>
      <c r="N28" s="492">
        <v>0.371883056610359</v>
      </c>
      <c r="O28" s="492">
        <v>0.35658382337420896</v>
      </c>
      <c r="P28" s="492">
        <v>0.3505616397603008</v>
      </c>
      <c r="Q28" s="492">
        <v>0.3317535385850268</v>
      </c>
      <c r="R28" s="492">
        <v>0.5237194866646158</v>
      </c>
      <c r="S28" s="492">
        <v>0.48648138808977276</v>
      </c>
      <c r="T28" s="492">
        <v>0.4430115393336203</v>
      </c>
      <c r="U28" s="492">
        <v>0.4134689616012082</v>
      </c>
      <c r="V28" s="493">
        <v>0.43396385878008964</v>
      </c>
    </row>
    <row r="29" spans="1:22" ht="15">
      <c r="A29" s="11" t="s">
        <v>819</v>
      </c>
      <c r="B29" s="270" t="s">
        <v>412</v>
      </c>
      <c r="C29" s="497">
        <v>0.5028090469826493</v>
      </c>
      <c r="D29" s="496">
        <v>0.34954297810450635</v>
      </c>
      <c r="E29" s="496">
        <v>0.3159636686850598</v>
      </c>
      <c r="F29" s="496">
        <v>0.29755258190205186</v>
      </c>
      <c r="G29" s="496">
        <v>0.31528344226955457</v>
      </c>
      <c r="H29" s="496">
        <v>0.32330868977221</v>
      </c>
      <c r="I29" s="496">
        <v>0.27745254535143</v>
      </c>
      <c r="J29" s="496">
        <v>0.23285372393897527</v>
      </c>
      <c r="K29" s="496">
        <v>0.26784225935499106</v>
      </c>
      <c r="L29" s="496">
        <v>0.23667549384799946</v>
      </c>
      <c r="M29" s="496">
        <v>0.5080837965712575</v>
      </c>
      <c r="N29" s="496">
        <v>0.3435407957957138</v>
      </c>
      <c r="O29" s="496">
        <v>0.33117974406312073</v>
      </c>
      <c r="P29" s="496">
        <v>0.317271297836842</v>
      </c>
      <c r="Q29" s="496">
        <v>0.3240332420757006</v>
      </c>
      <c r="R29" s="496">
        <v>0.4834140691540005</v>
      </c>
      <c r="S29" s="496">
        <v>0.42217997703645177</v>
      </c>
      <c r="T29" s="496">
        <v>0.38005605263445397</v>
      </c>
      <c r="U29" s="496">
        <v>0.3816350661918767</v>
      </c>
      <c r="V29" s="493">
        <v>0.39356002861112255</v>
      </c>
    </row>
    <row r="30" spans="1:22" ht="15">
      <c r="A30" s="11" t="s">
        <v>521</v>
      </c>
      <c r="B30" s="270" t="s">
        <v>412</v>
      </c>
      <c r="C30" s="492">
        <v>0.13481571528050967</v>
      </c>
      <c r="D30" s="492">
        <v>0.11162566270196002</v>
      </c>
      <c r="E30" s="492">
        <v>0.15029906013877473</v>
      </c>
      <c r="F30" s="492">
        <v>0.13901831281356086</v>
      </c>
      <c r="G30" s="492">
        <v>0.1440579989333685</v>
      </c>
      <c r="H30" s="492">
        <v>0.15648879639043395</v>
      </c>
      <c r="I30" s="492">
        <v>0.16267340221018425</v>
      </c>
      <c r="J30" s="492">
        <v>0.15731076223594456</v>
      </c>
      <c r="K30" s="492">
        <v>0.17795717085181975</v>
      </c>
      <c r="L30" s="492">
        <v>0.16160457329817002</v>
      </c>
      <c r="M30" s="492">
        <v>0.24119867561653702</v>
      </c>
      <c r="N30" s="492">
        <v>0.24778714736938476</v>
      </c>
      <c r="O30" s="492">
        <v>0.2618516604740507</v>
      </c>
      <c r="P30" s="492">
        <v>0.24506238668888913</v>
      </c>
      <c r="Q30" s="492">
        <v>0.23524622549323362</v>
      </c>
      <c r="R30" s="492">
        <v>0.3917214986308529</v>
      </c>
      <c r="S30" s="492">
        <v>0.3392087048544382</v>
      </c>
      <c r="T30" s="492">
        <v>0.2979814153318334</v>
      </c>
      <c r="U30" s="492">
        <v>0.31483588791547445</v>
      </c>
      <c r="V30" s="493">
        <v>0.3065090789444822</v>
      </c>
    </row>
    <row r="31" spans="1:22" ht="15">
      <c r="A31" s="11" t="s">
        <v>820</v>
      </c>
      <c r="B31" s="270" t="s">
        <v>412</v>
      </c>
      <c r="C31" s="492">
        <v>0.16683848353505004</v>
      </c>
      <c r="D31" s="492">
        <v>0.1694492760653974</v>
      </c>
      <c r="E31" s="492">
        <v>0.16989042174925786</v>
      </c>
      <c r="F31" s="492">
        <v>0.1316798624237794</v>
      </c>
      <c r="G31" s="492">
        <v>0.13646698930294432</v>
      </c>
      <c r="H31" s="492">
        <v>0.16124248794025814</v>
      </c>
      <c r="I31" s="492">
        <v>0.15288449458170056</v>
      </c>
      <c r="J31" s="492">
        <v>0.16608483347782335</v>
      </c>
      <c r="K31" s="492">
        <v>0.21051018666284232</v>
      </c>
      <c r="L31" s="492">
        <v>0.21135636596872356</v>
      </c>
      <c r="M31" s="492">
        <v>0.29901905682308705</v>
      </c>
      <c r="N31" s="492">
        <v>0.26024815183847194</v>
      </c>
      <c r="O31" s="492">
        <v>0.29810714900528584</v>
      </c>
      <c r="P31" s="492">
        <v>0.29649403535074353</v>
      </c>
      <c r="Q31" s="492">
        <v>0.30815087858884316</v>
      </c>
      <c r="R31" s="492">
        <v>0.522968056749197</v>
      </c>
      <c r="S31" s="492">
        <v>0.47792380500300896</v>
      </c>
      <c r="T31" s="492">
        <v>0.42816075830960254</v>
      </c>
      <c r="U31" s="492">
        <v>0.4292612894442147</v>
      </c>
      <c r="V31" s="493">
        <v>0.42552265563893904</v>
      </c>
    </row>
    <row r="32" spans="1:22" ht="15">
      <c r="A32" s="11" t="s">
        <v>816</v>
      </c>
      <c r="B32" s="270" t="s">
        <v>412</v>
      </c>
      <c r="C32" s="492">
        <v>0.37597601706969436</v>
      </c>
      <c r="D32" s="492">
        <v>0.30489596049636236</v>
      </c>
      <c r="E32" s="492">
        <v>0.22168932851456652</v>
      </c>
      <c r="F32" s="492">
        <v>0.174211580664581</v>
      </c>
      <c r="G32" s="492">
        <v>0.17917161336230938</v>
      </c>
      <c r="H32" s="492">
        <v>0.18629796403877363</v>
      </c>
      <c r="I32" s="492">
        <v>0.19151735525088281</v>
      </c>
      <c r="J32" s="492">
        <v>0.21362836812390712</v>
      </c>
      <c r="K32" s="492">
        <v>0.24636533739479904</v>
      </c>
      <c r="L32" s="492">
        <v>0.24733194894310848</v>
      </c>
      <c r="M32" s="492">
        <v>0.39504866327621535</v>
      </c>
      <c r="N32" s="492">
        <v>0.32776983131258425</v>
      </c>
      <c r="O32" s="492">
        <v>0.3215618452612522</v>
      </c>
      <c r="P32" s="492">
        <v>0.3296371339068622</v>
      </c>
      <c r="Q32" s="492">
        <v>0.3540607199045603</v>
      </c>
      <c r="R32" s="492">
        <v>0.6167204749503555</v>
      </c>
      <c r="S32" s="492">
        <v>0.4292225710803785</v>
      </c>
      <c r="T32" s="492">
        <v>0.4387901304800613</v>
      </c>
      <c r="U32" s="492">
        <v>0.4268014818722688</v>
      </c>
      <c r="V32" s="493">
        <v>0.46381063875556205</v>
      </c>
    </row>
    <row r="33" spans="1:22" ht="15">
      <c r="A33" s="11" t="s">
        <v>1076</v>
      </c>
      <c r="B33" s="270" t="s">
        <v>412</v>
      </c>
      <c r="C33" s="492"/>
      <c r="D33" s="492"/>
      <c r="E33" s="492"/>
      <c r="F33" s="492"/>
      <c r="G33" s="492"/>
      <c r="H33" s="492"/>
      <c r="I33" s="492"/>
      <c r="J33" s="492"/>
      <c r="K33" s="492"/>
      <c r="L33" s="492"/>
      <c r="M33" s="492"/>
      <c r="N33" s="492"/>
      <c r="O33" s="492"/>
      <c r="P33" s="492"/>
      <c r="Q33" s="492"/>
      <c r="R33" s="492"/>
      <c r="S33" s="492"/>
      <c r="T33" s="492"/>
      <c r="U33" s="492"/>
      <c r="V33" s="493"/>
    </row>
    <row r="34" spans="1:22" ht="15">
      <c r="A34" s="11" t="s">
        <v>528</v>
      </c>
      <c r="B34" s="270" t="s">
        <v>412</v>
      </c>
      <c r="C34" s="492">
        <v>0.5955577493263502</v>
      </c>
      <c r="D34" s="492">
        <v>0.395730189963456</v>
      </c>
      <c r="E34" s="492">
        <v>0.2806481486164235</v>
      </c>
      <c r="F34" s="492">
        <v>0.3080563251875702</v>
      </c>
      <c r="G34" s="492">
        <v>0.30468732665627307</v>
      </c>
      <c r="H34" s="492">
        <v>0.29076296490702797</v>
      </c>
      <c r="I34" s="492">
        <v>0.31093491516502375</v>
      </c>
      <c r="J34" s="492">
        <v>0.34352202760080724</v>
      </c>
      <c r="K34" s="492">
        <v>0.33286155447990917</v>
      </c>
      <c r="L34" s="492">
        <v>0.3785023258831497</v>
      </c>
      <c r="M34" s="492">
        <v>0.3930816955922366</v>
      </c>
      <c r="N34" s="492">
        <v>0.381123224721907</v>
      </c>
      <c r="O34" s="492">
        <v>0.37668983196018807</v>
      </c>
      <c r="P34" s="492">
        <v>0.44995839034502855</v>
      </c>
      <c r="Q34" s="492">
        <v>0.47350610816505334</v>
      </c>
      <c r="R34" s="492">
        <v>0.4565390971872511</v>
      </c>
      <c r="S34" s="492">
        <v>0.43820989836520907</v>
      </c>
      <c r="T34" s="492">
        <v>0.3687422527109266</v>
      </c>
      <c r="U34" s="492">
        <v>0.3855819123022628</v>
      </c>
      <c r="V34" s="493">
        <v>0.45152999283660533</v>
      </c>
    </row>
    <row r="35" spans="1:22" ht="15">
      <c r="A35" s="11" t="s">
        <v>529</v>
      </c>
      <c r="B35" s="270" t="s">
        <v>412</v>
      </c>
      <c r="C35" s="492">
        <v>0.6417073110711305</v>
      </c>
      <c r="D35" s="492">
        <v>0.4107813660230454</v>
      </c>
      <c r="E35" s="492">
        <v>0.27270763705488904</v>
      </c>
      <c r="F35" s="492">
        <v>0.3342164833629326</v>
      </c>
      <c r="G35" s="492">
        <v>0.32620054847581875</v>
      </c>
      <c r="H35" s="492">
        <v>0.28634011256385417</v>
      </c>
      <c r="I35" s="492">
        <v>0.2953025732796461</v>
      </c>
      <c r="J35" s="492">
        <v>0.32493947134822143</v>
      </c>
      <c r="K35" s="492">
        <v>0.315263499686551</v>
      </c>
      <c r="L35" s="492">
        <v>0.37641528908107763</v>
      </c>
      <c r="M35" s="492">
        <v>0.37997034638139093</v>
      </c>
      <c r="N35" s="492">
        <v>0.3765164511477009</v>
      </c>
      <c r="O35" s="492">
        <v>0.36759689735145734</v>
      </c>
      <c r="P35" s="492">
        <v>0.4593820557535087</v>
      </c>
      <c r="Q35" s="492">
        <v>0.48705588683689127</v>
      </c>
      <c r="R35" s="492">
        <v>0.4635729806497147</v>
      </c>
      <c r="S35" s="492">
        <v>0.41544718610159004</v>
      </c>
      <c r="T35" s="492">
        <v>0.3832486662942083</v>
      </c>
      <c r="U35" s="492">
        <v>0.38764530837087796</v>
      </c>
      <c r="V35" s="493">
        <v>0.45121314565796933</v>
      </c>
    </row>
    <row r="36" spans="1:22" ht="15">
      <c r="A36" s="11" t="s">
        <v>530</v>
      </c>
      <c r="B36" s="270" t="s">
        <v>412</v>
      </c>
      <c r="C36" s="492">
        <v>0.05262528522964256</v>
      </c>
      <c r="D36" s="492">
        <v>0.03868268615119081</v>
      </c>
      <c r="E36" s="492">
        <v>0.09372932836245675</v>
      </c>
      <c r="F36" s="492">
        <v>0.11234183957285404</v>
      </c>
      <c r="G36" s="492">
        <v>0.09746835196804224</v>
      </c>
      <c r="H36" s="492">
        <v>0.11424015343887045</v>
      </c>
      <c r="I36" s="492">
        <v>0.13180539799645666</v>
      </c>
      <c r="J36" s="492">
        <v>0.15439909235556562</v>
      </c>
      <c r="K36" s="492">
        <v>0.2160980375234272</v>
      </c>
      <c r="L36" s="492">
        <v>0.2596149530739945</v>
      </c>
      <c r="M36" s="492">
        <v>0.11098377555285813</v>
      </c>
      <c r="N36" s="492">
        <v>0.32067957982999445</v>
      </c>
      <c r="O36" s="492">
        <v>0.31330979930230923</v>
      </c>
      <c r="P36" s="492">
        <v>0.2847308452964725</v>
      </c>
      <c r="Q36" s="492">
        <v>0.39548088117706703</v>
      </c>
      <c r="R36" s="492">
        <v>0.2692164503479296</v>
      </c>
      <c r="S36" s="492">
        <v>0.29744497283182475</v>
      </c>
      <c r="T36" s="492">
        <v>0.32566279840424867</v>
      </c>
      <c r="U36" s="492">
        <v>0.35971218961422696</v>
      </c>
      <c r="V36" s="493">
        <v>0.47314187909138455</v>
      </c>
    </row>
    <row r="37" spans="1:22" ht="15.75" thickBot="1">
      <c r="A37" s="8" t="s">
        <v>531</v>
      </c>
      <c r="B37" s="12" t="s">
        <v>412</v>
      </c>
      <c r="C37" s="498">
        <v>0.18066561348671367</v>
      </c>
      <c r="D37" s="498">
        <v>0.12417848104402662</v>
      </c>
      <c r="E37" s="498">
        <v>0.24669802246692024</v>
      </c>
      <c r="F37" s="498">
        <v>0.27528770184557283</v>
      </c>
      <c r="G37" s="498">
        <v>0.21750668491667224</v>
      </c>
      <c r="H37" s="498">
        <v>0.23291684332486706</v>
      </c>
      <c r="I37" s="498">
        <v>0.24504880055963799</v>
      </c>
      <c r="J37" s="498">
        <v>0.21761953118676558</v>
      </c>
      <c r="K37" s="498">
        <v>0.249031560212264</v>
      </c>
      <c r="L37" s="498">
        <v>0.23023314560589042</v>
      </c>
      <c r="M37" s="498">
        <v>0.15106193943614374</v>
      </c>
      <c r="N37" s="498">
        <v>0.29049336314196106</v>
      </c>
      <c r="O37" s="498">
        <v>0.3142729796682037</v>
      </c>
      <c r="P37" s="498">
        <v>0.2973078219294114</v>
      </c>
      <c r="Q37" s="498">
        <v>0.3528590117181835</v>
      </c>
      <c r="R37" s="498">
        <v>0.4210024808098863</v>
      </c>
      <c r="S37" s="498">
        <v>0.35102591647130377</v>
      </c>
      <c r="T37" s="498">
        <v>0.35351926677212603</v>
      </c>
      <c r="U37" s="498">
        <v>0.3519644364162412</v>
      </c>
      <c r="V37" s="499">
        <v>0.39097938744818883</v>
      </c>
    </row>
    <row r="38" spans="1:22" ht="15.75" thickBot="1">
      <c r="A38" s="11"/>
      <c r="B38" s="270"/>
      <c r="C38" s="492"/>
      <c r="D38" s="492"/>
      <c r="E38" s="492"/>
      <c r="F38" s="492"/>
      <c r="G38" s="492"/>
      <c r="H38" s="492"/>
      <c r="I38" s="492"/>
      <c r="J38" s="492"/>
      <c r="K38" s="492"/>
      <c r="L38" s="492"/>
      <c r="M38" s="492"/>
      <c r="N38" s="492"/>
      <c r="O38" s="492"/>
      <c r="P38" s="492"/>
      <c r="Q38" s="492"/>
      <c r="R38" s="492"/>
      <c r="S38" s="492"/>
      <c r="T38" s="492"/>
      <c r="U38" s="492"/>
      <c r="V38" s="493"/>
    </row>
    <row r="39" spans="1:22" ht="15.75">
      <c r="A39" s="266" t="s">
        <v>413</v>
      </c>
      <c r="B39" s="267"/>
      <c r="C39" s="571" t="s">
        <v>434</v>
      </c>
      <c r="D39" s="571"/>
      <c r="E39" s="571"/>
      <c r="F39" s="571"/>
      <c r="G39" s="571"/>
      <c r="H39" s="571"/>
      <c r="I39" s="571"/>
      <c r="J39" s="571"/>
      <c r="K39" s="571"/>
      <c r="L39" s="571"/>
      <c r="M39" s="571" t="s">
        <v>445</v>
      </c>
      <c r="N39" s="571"/>
      <c r="O39" s="571"/>
      <c r="P39" s="571"/>
      <c r="Q39" s="571"/>
      <c r="R39" s="571" t="s">
        <v>451</v>
      </c>
      <c r="S39" s="571"/>
      <c r="T39" s="571"/>
      <c r="U39" s="571"/>
      <c r="V39" s="572"/>
    </row>
    <row r="40" spans="1:22" ht="15">
      <c r="A40" s="11"/>
      <c r="B40" s="269" t="s">
        <v>411</v>
      </c>
      <c r="C40" s="270">
        <v>10</v>
      </c>
      <c r="D40" s="270">
        <v>25</v>
      </c>
      <c r="E40" s="270">
        <v>75</v>
      </c>
      <c r="F40" s="270">
        <v>100</v>
      </c>
      <c r="G40" s="270">
        <v>200</v>
      </c>
      <c r="H40" s="270">
        <v>300</v>
      </c>
      <c r="I40" s="270">
        <v>400</v>
      </c>
      <c r="J40" s="270">
        <v>500</v>
      </c>
      <c r="K40" s="270">
        <v>800</v>
      </c>
      <c r="L40" s="270">
        <v>1262</v>
      </c>
      <c r="M40" s="270">
        <v>25</v>
      </c>
      <c r="N40" s="270">
        <v>200</v>
      </c>
      <c r="O40" s="270">
        <v>600</v>
      </c>
      <c r="P40" s="270">
        <v>900</v>
      </c>
      <c r="Q40" s="270">
        <v>1203</v>
      </c>
      <c r="R40" s="270">
        <v>25</v>
      </c>
      <c r="S40" s="270">
        <v>100</v>
      </c>
      <c r="T40" s="270">
        <v>400</v>
      </c>
      <c r="U40" s="270">
        <v>700</v>
      </c>
      <c r="V40" s="271">
        <v>935</v>
      </c>
    </row>
    <row r="41" spans="1:22" ht="15.75" thickBot="1">
      <c r="A41" s="8" t="s">
        <v>472</v>
      </c>
      <c r="B41" s="272" t="s">
        <v>480</v>
      </c>
      <c r="C41" s="12" t="s">
        <v>433</v>
      </c>
      <c r="D41" s="12" t="s">
        <v>435</v>
      </c>
      <c r="E41" s="12" t="s">
        <v>436</v>
      </c>
      <c r="F41" s="12" t="s">
        <v>437</v>
      </c>
      <c r="G41" s="12" t="s">
        <v>438</v>
      </c>
      <c r="H41" s="12" t="s">
        <v>439</v>
      </c>
      <c r="I41" s="12" t="s">
        <v>440</v>
      </c>
      <c r="J41" s="12" t="s">
        <v>441</v>
      </c>
      <c r="K41" s="12" t="s">
        <v>442</v>
      </c>
      <c r="L41" s="12" t="s">
        <v>443</v>
      </c>
      <c r="M41" s="12" t="s">
        <v>444</v>
      </c>
      <c r="N41" s="12" t="s">
        <v>446</v>
      </c>
      <c r="O41" s="12" t="s">
        <v>447</v>
      </c>
      <c r="P41" s="12" t="s">
        <v>448</v>
      </c>
      <c r="Q41" s="12" t="s">
        <v>449</v>
      </c>
      <c r="R41" s="12" t="s">
        <v>450</v>
      </c>
      <c r="S41" s="12" t="s">
        <v>452</v>
      </c>
      <c r="T41" s="12" t="s">
        <v>453</v>
      </c>
      <c r="U41" s="12" t="s">
        <v>454</v>
      </c>
      <c r="V41" s="273" t="s">
        <v>455</v>
      </c>
    </row>
    <row r="42" spans="1:22" ht="15">
      <c r="A42" s="274" t="s">
        <v>505</v>
      </c>
      <c r="B42" s="268" t="s">
        <v>412</v>
      </c>
      <c r="C42" s="404"/>
      <c r="D42" s="404"/>
      <c r="E42" s="404"/>
      <c r="F42" s="404"/>
      <c r="G42" s="404"/>
      <c r="H42" s="404"/>
      <c r="I42" s="404"/>
      <c r="J42" s="404"/>
      <c r="K42" s="404"/>
      <c r="L42" s="404"/>
      <c r="M42" s="404"/>
      <c r="N42" s="404"/>
      <c r="O42" s="404"/>
      <c r="P42" s="404"/>
      <c r="Q42" s="404"/>
      <c r="R42" s="404"/>
      <c r="S42" s="404"/>
      <c r="T42" s="404"/>
      <c r="U42" s="404"/>
      <c r="V42" s="405"/>
    </row>
    <row r="43" spans="1:22" ht="15">
      <c r="A43" s="11" t="s">
        <v>507</v>
      </c>
      <c r="B43" s="270" t="s">
        <v>412</v>
      </c>
      <c r="C43" s="406"/>
      <c r="D43" s="406"/>
      <c r="E43" s="406"/>
      <c r="F43" s="406"/>
      <c r="G43" s="406"/>
      <c r="H43" s="406"/>
      <c r="I43" s="406"/>
      <c r="J43" s="406"/>
      <c r="K43" s="406"/>
      <c r="L43" s="406"/>
      <c r="M43" s="406"/>
      <c r="N43" s="406"/>
      <c r="O43" s="406"/>
      <c r="P43" s="406"/>
      <c r="Q43" s="406"/>
      <c r="R43" s="406"/>
      <c r="S43" s="406"/>
      <c r="T43" s="406"/>
      <c r="U43" s="406"/>
      <c r="V43" s="407"/>
    </row>
    <row r="44" spans="1:22" ht="15">
      <c r="A44" s="11" t="s">
        <v>508</v>
      </c>
      <c r="B44" s="270" t="s">
        <v>412</v>
      </c>
      <c r="C44" s="406"/>
      <c r="D44" s="406"/>
      <c r="E44" s="406"/>
      <c r="F44" s="406"/>
      <c r="G44" s="406"/>
      <c r="H44" s="406"/>
      <c r="I44" s="406"/>
      <c r="J44" s="406"/>
      <c r="K44" s="406"/>
      <c r="L44" s="406"/>
      <c r="M44" s="406"/>
      <c r="N44" s="406"/>
      <c r="O44" s="406"/>
      <c r="P44" s="406"/>
      <c r="Q44" s="406"/>
      <c r="R44" s="406"/>
      <c r="S44" s="406"/>
      <c r="T44" s="406"/>
      <c r="U44" s="406"/>
      <c r="V44" s="407"/>
    </row>
    <row r="45" spans="1:22" ht="15">
      <c r="A45" s="11" t="s">
        <v>509</v>
      </c>
      <c r="B45" s="270" t="s">
        <v>412</v>
      </c>
      <c r="C45" s="406"/>
      <c r="D45" s="406"/>
      <c r="E45" s="406"/>
      <c r="F45" s="406"/>
      <c r="G45" s="406"/>
      <c r="H45" s="406"/>
      <c r="I45" s="406"/>
      <c r="J45" s="406"/>
      <c r="K45" s="406"/>
      <c r="L45" s="406"/>
      <c r="M45" s="406"/>
      <c r="N45" s="406"/>
      <c r="O45" s="406"/>
      <c r="P45" s="406"/>
      <c r="Q45" s="406"/>
      <c r="R45" s="406"/>
      <c r="S45" s="406"/>
      <c r="T45" s="406"/>
      <c r="U45" s="406"/>
      <c r="V45" s="407"/>
    </row>
    <row r="46" spans="1:22" ht="15">
      <c r="A46" s="11" t="s">
        <v>510</v>
      </c>
      <c r="B46" s="270" t="s">
        <v>412</v>
      </c>
      <c r="C46" s="406"/>
      <c r="D46" s="406"/>
      <c r="E46" s="406"/>
      <c r="F46" s="406"/>
      <c r="G46" s="406"/>
      <c r="H46" s="406"/>
      <c r="I46" s="406"/>
      <c r="J46" s="406"/>
      <c r="K46" s="406"/>
      <c r="L46" s="406"/>
      <c r="M46" s="406"/>
      <c r="N46" s="406"/>
      <c r="O46" s="406"/>
      <c r="P46" s="406"/>
      <c r="Q46" s="406"/>
      <c r="R46" s="406"/>
      <c r="S46" s="406"/>
      <c r="T46" s="406"/>
      <c r="U46" s="406"/>
      <c r="V46" s="407"/>
    </row>
    <row r="47" spans="1:22" ht="15">
      <c r="A47" s="11" t="s">
        <v>583</v>
      </c>
      <c r="B47" s="270" t="s">
        <v>412</v>
      </c>
      <c r="C47" s="406">
        <v>0.0770176061742145</v>
      </c>
      <c r="D47" s="406">
        <v>0.16852348403150288</v>
      </c>
      <c r="E47" s="406">
        <v>0.3217350897963092</v>
      </c>
      <c r="F47" s="406">
        <v>0.32126638439555966</v>
      </c>
      <c r="G47" s="406">
        <v>0.246174802859754</v>
      </c>
      <c r="H47" s="406">
        <v>0.2575376559746818</v>
      </c>
      <c r="I47" s="406">
        <v>0.2908205738115435</v>
      </c>
      <c r="J47" s="406">
        <v>0.25332285182183784</v>
      </c>
      <c r="K47" s="406">
        <v>0.3333785182464908</v>
      </c>
      <c r="L47" s="406">
        <v>0.3093904990886611</v>
      </c>
      <c r="M47" s="406">
        <v>0.12188518095291558</v>
      </c>
      <c r="N47" s="406">
        <v>0.21899113121800026</v>
      </c>
      <c r="O47" s="406">
        <v>0.3726118714889434</v>
      </c>
      <c r="P47" s="406">
        <v>0.35360283630110156</v>
      </c>
      <c r="Q47" s="406">
        <v>0.38374148682969283</v>
      </c>
      <c r="R47" s="406">
        <v>0.6943673035293166</v>
      </c>
      <c r="S47" s="406">
        <v>0.47290393270649705</v>
      </c>
      <c r="T47" s="406">
        <v>0.4337468650866121</v>
      </c>
      <c r="U47" s="406">
        <v>0.5115104224879822</v>
      </c>
      <c r="V47" s="407">
        <v>0.4219652471228562</v>
      </c>
    </row>
    <row r="48" spans="1:22" ht="15">
      <c r="A48" s="11" t="s">
        <v>611</v>
      </c>
      <c r="B48" s="270" t="s">
        <v>412</v>
      </c>
      <c r="C48" s="406">
        <v>0.10154001219599888</v>
      </c>
      <c r="D48" s="406">
        <v>0.3223812107566037</v>
      </c>
      <c r="E48" s="406">
        <v>0.23313749858109453</v>
      </c>
      <c r="F48" s="406">
        <v>0.25216088101464856</v>
      </c>
      <c r="G48" s="406">
        <v>0.2339147719492092</v>
      </c>
      <c r="H48" s="406">
        <v>0.2507986038864995</v>
      </c>
      <c r="I48" s="406">
        <v>0.28416083231611333</v>
      </c>
      <c r="J48" s="406">
        <v>0.22414623767619918</v>
      </c>
      <c r="K48" s="406">
        <v>0.29788161441721606</v>
      </c>
      <c r="L48" s="406">
        <v>0.23802230056641574</v>
      </c>
      <c r="M48" s="406">
        <v>0.17325885834247473</v>
      </c>
      <c r="N48" s="406">
        <v>0.27446294676832006</v>
      </c>
      <c r="O48" s="406">
        <v>0.39021353359517136</v>
      </c>
      <c r="P48" s="406">
        <v>0.3484609455700494</v>
      </c>
      <c r="Q48" s="406">
        <v>0.4040834929407382</v>
      </c>
      <c r="R48" s="406">
        <v>0.8353163113769329</v>
      </c>
      <c r="S48" s="406">
        <v>0.5676752010586581</v>
      </c>
      <c r="T48" s="406">
        <v>0.5136864735815058</v>
      </c>
      <c r="U48" s="406">
        <v>0.542840576337287</v>
      </c>
      <c r="V48" s="407">
        <v>0.46933005092629493</v>
      </c>
    </row>
    <row r="49" spans="1:22" ht="15">
      <c r="A49" s="11" t="s">
        <v>581</v>
      </c>
      <c r="B49" s="270" t="s">
        <v>412</v>
      </c>
      <c r="C49" s="406"/>
      <c r="D49" s="406"/>
      <c r="E49" s="406"/>
      <c r="F49" s="406"/>
      <c r="G49" s="406"/>
      <c r="H49" s="406"/>
      <c r="I49" s="406"/>
      <c r="J49" s="406"/>
      <c r="K49" s="406"/>
      <c r="L49" s="406"/>
      <c r="M49" s="406"/>
      <c r="N49" s="406"/>
      <c r="O49" s="406"/>
      <c r="P49" s="406"/>
      <c r="Q49" s="406"/>
      <c r="R49" s="406"/>
      <c r="S49" s="406"/>
      <c r="T49" s="406"/>
      <c r="U49" s="406"/>
      <c r="V49" s="407"/>
    </row>
    <row r="50" spans="1:22" ht="15">
      <c r="A50" s="11" t="s">
        <v>681</v>
      </c>
      <c r="B50" s="270" t="s">
        <v>412</v>
      </c>
      <c r="C50" s="406">
        <v>0.5151194049359973</v>
      </c>
      <c r="D50" s="406">
        <v>0.5159496853272367</v>
      </c>
      <c r="E50" s="406">
        <v>0.36103987647587044</v>
      </c>
      <c r="F50" s="406">
        <v>0.34731314466023216</v>
      </c>
      <c r="G50" s="406">
        <v>0.2971209814903053</v>
      </c>
      <c r="H50" s="406">
        <v>0.31567318366206404</v>
      </c>
      <c r="I50" s="406">
        <v>0.3267175770691703</v>
      </c>
      <c r="J50" s="406">
        <v>0.26713824935526376</v>
      </c>
      <c r="K50" s="406">
        <v>0.27627291025488393</v>
      </c>
      <c r="L50" s="406">
        <v>0.2679519112361424</v>
      </c>
      <c r="M50" s="406">
        <v>0.36113610569140064</v>
      </c>
      <c r="N50" s="406">
        <v>0.38593913900361254</v>
      </c>
      <c r="O50" s="406">
        <v>0.4096386388637562</v>
      </c>
      <c r="P50" s="406">
        <v>0.350596603938957</v>
      </c>
      <c r="Q50" s="406">
        <v>0.3160943161932296</v>
      </c>
      <c r="R50" s="406">
        <v>0.6909950406278481</v>
      </c>
      <c r="S50" s="406">
        <v>0.38480833954483934</v>
      </c>
      <c r="T50" s="406">
        <v>0.4214133940236777</v>
      </c>
      <c r="U50" s="406">
        <v>0.4909487948528495</v>
      </c>
      <c r="V50" s="407">
        <v>0.44578709561471974</v>
      </c>
    </row>
    <row r="51" spans="1:22" ht="15">
      <c r="A51" s="11" t="s">
        <v>682</v>
      </c>
      <c r="B51" s="270" t="s">
        <v>412</v>
      </c>
      <c r="C51" s="406">
        <v>0.5450615935156996</v>
      </c>
      <c r="D51" s="406">
        <v>0.4541967606090227</v>
      </c>
      <c r="E51" s="406">
        <v>0.3989961830453412</v>
      </c>
      <c r="F51" s="406">
        <v>0.4675777941749617</v>
      </c>
      <c r="G51" s="406">
        <v>0.415033451952352</v>
      </c>
      <c r="H51" s="406">
        <v>0.4387897663642039</v>
      </c>
      <c r="I51" s="406">
        <v>0.44378273420036096</v>
      </c>
      <c r="J51" s="406">
        <v>0.3897289855999766</v>
      </c>
      <c r="K51" s="406">
        <v>0.4050190893136081</v>
      </c>
      <c r="L51" s="406">
        <v>0.41456210372823077</v>
      </c>
      <c r="M51" s="406">
        <v>0.47115737970774546</v>
      </c>
      <c r="N51" s="406">
        <v>0.4322601457373983</v>
      </c>
      <c r="O51" s="406">
        <v>0.473644692319065</v>
      </c>
      <c r="P51" s="406">
        <v>0.4710156638683297</v>
      </c>
      <c r="Q51" s="406">
        <v>0.4230390233256964</v>
      </c>
      <c r="R51" s="406">
        <v>0.6503809491318739</v>
      </c>
      <c r="S51" s="406">
        <v>0.4775612538296553</v>
      </c>
      <c r="T51" s="406">
        <v>0.5093855420648453</v>
      </c>
      <c r="U51" s="406">
        <v>0.5751269545717609</v>
      </c>
      <c r="V51" s="407">
        <v>0.5166680920640901</v>
      </c>
    </row>
    <row r="52" spans="1:22" ht="15">
      <c r="A52" s="11" t="s">
        <v>685</v>
      </c>
      <c r="B52" s="270" t="s">
        <v>412</v>
      </c>
      <c r="C52" s="406">
        <v>0.17010452758579955</v>
      </c>
      <c r="D52" s="406">
        <v>0.19846075714460912</v>
      </c>
      <c r="E52" s="406">
        <v>0.2626931860964563</v>
      </c>
      <c r="F52" s="406">
        <v>0.3475780252208951</v>
      </c>
      <c r="G52" s="406">
        <v>0.3022401462250336</v>
      </c>
      <c r="H52" s="406">
        <v>0.33597974383037243</v>
      </c>
      <c r="I52" s="406">
        <v>0.3355344484975076</v>
      </c>
      <c r="J52" s="406">
        <v>0.3316856904804228</v>
      </c>
      <c r="K52" s="406">
        <v>0.36063124333376045</v>
      </c>
      <c r="L52" s="406">
        <v>0.33293169387024135</v>
      </c>
      <c r="M52" s="406">
        <v>0.2581702397825724</v>
      </c>
      <c r="N52" s="406">
        <v>0.3772104654634508</v>
      </c>
      <c r="O52" s="406">
        <v>0.3944034270276933</v>
      </c>
      <c r="P52" s="406">
        <v>0.34144039679641175</v>
      </c>
      <c r="Q52" s="406">
        <v>0.3428360881004991</v>
      </c>
      <c r="R52" s="406">
        <v>0.5153853899771229</v>
      </c>
      <c r="S52" s="406">
        <v>0.35141484698938374</v>
      </c>
      <c r="T52" s="406">
        <v>0.3775562730385802</v>
      </c>
      <c r="U52" s="406">
        <v>0.4724052390868124</v>
      </c>
      <c r="V52" s="407">
        <v>0.42699032679660553</v>
      </c>
    </row>
    <row r="53" spans="1:22" ht="15">
      <c r="A53" s="11" t="s">
        <v>686</v>
      </c>
      <c r="B53" s="270" t="s">
        <v>412</v>
      </c>
      <c r="C53" s="406"/>
      <c r="D53" s="406"/>
      <c r="E53" s="406"/>
      <c r="F53" s="406"/>
      <c r="G53" s="406"/>
      <c r="H53" s="406"/>
      <c r="I53" s="406"/>
      <c r="J53" s="406"/>
      <c r="K53" s="406"/>
      <c r="L53" s="406"/>
      <c r="M53" s="406"/>
      <c r="N53" s="406"/>
      <c r="O53" s="406"/>
      <c r="P53" s="406"/>
      <c r="Q53" s="406"/>
      <c r="R53" s="406"/>
      <c r="S53" s="406"/>
      <c r="T53" s="406"/>
      <c r="U53" s="406"/>
      <c r="V53" s="407"/>
    </row>
    <row r="54" spans="1:22" ht="15">
      <c r="A54" s="11" t="s">
        <v>683</v>
      </c>
      <c r="B54" s="270" t="s">
        <v>412</v>
      </c>
      <c r="C54" s="406">
        <v>0.11212473565200014</v>
      </c>
      <c r="D54" s="406">
        <v>0.1948289592790295</v>
      </c>
      <c r="E54" s="406">
        <v>0.307424459204333</v>
      </c>
      <c r="F54" s="406">
        <v>0.3763577982246087</v>
      </c>
      <c r="G54" s="406">
        <v>0.36113361613768147</v>
      </c>
      <c r="H54" s="406">
        <v>0.39419078092499665</v>
      </c>
      <c r="I54" s="406">
        <v>0.394159997705417</v>
      </c>
      <c r="J54" s="406">
        <v>0.367912891440751</v>
      </c>
      <c r="K54" s="406">
        <v>0.40549058597383425</v>
      </c>
      <c r="L54" s="406">
        <v>0.3754562291360589</v>
      </c>
      <c r="M54" s="406">
        <v>0.24351304105747137</v>
      </c>
      <c r="N54" s="406">
        <v>0.3476259851466337</v>
      </c>
      <c r="O54" s="406">
        <v>0.3958421771743742</v>
      </c>
      <c r="P54" s="406">
        <v>0.3770703772017872</v>
      </c>
      <c r="Q54" s="406">
        <v>0.37554372411857984</v>
      </c>
      <c r="R54" s="406">
        <v>0.5664701255179639</v>
      </c>
      <c r="S54" s="406">
        <v>0.4141330577369409</v>
      </c>
      <c r="T54" s="406">
        <v>0.42419641841144295</v>
      </c>
      <c r="U54" s="406">
        <v>0.4956023486867837</v>
      </c>
      <c r="V54" s="407">
        <v>0.4496088292642601</v>
      </c>
    </row>
    <row r="55" spans="1:22" ht="15">
      <c r="A55" s="11" t="s">
        <v>512</v>
      </c>
      <c r="B55" s="270" t="s">
        <v>412</v>
      </c>
      <c r="C55" s="406">
        <v>0.04314303038938799</v>
      </c>
      <c r="D55" s="406">
        <v>0.39515492357908566</v>
      </c>
      <c r="E55" s="406">
        <v>0.20756561701694737</v>
      </c>
      <c r="F55" s="406">
        <v>0.21823129426576307</v>
      </c>
      <c r="G55" s="406">
        <v>0.2148238455665689</v>
      </c>
      <c r="H55" s="406">
        <v>0.2608459983553526</v>
      </c>
      <c r="I55" s="406">
        <v>0.26725636254254503</v>
      </c>
      <c r="J55" s="406">
        <v>0.2578953861044352</v>
      </c>
      <c r="K55" s="406">
        <v>0.2852473143204992</v>
      </c>
      <c r="L55" s="406">
        <v>0.28820488891192186</v>
      </c>
      <c r="M55" s="406">
        <v>0.18664867167020496</v>
      </c>
      <c r="N55" s="406">
        <v>0.3089136204287627</v>
      </c>
      <c r="O55" s="406">
        <v>0.40122634302674337</v>
      </c>
      <c r="P55" s="406">
        <v>0.3910844885646016</v>
      </c>
      <c r="Q55" s="406">
        <v>0.46165797722936264</v>
      </c>
      <c r="R55" s="406">
        <v>0.745102596922765</v>
      </c>
      <c r="S55" s="406">
        <v>0.5311855958047524</v>
      </c>
      <c r="T55" s="406">
        <v>0.43746403799536643</v>
      </c>
      <c r="U55" s="406">
        <v>0.47830862861908036</v>
      </c>
      <c r="V55" s="407">
        <v>0.417612319437849</v>
      </c>
    </row>
    <row r="56" spans="1:22" ht="15">
      <c r="A56" s="11" t="s">
        <v>517</v>
      </c>
      <c r="B56" s="270" t="s">
        <v>412</v>
      </c>
      <c r="C56" s="406"/>
      <c r="D56" s="406"/>
      <c r="E56" s="406"/>
      <c r="F56" s="406"/>
      <c r="G56" s="406"/>
      <c r="H56" s="406"/>
      <c r="I56" s="406"/>
      <c r="J56" s="406"/>
      <c r="K56" s="406"/>
      <c r="L56" s="406"/>
      <c r="M56" s="406"/>
      <c r="N56" s="406"/>
      <c r="O56" s="406"/>
      <c r="P56" s="406"/>
      <c r="Q56" s="406"/>
      <c r="R56" s="406"/>
      <c r="S56" s="406"/>
      <c r="T56" s="406"/>
      <c r="U56" s="406"/>
      <c r="V56" s="407"/>
    </row>
    <row r="57" spans="1:22" ht="15">
      <c r="A57" s="11" t="s">
        <v>516</v>
      </c>
      <c r="B57" s="270" t="s">
        <v>412</v>
      </c>
      <c r="C57" s="406"/>
      <c r="D57" s="406"/>
      <c r="E57" s="406"/>
      <c r="F57" s="406"/>
      <c r="G57" s="406"/>
      <c r="H57" s="406"/>
      <c r="I57" s="406"/>
      <c r="J57" s="406"/>
      <c r="K57" s="406"/>
      <c r="L57" s="406"/>
      <c r="M57" s="406"/>
      <c r="N57" s="406"/>
      <c r="O57" s="406"/>
      <c r="P57" s="406"/>
      <c r="Q57" s="406"/>
      <c r="R57" s="406"/>
      <c r="S57" s="406"/>
      <c r="T57" s="406"/>
      <c r="U57" s="406"/>
      <c r="V57" s="407"/>
    </row>
    <row r="58" spans="1:22" ht="15">
      <c r="A58" s="11" t="s">
        <v>519</v>
      </c>
      <c r="B58" s="270" t="s">
        <v>412</v>
      </c>
      <c r="C58" s="406">
        <v>0.4543027798945053</v>
      </c>
      <c r="D58" s="406">
        <v>0.4407705234104958</v>
      </c>
      <c r="E58" s="406">
        <v>0.37788714017046043</v>
      </c>
      <c r="F58" s="406">
        <v>0.4707016048386205</v>
      </c>
      <c r="G58" s="406">
        <v>0.3919117525323286</v>
      </c>
      <c r="H58" s="406">
        <v>0.41038160376545113</v>
      </c>
      <c r="I58" s="406">
        <v>0.4378946109242341</v>
      </c>
      <c r="J58" s="406">
        <v>0.3313290260935336</v>
      </c>
      <c r="K58" s="406">
        <v>0.3519269551895344</v>
      </c>
      <c r="L58" s="406">
        <v>0.328615769283481</v>
      </c>
      <c r="M58" s="406">
        <v>0.48582522491348473</v>
      </c>
      <c r="N58" s="406">
        <v>0.42864367180635427</v>
      </c>
      <c r="O58" s="406">
        <v>0.46029148372846945</v>
      </c>
      <c r="P58" s="406">
        <v>0.4157836880544034</v>
      </c>
      <c r="Q58" s="406">
        <v>0.3724273733142187</v>
      </c>
      <c r="R58" s="406">
        <v>0.6748733447890937</v>
      </c>
      <c r="S58" s="406">
        <v>0.43673703117782864</v>
      </c>
      <c r="T58" s="406">
        <v>0.452119690665618</v>
      </c>
      <c r="U58" s="406">
        <v>0.5186435018041694</v>
      </c>
      <c r="V58" s="407">
        <v>0.4629401044834584</v>
      </c>
    </row>
    <row r="59" spans="1:22" ht="15">
      <c r="A59" s="11" t="s">
        <v>518</v>
      </c>
      <c r="B59" s="270" t="s">
        <v>412</v>
      </c>
      <c r="C59" s="406"/>
      <c r="D59" s="406"/>
      <c r="E59" s="406"/>
      <c r="F59" s="406"/>
      <c r="G59" s="406"/>
      <c r="H59" s="406"/>
      <c r="I59" s="406"/>
      <c r="J59" s="406"/>
      <c r="K59" s="406"/>
      <c r="L59" s="406"/>
      <c r="M59" s="406"/>
      <c r="N59" s="406"/>
      <c r="O59" s="406"/>
      <c r="P59" s="406"/>
      <c r="Q59" s="406"/>
      <c r="R59" s="406"/>
      <c r="S59" s="406"/>
      <c r="T59" s="406"/>
      <c r="U59" s="406"/>
      <c r="V59" s="407"/>
    </row>
    <row r="60" spans="1:22" ht="15">
      <c r="A60" s="11" t="s">
        <v>515</v>
      </c>
      <c r="B60" s="270" t="s">
        <v>412</v>
      </c>
      <c r="C60" s="406">
        <v>0.16650239978301737</v>
      </c>
      <c r="D60" s="406">
        <v>0.3356823290359467</v>
      </c>
      <c r="E60" s="406">
        <v>0.26033302613833476</v>
      </c>
      <c r="F60" s="406">
        <v>0.3076371101109477</v>
      </c>
      <c r="G60" s="406">
        <v>0.2548810636415153</v>
      </c>
      <c r="H60" s="406">
        <v>0.2774806557618202</v>
      </c>
      <c r="I60" s="406">
        <v>0.3140031335962095</v>
      </c>
      <c r="J60" s="406">
        <v>0.23469895329670584</v>
      </c>
      <c r="K60" s="406">
        <v>0.31982252711903464</v>
      </c>
      <c r="L60" s="406">
        <v>0.22890297991006836</v>
      </c>
      <c r="M60" s="406">
        <v>0.21386402850408023</v>
      </c>
      <c r="N60" s="406">
        <v>0.28970508946542095</v>
      </c>
      <c r="O60" s="406">
        <v>0.39808371066205783</v>
      </c>
      <c r="P60" s="406">
        <v>0.34567486599954356</v>
      </c>
      <c r="Q60" s="406">
        <v>0.37815478645700157</v>
      </c>
      <c r="R60" s="406">
        <v>0.8520998257718364</v>
      </c>
      <c r="S60" s="406">
        <v>0.581228142807397</v>
      </c>
      <c r="T60" s="406">
        <v>0.5452643138764046</v>
      </c>
      <c r="U60" s="406">
        <v>0.5766728212890272</v>
      </c>
      <c r="V60" s="407">
        <v>0.48283195792997285</v>
      </c>
    </row>
    <row r="61" spans="1:22" ht="15">
      <c r="A61" s="11" t="s">
        <v>613</v>
      </c>
      <c r="B61" s="270" t="s">
        <v>412</v>
      </c>
      <c r="C61" s="406">
        <v>0.10154001219599888</v>
      </c>
      <c r="D61" s="406">
        <v>0.3223812107566037</v>
      </c>
      <c r="E61" s="406">
        <v>0.23313749858109453</v>
      </c>
      <c r="F61" s="406">
        <v>0.25216088101464856</v>
      </c>
      <c r="G61" s="406">
        <v>0.2339147719492092</v>
      </c>
      <c r="H61" s="406">
        <v>0.2507986038864995</v>
      </c>
      <c r="I61" s="406">
        <v>0.28416083231611333</v>
      </c>
      <c r="J61" s="406">
        <v>0.22414623767619918</v>
      </c>
      <c r="K61" s="406">
        <v>0.29788161441721606</v>
      </c>
      <c r="L61" s="406">
        <v>0.23802230056641574</v>
      </c>
      <c r="M61" s="406">
        <v>0.17325885834247473</v>
      </c>
      <c r="N61" s="406">
        <v>0.27446294676832006</v>
      </c>
      <c r="O61" s="406">
        <v>0.39021353359517136</v>
      </c>
      <c r="P61" s="406">
        <v>0.3484609455700494</v>
      </c>
      <c r="Q61" s="406">
        <v>0.4040834929407382</v>
      </c>
      <c r="R61" s="406">
        <v>0.8353163113769329</v>
      </c>
      <c r="S61" s="406">
        <v>0.5676752010586581</v>
      </c>
      <c r="T61" s="406">
        <v>0.5136864735815058</v>
      </c>
      <c r="U61" s="406">
        <v>0.542840576337287</v>
      </c>
      <c r="V61" s="407">
        <v>0.46933005092629493</v>
      </c>
    </row>
    <row r="62" spans="1:22" ht="15">
      <c r="A62" s="11" t="s">
        <v>537</v>
      </c>
      <c r="B62" s="270" t="s">
        <v>412</v>
      </c>
      <c r="C62" s="410" t="s">
        <v>799</v>
      </c>
      <c r="D62" s="406"/>
      <c r="E62" s="406"/>
      <c r="F62" s="406"/>
      <c r="G62" s="406"/>
      <c r="H62" s="406"/>
      <c r="I62" s="406"/>
      <c r="J62" s="406"/>
      <c r="K62" s="406"/>
      <c r="L62" s="406"/>
      <c r="M62" s="406"/>
      <c r="N62" s="406"/>
      <c r="O62" s="406"/>
      <c r="P62" s="406"/>
      <c r="Q62" s="406"/>
      <c r="R62" s="406"/>
      <c r="S62" s="406"/>
      <c r="T62" s="406"/>
      <c r="U62" s="406"/>
      <c r="V62" s="407"/>
    </row>
    <row r="63" spans="1:22" ht="15">
      <c r="A63" s="11" t="s">
        <v>615</v>
      </c>
      <c r="B63" s="270" t="s">
        <v>412</v>
      </c>
      <c r="C63" s="406">
        <v>0.5013360129227342</v>
      </c>
      <c r="D63" s="406">
        <v>0.2988155511844661</v>
      </c>
      <c r="E63" s="406">
        <v>0.3381313825018179</v>
      </c>
      <c r="F63" s="406">
        <v>0.4189227022033224</v>
      </c>
      <c r="G63" s="406">
        <v>0.4065360287130669</v>
      </c>
      <c r="H63" s="406">
        <v>0.39991872520397515</v>
      </c>
      <c r="I63" s="406">
        <v>0.37243727247730973</v>
      </c>
      <c r="J63" s="406">
        <v>0.3185703343382716</v>
      </c>
      <c r="K63" s="406">
        <v>0.34106488778215216</v>
      </c>
      <c r="L63" s="406">
        <v>0.31573447445434005</v>
      </c>
      <c r="M63" s="406">
        <v>0.37537459001884627</v>
      </c>
      <c r="N63" s="406">
        <v>0.41440634890457323</v>
      </c>
      <c r="O63" s="406">
        <v>0.4095145418033075</v>
      </c>
      <c r="P63" s="406">
        <v>0.4423198778601844</v>
      </c>
      <c r="Q63" s="406">
        <v>0.40214029769753096</v>
      </c>
      <c r="R63" s="406">
        <v>0.3125053581659162</v>
      </c>
      <c r="S63" s="406">
        <v>0.31348654520460234</v>
      </c>
      <c r="T63" s="406">
        <v>0.39110263952488417</v>
      </c>
      <c r="U63" s="406">
        <v>0.44708141805505064</v>
      </c>
      <c r="V63" s="407">
        <v>0.4507745243637602</v>
      </c>
    </row>
    <row r="64" spans="1:22" ht="15">
      <c r="A64" s="11" t="s">
        <v>521</v>
      </c>
      <c r="B64" s="270" t="s">
        <v>412</v>
      </c>
      <c r="C64" s="406">
        <v>0.46780216976239153</v>
      </c>
      <c r="D64" s="406">
        <v>0.3719721533691884</v>
      </c>
      <c r="E64" s="406">
        <v>0.36016162428094284</v>
      </c>
      <c r="F64" s="406">
        <v>0.4266013274118386</v>
      </c>
      <c r="G64" s="406">
        <v>0.3801095579268977</v>
      </c>
      <c r="H64" s="406">
        <v>0.44348567402850514</v>
      </c>
      <c r="I64" s="406">
        <v>0.4256097769218871</v>
      </c>
      <c r="J64" s="406">
        <v>0.333063616178044</v>
      </c>
      <c r="K64" s="406">
        <v>0.35596473715858346</v>
      </c>
      <c r="L64" s="406">
        <v>0.33693284241098015</v>
      </c>
      <c r="M64" s="406">
        <v>0.44617481175706464</v>
      </c>
      <c r="N64" s="406">
        <v>0.43512903711466566</v>
      </c>
      <c r="O64" s="406">
        <v>0.45597309720164153</v>
      </c>
      <c r="P64" s="406">
        <v>0.44661275799653977</v>
      </c>
      <c r="Q64" s="406">
        <v>0.38711585090385164</v>
      </c>
      <c r="R64" s="406">
        <v>0.5357397554904373</v>
      </c>
      <c r="S64" s="406">
        <v>0.4349884281462192</v>
      </c>
      <c r="T64" s="406">
        <v>0.44923242544330044</v>
      </c>
      <c r="U64" s="406">
        <v>0.5220288750294622</v>
      </c>
      <c r="V64" s="407">
        <v>0.47391665985965636</v>
      </c>
    </row>
    <row r="65" spans="1:22" ht="15">
      <c r="A65" s="11" t="s">
        <v>612</v>
      </c>
      <c r="B65" s="270" t="s">
        <v>412</v>
      </c>
      <c r="C65" s="406">
        <v>0.10154001219599888</v>
      </c>
      <c r="D65" s="406">
        <v>0.3223812107566037</v>
      </c>
      <c r="E65" s="406">
        <v>0.23313749858109453</v>
      </c>
      <c r="F65" s="406">
        <v>0.25216088101464856</v>
      </c>
      <c r="G65" s="406">
        <v>0.2339147719492092</v>
      </c>
      <c r="H65" s="406">
        <v>0.2507986038864995</v>
      </c>
      <c r="I65" s="406">
        <v>0.28416083231611333</v>
      </c>
      <c r="J65" s="406">
        <v>0.22414623767619918</v>
      </c>
      <c r="K65" s="406">
        <v>0.29788161441721606</v>
      </c>
      <c r="L65" s="406">
        <v>0.23802230056641574</v>
      </c>
      <c r="M65" s="406">
        <v>0.17325885834247473</v>
      </c>
      <c r="N65" s="406">
        <v>0.27446294676832006</v>
      </c>
      <c r="O65" s="406">
        <v>0.39021353359517136</v>
      </c>
      <c r="P65" s="406">
        <v>0.3484609455700494</v>
      </c>
      <c r="Q65" s="406">
        <v>0.4040834929407382</v>
      </c>
      <c r="R65" s="406">
        <v>0.8353163113769329</v>
      </c>
      <c r="S65" s="406">
        <v>0.5676752010586581</v>
      </c>
      <c r="T65" s="406">
        <v>0.5136864735815058</v>
      </c>
      <c r="U65" s="406">
        <v>0.542840576337287</v>
      </c>
      <c r="V65" s="407">
        <v>0.46933005092629493</v>
      </c>
    </row>
    <row r="66" spans="1:22" ht="15">
      <c r="A66" s="11" t="s">
        <v>522</v>
      </c>
      <c r="B66" s="270" t="s">
        <v>412</v>
      </c>
      <c r="C66" s="406">
        <v>0.3478004632343974</v>
      </c>
      <c r="D66" s="406">
        <v>0.27744112970892165</v>
      </c>
      <c r="E66" s="406">
        <v>0.3823160380110338</v>
      </c>
      <c r="F66" s="406">
        <v>0.4091023893701584</v>
      </c>
      <c r="G66" s="406">
        <v>0.4091586286417295</v>
      </c>
      <c r="H66" s="406">
        <v>0.42878182164606604</v>
      </c>
      <c r="I66" s="406">
        <v>0.4175591189405324</v>
      </c>
      <c r="J66" s="406">
        <v>0.3382170645387141</v>
      </c>
      <c r="K66" s="406">
        <v>0.33832037601619763</v>
      </c>
      <c r="L66" s="406">
        <v>0.3272557727041325</v>
      </c>
      <c r="M66" s="406">
        <v>0.41413513205191127</v>
      </c>
      <c r="N66" s="406">
        <v>0.4281997593865112</v>
      </c>
      <c r="O66" s="406">
        <v>0.43044758688701157</v>
      </c>
      <c r="P66" s="406">
        <v>0.4376278079367302</v>
      </c>
      <c r="Q66" s="406">
        <v>0.38338916165056636</v>
      </c>
      <c r="R66" s="406">
        <v>0.38996639057599947</v>
      </c>
      <c r="S66" s="406">
        <v>0.35350975835819554</v>
      </c>
      <c r="T66" s="406">
        <v>0.4172611304677255</v>
      </c>
      <c r="U66" s="406">
        <v>0.4866223692354726</v>
      </c>
      <c r="V66" s="407">
        <v>0.46343615671530725</v>
      </c>
    </row>
    <row r="67" spans="1:22" ht="15">
      <c r="A67" s="11" t="s">
        <v>523</v>
      </c>
      <c r="B67" s="270" t="s">
        <v>412</v>
      </c>
      <c r="C67" s="406">
        <v>0.16650239978301737</v>
      </c>
      <c r="D67" s="406">
        <v>0.3356823290359467</v>
      </c>
      <c r="E67" s="406">
        <v>0.26033302613833476</v>
      </c>
      <c r="F67" s="406">
        <v>0.3076371101109477</v>
      </c>
      <c r="G67" s="406">
        <v>0.2548810636415153</v>
      </c>
      <c r="H67" s="406">
        <v>0.2774806557618202</v>
      </c>
      <c r="I67" s="406">
        <v>0.3140031335962095</v>
      </c>
      <c r="J67" s="406">
        <v>0.23469895329670584</v>
      </c>
      <c r="K67" s="406">
        <v>0.31982252711903464</v>
      </c>
      <c r="L67" s="406">
        <v>0.22890297991006836</v>
      </c>
      <c r="M67" s="406">
        <v>0.21386402850408023</v>
      </c>
      <c r="N67" s="406">
        <v>0.28970508946542095</v>
      </c>
      <c r="O67" s="406">
        <v>0.39808371066205783</v>
      </c>
      <c r="P67" s="406">
        <v>0.34567486599954356</v>
      </c>
      <c r="Q67" s="406">
        <v>0.37815478645700157</v>
      </c>
      <c r="R67" s="406">
        <v>0.8520998257718364</v>
      </c>
      <c r="S67" s="406">
        <v>0.581228142807397</v>
      </c>
      <c r="T67" s="406">
        <v>0.5452643138764046</v>
      </c>
      <c r="U67" s="406">
        <v>0.5766728212890272</v>
      </c>
      <c r="V67" s="407">
        <v>0.48283195792997285</v>
      </c>
    </row>
    <row r="68" spans="1:22" ht="15">
      <c r="A68" s="11" t="s">
        <v>525</v>
      </c>
      <c r="B68" s="270" t="s">
        <v>412</v>
      </c>
      <c r="C68" s="406"/>
      <c r="D68" s="406"/>
      <c r="E68" s="406"/>
      <c r="F68" s="406"/>
      <c r="G68" s="406"/>
      <c r="H68" s="406"/>
      <c r="I68" s="406"/>
      <c r="J68" s="406"/>
      <c r="K68" s="406"/>
      <c r="L68" s="406"/>
      <c r="M68" s="406"/>
      <c r="N68" s="406"/>
      <c r="O68" s="406"/>
      <c r="P68" s="406"/>
      <c r="Q68" s="406"/>
      <c r="R68" s="406"/>
      <c r="S68" s="406"/>
      <c r="T68" s="406"/>
      <c r="U68" s="406"/>
      <c r="V68" s="407"/>
    </row>
    <row r="69" spans="1:22" ht="15">
      <c r="A69" s="11" t="s">
        <v>526</v>
      </c>
      <c r="B69" s="270" t="s">
        <v>412</v>
      </c>
      <c r="C69" s="406"/>
      <c r="D69" s="406"/>
      <c r="E69" s="406"/>
      <c r="F69" s="406"/>
      <c r="G69" s="406"/>
      <c r="H69" s="406"/>
      <c r="I69" s="406"/>
      <c r="J69" s="406"/>
      <c r="K69" s="406"/>
      <c r="L69" s="406"/>
      <c r="M69" s="406"/>
      <c r="N69" s="406"/>
      <c r="O69" s="406"/>
      <c r="P69" s="406"/>
      <c r="Q69" s="406"/>
      <c r="R69" s="406"/>
      <c r="S69" s="406"/>
      <c r="T69" s="406"/>
      <c r="U69" s="406"/>
      <c r="V69" s="407"/>
    </row>
    <row r="70" spans="1:22" ht="15">
      <c r="A70" s="11" t="s">
        <v>528</v>
      </c>
      <c r="B70" s="270" t="s">
        <v>412</v>
      </c>
      <c r="C70" s="406"/>
      <c r="D70" s="406"/>
      <c r="E70" s="406"/>
      <c r="F70" s="406"/>
      <c r="G70" s="406"/>
      <c r="H70" s="406"/>
      <c r="I70" s="406"/>
      <c r="J70" s="406"/>
      <c r="K70" s="406"/>
      <c r="L70" s="406"/>
      <c r="M70" s="406"/>
      <c r="N70" s="406"/>
      <c r="O70" s="406"/>
      <c r="P70" s="406"/>
      <c r="Q70" s="406"/>
      <c r="R70" s="406"/>
      <c r="S70" s="406"/>
      <c r="T70" s="406"/>
      <c r="U70" s="406"/>
      <c r="V70" s="407"/>
    </row>
    <row r="71" spans="1:22" ht="15">
      <c r="A71" s="11" t="s">
        <v>529</v>
      </c>
      <c r="B71" s="270" t="s">
        <v>412</v>
      </c>
      <c r="C71" s="406"/>
      <c r="D71" s="406"/>
      <c r="E71" s="406"/>
      <c r="F71" s="406"/>
      <c r="G71" s="406"/>
      <c r="H71" s="406"/>
      <c r="I71" s="406"/>
      <c r="J71" s="406"/>
      <c r="K71" s="406"/>
      <c r="L71" s="406"/>
      <c r="M71" s="406"/>
      <c r="N71" s="406"/>
      <c r="O71" s="406"/>
      <c r="P71" s="406"/>
      <c r="Q71" s="406"/>
      <c r="R71" s="406"/>
      <c r="S71" s="406"/>
      <c r="T71" s="406"/>
      <c r="U71" s="406"/>
      <c r="V71" s="407"/>
    </row>
    <row r="72" spans="1:22" ht="15">
      <c r="A72" s="11" t="s">
        <v>530</v>
      </c>
      <c r="B72" s="270" t="s">
        <v>412</v>
      </c>
      <c r="C72" s="406"/>
      <c r="D72" s="406"/>
      <c r="E72" s="406"/>
      <c r="F72" s="406"/>
      <c r="G72" s="406"/>
      <c r="H72" s="406"/>
      <c r="I72" s="406"/>
      <c r="J72" s="406"/>
      <c r="K72" s="406"/>
      <c r="L72" s="406"/>
      <c r="M72" s="406"/>
      <c r="N72" s="406"/>
      <c r="O72" s="406"/>
      <c r="P72" s="406"/>
      <c r="Q72" s="406"/>
      <c r="R72" s="406"/>
      <c r="S72" s="406"/>
      <c r="T72" s="406"/>
      <c r="U72" s="406"/>
      <c r="V72" s="407"/>
    </row>
    <row r="73" spans="1:22" ht="15">
      <c r="A73" s="11" t="s">
        <v>531</v>
      </c>
      <c r="B73" s="270" t="s">
        <v>412</v>
      </c>
      <c r="C73" s="406">
        <v>0.5013360129227342</v>
      </c>
      <c r="D73" s="406">
        <v>0.2988155511844661</v>
      </c>
      <c r="E73" s="406">
        <v>0.3381313825018179</v>
      </c>
      <c r="F73" s="406">
        <v>0.4189227022033224</v>
      </c>
      <c r="G73" s="406">
        <v>0.4065360287130669</v>
      </c>
      <c r="H73" s="406">
        <v>0.39991872520397515</v>
      </c>
      <c r="I73" s="406">
        <v>0.37243727247730973</v>
      </c>
      <c r="J73" s="406">
        <v>0.3185703343382716</v>
      </c>
      <c r="K73" s="406">
        <v>0.34106488778215216</v>
      </c>
      <c r="L73" s="406">
        <v>0.31573447445434005</v>
      </c>
      <c r="M73" s="406">
        <v>0.37537459001884627</v>
      </c>
      <c r="N73" s="406">
        <v>0.41440634890457323</v>
      </c>
      <c r="O73" s="406">
        <v>0.4095145418033075</v>
      </c>
      <c r="P73" s="406">
        <v>0.4423198778601844</v>
      </c>
      <c r="Q73" s="406">
        <v>0.40214029769753096</v>
      </c>
      <c r="R73" s="406">
        <v>0.3125053581659162</v>
      </c>
      <c r="S73" s="406">
        <v>0.31348654520460234</v>
      </c>
      <c r="T73" s="406">
        <v>0.39110263952488417</v>
      </c>
      <c r="U73" s="406">
        <v>0.44708141805505064</v>
      </c>
      <c r="V73" s="407">
        <v>0.4507745243637602</v>
      </c>
    </row>
    <row r="74" spans="1:22" ht="15.75" thickBot="1">
      <c r="A74" s="8" t="s">
        <v>532</v>
      </c>
      <c r="B74" s="12" t="s">
        <v>412</v>
      </c>
      <c r="C74" s="408">
        <v>0.13896725088061326</v>
      </c>
      <c r="D74" s="408">
        <v>0.25313859787618787</v>
      </c>
      <c r="E74" s="408">
        <v>0.3031040865361503</v>
      </c>
      <c r="F74" s="408">
        <v>0.2986750338994756</v>
      </c>
      <c r="G74" s="408">
        <v>0.22990432158850627</v>
      </c>
      <c r="H74" s="408">
        <v>0.24338568067734181</v>
      </c>
      <c r="I74" s="408">
        <v>0.27490467592931517</v>
      </c>
      <c r="J74" s="408">
        <v>0.25576655727365766</v>
      </c>
      <c r="K74" s="408">
        <v>0.3162212739918662</v>
      </c>
      <c r="L74" s="408">
        <v>0.3195487524273095</v>
      </c>
      <c r="M74" s="408">
        <v>0.17185184071136148</v>
      </c>
      <c r="N74" s="408">
        <v>0.21105600655885448</v>
      </c>
      <c r="O74" s="408">
        <v>0.3335419101655629</v>
      </c>
      <c r="P74" s="408">
        <v>0.3385079353455591</v>
      </c>
      <c r="Q74" s="408">
        <v>0.3881764387655369</v>
      </c>
      <c r="R74" s="408">
        <v>0.6240877624270312</v>
      </c>
      <c r="S74" s="408">
        <v>0.44912103470380615</v>
      </c>
      <c r="T74" s="408">
        <v>0.36930749104810445</v>
      </c>
      <c r="U74" s="408">
        <v>0.44202639765470847</v>
      </c>
      <c r="V74" s="409">
        <v>0.373834472489626</v>
      </c>
    </row>
    <row r="77" ht="15">
      <c r="A77" s="474" t="s">
        <v>1281</v>
      </c>
    </row>
    <row r="78" ht="15">
      <c r="A78" s="474" t="s">
        <v>1282</v>
      </c>
    </row>
  </sheetData>
  <mergeCells count="6">
    <mergeCell ref="C6:L6"/>
    <mergeCell ref="M6:Q6"/>
    <mergeCell ref="R6:V6"/>
    <mergeCell ref="C39:L39"/>
    <mergeCell ref="M39:Q39"/>
    <mergeCell ref="R39:V39"/>
  </mergeCells>
  <printOptions/>
  <pageMargins left="0.75" right="0.75" top="1" bottom="1" header="0.5" footer="0.5"/>
  <pageSetup fitToHeight="1" fitToWidth="1" horizontalDpi="200" verticalDpi="200" orientation="portrait" scale="61" r:id="rId2"/>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B132"/>
  <sheetViews>
    <sheetView workbookViewId="0" topLeftCell="A1">
      <selection activeCell="E14" sqref="E14"/>
    </sheetView>
  </sheetViews>
  <sheetFormatPr defaultColWidth="9.140625" defaultRowHeight="15"/>
  <cols>
    <col min="1" max="1" width="41.7109375" style="0" customWidth="1"/>
    <col min="2" max="2" width="22.57421875" style="0" customWidth="1"/>
  </cols>
  <sheetData>
    <row r="1" spans="1:2" ht="15">
      <c r="A1" s="1" t="s">
        <v>321</v>
      </c>
      <c r="B1" s="1"/>
    </row>
    <row r="2" ht="15.75" thickBot="1"/>
    <row r="3" spans="1:2" ht="15.75" thickBot="1">
      <c r="A3" s="160" t="s">
        <v>1313</v>
      </c>
      <c r="B3" s="162" t="s">
        <v>749</v>
      </c>
    </row>
    <row r="4" spans="1:2" ht="15">
      <c r="A4" s="163"/>
      <c r="B4" s="164"/>
    </row>
    <row r="5" spans="1:2" ht="15">
      <c r="A5" s="130" t="s">
        <v>1314</v>
      </c>
      <c r="B5" s="157" t="s">
        <v>533</v>
      </c>
    </row>
    <row r="6" spans="1:2" ht="15">
      <c r="A6" s="130" t="s">
        <v>1315</v>
      </c>
      <c r="B6" s="452" t="s">
        <v>816</v>
      </c>
    </row>
    <row r="7" spans="1:2" ht="15">
      <c r="A7" s="130" t="s">
        <v>1316</v>
      </c>
      <c r="B7" s="452" t="s">
        <v>814</v>
      </c>
    </row>
    <row r="8" spans="1:2" ht="15">
      <c r="A8" s="130" t="s">
        <v>1317</v>
      </c>
      <c r="B8" s="452" t="s">
        <v>815</v>
      </c>
    </row>
    <row r="9" spans="1:2" ht="15">
      <c r="A9" s="130" t="s">
        <v>1318</v>
      </c>
      <c r="B9" s="452" t="s">
        <v>813</v>
      </c>
    </row>
    <row r="10" spans="1:2" ht="15">
      <c r="A10" s="130" t="s">
        <v>935</v>
      </c>
      <c r="B10" s="452" t="s">
        <v>816</v>
      </c>
    </row>
    <row r="11" spans="1:2" ht="15">
      <c r="A11" s="130" t="s">
        <v>1319</v>
      </c>
      <c r="B11" s="157" t="s">
        <v>529</v>
      </c>
    </row>
    <row r="12" spans="1:2" ht="15">
      <c r="A12" s="130" t="s">
        <v>1320</v>
      </c>
      <c r="B12" s="157" t="s">
        <v>528</v>
      </c>
    </row>
    <row r="13" spans="1:2" ht="15">
      <c r="A13" s="130" t="s">
        <v>753</v>
      </c>
      <c r="B13" s="157" t="s">
        <v>506</v>
      </c>
    </row>
    <row r="14" spans="1:2" ht="15">
      <c r="A14" s="130" t="s">
        <v>761</v>
      </c>
      <c r="B14" s="452" t="s">
        <v>508</v>
      </c>
    </row>
    <row r="15" spans="1:2" ht="15">
      <c r="A15" s="130" t="s">
        <v>902</v>
      </c>
      <c r="B15" s="157" t="s">
        <v>514</v>
      </c>
    </row>
    <row r="16" spans="1:2" ht="15">
      <c r="A16" s="130" t="s">
        <v>893</v>
      </c>
      <c r="B16" s="452" t="s">
        <v>810</v>
      </c>
    </row>
    <row r="17" spans="1:2" ht="15">
      <c r="A17" s="130" t="s">
        <v>903</v>
      </c>
      <c r="B17" s="157" t="s">
        <v>514</v>
      </c>
    </row>
    <row r="18" spans="1:2" ht="15">
      <c r="A18" s="130" t="s">
        <v>1321</v>
      </c>
      <c r="B18" s="157" t="s">
        <v>534</v>
      </c>
    </row>
    <row r="19" spans="1:2" ht="15">
      <c r="A19" s="130" t="s">
        <v>1322</v>
      </c>
      <c r="B19" s="157" t="s">
        <v>534</v>
      </c>
    </row>
    <row r="20" spans="1:2" ht="15">
      <c r="A20" s="130" t="s">
        <v>1323</v>
      </c>
      <c r="B20" s="157" t="s">
        <v>429</v>
      </c>
    </row>
    <row r="21" spans="1:2" ht="15">
      <c r="A21" s="130" t="s">
        <v>1324</v>
      </c>
      <c r="B21" s="157" t="s">
        <v>529</v>
      </c>
    </row>
    <row r="22" spans="1:2" ht="15">
      <c r="A22" s="130" t="s">
        <v>1325</v>
      </c>
      <c r="B22" s="452" t="s">
        <v>813</v>
      </c>
    </row>
    <row r="23" spans="1:2" ht="15">
      <c r="A23" s="130" t="s">
        <v>1092</v>
      </c>
      <c r="B23" s="157" t="s">
        <v>529</v>
      </c>
    </row>
    <row r="24" spans="1:2" ht="15">
      <c r="A24" s="130" t="s">
        <v>1326</v>
      </c>
      <c r="B24" s="452" t="s">
        <v>813</v>
      </c>
    </row>
    <row r="25" spans="1:2" ht="15">
      <c r="A25" s="130" t="s">
        <v>1327</v>
      </c>
      <c r="B25" s="452" t="s">
        <v>816</v>
      </c>
    </row>
    <row r="26" spans="1:2" ht="15">
      <c r="A26" s="130" t="s">
        <v>1307</v>
      </c>
      <c r="B26" s="452" t="s">
        <v>814</v>
      </c>
    </row>
    <row r="27" spans="1:2" ht="15">
      <c r="A27" s="130" t="s">
        <v>936</v>
      </c>
      <c r="B27" s="452" t="s">
        <v>816</v>
      </c>
    </row>
    <row r="28" spans="1:2" ht="15">
      <c r="A28" s="130" t="s">
        <v>1256</v>
      </c>
      <c r="B28" s="157" t="s">
        <v>531</v>
      </c>
    </row>
    <row r="29" spans="1:2" ht="15">
      <c r="A29" s="453" t="s">
        <v>822</v>
      </c>
      <c r="B29" s="452" t="s">
        <v>810</v>
      </c>
    </row>
    <row r="30" spans="1:2" ht="15">
      <c r="A30" s="453" t="s">
        <v>823</v>
      </c>
      <c r="B30" s="452" t="s">
        <v>816</v>
      </c>
    </row>
    <row r="31" spans="1:2" ht="15">
      <c r="A31" s="130" t="s">
        <v>1328</v>
      </c>
      <c r="B31" s="452" t="s">
        <v>816</v>
      </c>
    </row>
    <row r="32" spans="1:2" ht="15">
      <c r="A32" s="130" t="s">
        <v>895</v>
      </c>
      <c r="B32" s="157" t="s">
        <v>613</v>
      </c>
    </row>
    <row r="33" spans="1:2" ht="15">
      <c r="A33" s="130" t="s">
        <v>1329</v>
      </c>
      <c r="B33" s="157" t="s">
        <v>506</v>
      </c>
    </row>
    <row r="34" spans="1:2" ht="15">
      <c r="A34" s="130" t="s">
        <v>1330</v>
      </c>
      <c r="B34" s="452" t="s">
        <v>813</v>
      </c>
    </row>
    <row r="35" spans="1:2" ht="15">
      <c r="A35" s="130" t="s">
        <v>1331</v>
      </c>
      <c r="B35" s="157" t="s">
        <v>528</v>
      </c>
    </row>
    <row r="36" spans="1:2" ht="15">
      <c r="A36" s="130" t="s">
        <v>1332</v>
      </c>
      <c r="B36" s="157" t="s">
        <v>508</v>
      </c>
    </row>
    <row r="37" spans="1:2" ht="15">
      <c r="A37" s="130" t="s">
        <v>1333</v>
      </c>
      <c r="B37" s="157" t="s">
        <v>491</v>
      </c>
    </row>
    <row r="38" spans="1:2" ht="15">
      <c r="A38" s="130" t="s">
        <v>1334</v>
      </c>
      <c r="B38" s="452" t="s">
        <v>816</v>
      </c>
    </row>
    <row r="39" spans="1:2" ht="15">
      <c r="A39" s="130" t="s">
        <v>1335</v>
      </c>
      <c r="B39" s="157" t="s">
        <v>509</v>
      </c>
    </row>
    <row r="40" spans="1:2" ht="15">
      <c r="A40" s="130" t="s">
        <v>1336</v>
      </c>
      <c r="B40" s="157" t="s">
        <v>509</v>
      </c>
    </row>
    <row r="41" spans="1:2" ht="15">
      <c r="A41" s="130" t="s">
        <v>774</v>
      </c>
      <c r="B41" s="157" t="s">
        <v>509</v>
      </c>
    </row>
    <row r="42" spans="1:2" ht="15">
      <c r="A42" s="130" t="s">
        <v>1094</v>
      </c>
      <c r="B42" s="157" t="s">
        <v>529</v>
      </c>
    </row>
    <row r="43" spans="1:2" ht="15">
      <c r="A43" s="130" t="s">
        <v>854</v>
      </c>
      <c r="B43" s="452" t="s">
        <v>814</v>
      </c>
    </row>
    <row r="44" spans="1:2" ht="15">
      <c r="A44" s="130" t="s">
        <v>1337</v>
      </c>
      <c r="B44" s="157" t="s">
        <v>509</v>
      </c>
    </row>
    <row r="45" spans="1:2" ht="15">
      <c r="A45" s="130" t="s">
        <v>1338</v>
      </c>
      <c r="B45" s="452" t="s">
        <v>810</v>
      </c>
    </row>
    <row r="46" spans="1:2" ht="15">
      <c r="A46" s="130" t="s">
        <v>905</v>
      </c>
      <c r="B46" s="157" t="s">
        <v>514</v>
      </c>
    </row>
    <row r="47" spans="1:2" ht="15">
      <c r="A47" s="130" t="s">
        <v>1339</v>
      </c>
      <c r="B47" s="452" t="s">
        <v>824</v>
      </c>
    </row>
    <row r="48" spans="1:2" ht="15">
      <c r="A48" s="130" t="s">
        <v>1340</v>
      </c>
      <c r="B48" s="452" t="s">
        <v>813</v>
      </c>
    </row>
    <row r="49" spans="1:2" ht="15">
      <c r="A49" s="130" t="s">
        <v>1078</v>
      </c>
      <c r="B49" s="157" t="s">
        <v>527</v>
      </c>
    </row>
    <row r="50" spans="1:2" ht="15">
      <c r="A50" s="130" t="s">
        <v>1341</v>
      </c>
      <c r="B50" s="157" t="s">
        <v>528</v>
      </c>
    </row>
    <row r="51" spans="1:2" ht="15">
      <c r="A51" s="130" t="s">
        <v>1342</v>
      </c>
      <c r="B51" s="452" t="s">
        <v>810</v>
      </c>
    </row>
    <row r="52" spans="1:2" ht="15">
      <c r="A52" s="130" t="s">
        <v>775</v>
      </c>
      <c r="B52" s="157" t="s">
        <v>509</v>
      </c>
    </row>
    <row r="53" spans="1:2" ht="15">
      <c r="A53" s="130" t="s">
        <v>1086</v>
      </c>
      <c r="B53" s="157" t="s">
        <v>528</v>
      </c>
    </row>
    <row r="54" spans="1:2" ht="15">
      <c r="A54" s="130" t="s">
        <v>1343</v>
      </c>
      <c r="B54" s="157" t="s">
        <v>528</v>
      </c>
    </row>
    <row r="55" spans="1:2" ht="15">
      <c r="A55" s="130" t="s">
        <v>1344</v>
      </c>
      <c r="B55" s="157" t="s">
        <v>528</v>
      </c>
    </row>
    <row r="56" spans="1:2" ht="15">
      <c r="A56" s="130" t="s">
        <v>1095</v>
      </c>
      <c r="B56" s="157" t="s">
        <v>529</v>
      </c>
    </row>
    <row r="57" spans="1:2" ht="15">
      <c r="A57" s="130" t="s">
        <v>1345</v>
      </c>
      <c r="B57" s="157" t="s">
        <v>509</v>
      </c>
    </row>
    <row r="58" spans="1:2" ht="15">
      <c r="A58" s="130" t="s">
        <v>888</v>
      </c>
      <c r="B58" s="157" t="s">
        <v>581</v>
      </c>
    </row>
    <row r="59" spans="1:2" ht="15">
      <c r="A59" s="130" t="s">
        <v>1079</v>
      </c>
      <c r="B59" s="157" t="s">
        <v>527</v>
      </c>
    </row>
    <row r="60" spans="1:2" ht="15">
      <c r="A60" s="130" t="s">
        <v>1096</v>
      </c>
      <c r="B60" s="157" t="s">
        <v>529</v>
      </c>
    </row>
    <row r="61" spans="1:2" ht="15">
      <c r="A61" s="130" t="s">
        <v>769</v>
      </c>
      <c r="B61" s="157" t="s">
        <v>508</v>
      </c>
    </row>
    <row r="62" spans="1:2" ht="15">
      <c r="A62" s="130" t="s">
        <v>896</v>
      </c>
      <c r="B62" s="157" t="s">
        <v>613</v>
      </c>
    </row>
    <row r="63" spans="1:2" ht="15">
      <c r="A63" s="130" t="s">
        <v>1346</v>
      </c>
      <c r="B63" s="452" t="s">
        <v>815</v>
      </c>
    </row>
    <row r="64" spans="1:2" ht="15">
      <c r="A64" s="130" t="s">
        <v>1347</v>
      </c>
      <c r="B64" s="452" t="s">
        <v>812</v>
      </c>
    </row>
    <row r="65" spans="1:2" ht="15">
      <c r="A65" s="130" t="s">
        <v>1348</v>
      </c>
      <c r="B65" s="452" t="s">
        <v>814</v>
      </c>
    </row>
    <row r="66" spans="1:2" ht="15">
      <c r="A66" s="130" t="s">
        <v>1349</v>
      </c>
      <c r="B66" s="157" t="s">
        <v>514</v>
      </c>
    </row>
    <row r="67" spans="1:2" ht="15">
      <c r="A67" s="130" t="s">
        <v>1350</v>
      </c>
      <c r="B67" s="452" t="s">
        <v>814</v>
      </c>
    </row>
    <row r="68" spans="1:2" ht="15">
      <c r="A68" s="130" t="s">
        <v>864</v>
      </c>
      <c r="B68" s="452" t="s">
        <v>814</v>
      </c>
    </row>
    <row r="69" spans="1:2" ht="15">
      <c r="A69" s="130" t="s">
        <v>890</v>
      </c>
      <c r="B69" s="157" t="s">
        <v>581</v>
      </c>
    </row>
    <row r="70" spans="1:2" ht="15">
      <c r="A70" s="130" t="s">
        <v>755</v>
      </c>
      <c r="B70" s="157" t="s">
        <v>506</v>
      </c>
    </row>
    <row r="71" spans="1:2" ht="15">
      <c r="A71" s="130" t="s">
        <v>1351</v>
      </c>
      <c r="B71" s="157" t="s">
        <v>511</v>
      </c>
    </row>
    <row r="72" spans="1:2" ht="15">
      <c r="A72" s="130" t="s">
        <v>1352</v>
      </c>
      <c r="B72" s="157" t="s">
        <v>509</v>
      </c>
    </row>
    <row r="73" spans="1:2" ht="26.25">
      <c r="A73" s="165" t="s">
        <v>1353</v>
      </c>
      <c r="B73" s="454" t="s">
        <v>825</v>
      </c>
    </row>
    <row r="74" spans="1:2" ht="15">
      <c r="A74" s="130" t="s">
        <v>1354</v>
      </c>
      <c r="B74" s="452" t="s">
        <v>810</v>
      </c>
    </row>
    <row r="75" spans="1:2" ht="15">
      <c r="A75" s="130" t="s">
        <v>1355</v>
      </c>
      <c r="B75" s="452" t="s">
        <v>814</v>
      </c>
    </row>
    <row r="76" spans="1:2" ht="15">
      <c r="A76" s="130" t="s">
        <v>1356</v>
      </c>
      <c r="B76" s="157" t="s">
        <v>514</v>
      </c>
    </row>
    <row r="77" spans="1:2" ht="15">
      <c r="A77" s="130" t="s">
        <v>1071</v>
      </c>
      <c r="B77" s="157" t="s">
        <v>526</v>
      </c>
    </row>
    <row r="78" spans="1:2" ht="15">
      <c r="A78" s="130" t="s">
        <v>897</v>
      </c>
      <c r="B78" s="157" t="s">
        <v>613</v>
      </c>
    </row>
    <row r="79" spans="1:2" ht="15">
      <c r="A79" s="130" t="s">
        <v>1098</v>
      </c>
      <c r="B79" s="157" t="s">
        <v>529</v>
      </c>
    </row>
    <row r="80" spans="1:2" ht="15">
      <c r="A80" s="130" t="s">
        <v>891</v>
      </c>
      <c r="B80" s="157" t="s">
        <v>581</v>
      </c>
    </row>
    <row r="81" spans="1:2" ht="15">
      <c r="A81" s="130" t="s">
        <v>1357</v>
      </c>
      <c r="B81" s="452" t="s">
        <v>814</v>
      </c>
    </row>
    <row r="82" spans="1:2" ht="15">
      <c r="A82" s="130" t="s">
        <v>907</v>
      </c>
      <c r="B82" s="157" t="s">
        <v>514</v>
      </c>
    </row>
    <row r="83" spans="1:2" ht="15">
      <c r="A83" s="130" t="s">
        <v>1358</v>
      </c>
      <c r="B83" s="157" t="s">
        <v>514</v>
      </c>
    </row>
    <row r="84" spans="1:2" ht="15">
      <c r="A84" s="130" t="s">
        <v>1359</v>
      </c>
      <c r="B84" s="157" t="s">
        <v>514</v>
      </c>
    </row>
    <row r="85" spans="1:2" ht="26.25">
      <c r="A85" s="130" t="s">
        <v>1360</v>
      </c>
      <c r="B85" s="454" t="s">
        <v>826</v>
      </c>
    </row>
    <row r="86" spans="1:2" ht="15">
      <c r="A86" s="130" t="s">
        <v>1361</v>
      </c>
      <c r="B86" s="157" t="s">
        <v>514</v>
      </c>
    </row>
    <row r="87" spans="1:2" ht="15">
      <c r="A87" s="130" t="s">
        <v>1072</v>
      </c>
      <c r="B87" s="157" t="s">
        <v>526</v>
      </c>
    </row>
    <row r="88" spans="1:2" ht="15">
      <c r="A88" s="130" t="s">
        <v>1362</v>
      </c>
      <c r="B88" s="157" t="s">
        <v>531</v>
      </c>
    </row>
    <row r="89" spans="1:2" ht="15">
      <c r="A89" s="130" t="s">
        <v>1363</v>
      </c>
      <c r="B89" s="157" t="s">
        <v>531</v>
      </c>
    </row>
    <row r="90" spans="1:2" ht="15">
      <c r="A90" s="130" t="s">
        <v>1364</v>
      </c>
      <c r="B90" s="157" t="s">
        <v>509</v>
      </c>
    </row>
    <row r="91" spans="1:2" ht="15">
      <c r="A91" s="130" t="s">
        <v>947</v>
      </c>
      <c r="B91" s="157" t="s">
        <v>524</v>
      </c>
    </row>
    <row r="92" spans="1:2" ht="15">
      <c r="A92" s="130" t="s">
        <v>756</v>
      </c>
      <c r="B92" s="157" t="s">
        <v>506</v>
      </c>
    </row>
    <row r="93" spans="1:2" ht="15">
      <c r="A93" s="130" t="s">
        <v>910</v>
      </c>
      <c r="B93" s="157" t="s">
        <v>514</v>
      </c>
    </row>
    <row r="94" spans="1:2" ht="15">
      <c r="A94" s="130" t="s">
        <v>911</v>
      </c>
      <c r="B94" s="157" t="s">
        <v>514</v>
      </c>
    </row>
    <row r="95" spans="1:2" ht="15">
      <c r="A95" s="130" t="s">
        <v>912</v>
      </c>
      <c r="B95" s="157" t="s">
        <v>514</v>
      </c>
    </row>
    <row r="96" spans="1:2" ht="15">
      <c r="A96" s="130" t="s">
        <v>900</v>
      </c>
      <c r="B96" s="157" t="s">
        <v>513</v>
      </c>
    </row>
    <row r="97" spans="1:2" ht="15">
      <c r="A97" s="130" t="s">
        <v>757</v>
      </c>
      <c r="B97" s="157" t="s">
        <v>506</v>
      </c>
    </row>
    <row r="98" spans="1:2" ht="15">
      <c r="A98" s="130" t="s">
        <v>913</v>
      </c>
      <c r="B98" s="157" t="s">
        <v>514</v>
      </c>
    </row>
    <row r="99" spans="1:2" ht="15">
      <c r="A99" s="130" t="s">
        <v>779</v>
      </c>
      <c r="B99" s="157" t="s">
        <v>509</v>
      </c>
    </row>
    <row r="100" spans="1:2" ht="15">
      <c r="A100" s="130" t="s">
        <v>914</v>
      </c>
      <c r="B100" s="157" t="s">
        <v>514</v>
      </c>
    </row>
    <row r="101" spans="1:2" ht="15">
      <c r="A101" s="130" t="s">
        <v>1365</v>
      </c>
      <c r="B101" s="157" t="s">
        <v>531</v>
      </c>
    </row>
    <row r="102" spans="1:2" ht="15">
      <c r="A102" s="130" t="s">
        <v>1305</v>
      </c>
      <c r="B102" s="157" t="s">
        <v>531</v>
      </c>
    </row>
    <row r="103" spans="1:2" ht="15">
      <c r="A103" s="130" t="s">
        <v>1073</v>
      </c>
      <c r="B103" s="157" t="s">
        <v>526</v>
      </c>
    </row>
    <row r="104" spans="1:2" ht="15">
      <c r="A104" s="130" t="s">
        <v>1366</v>
      </c>
      <c r="B104" s="157" t="s">
        <v>526</v>
      </c>
    </row>
    <row r="105" spans="1:2" ht="15">
      <c r="A105" s="130" t="s">
        <v>952</v>
      </c>
      <c r="B105" s="452" t="s">
        <v>813</v>
      </c>
    </row>
    <row r="106" spans="1:2" ht="15">
      <c r="A106" s="130" t="s">
        <v>1367</v>
      </c>
      <c r="B106" s="452" t="s">
        <v>810</v>
      </c>
    </row>
    <row r="107" spans="1:2" ht="15">
      <c r="A107" s="130" t="s">
        <v>1368</v>
      </c>
      <c r="B107" s="452" t="s">
        <v>814</v>
      </c>
    </row>
    <row r="108" spans="1:2" ht="15">
      <c r="A108" s="130" t="s">
        <v>1100</v>
      </c>
      <c r="B108" s="157" t="s">
        <v>529</v>
      </c>
    </row>
    <row r="109" spans="1:2" ht="15">
      <c r="A109" s="130" t="s">
        <v>1101</v>
      </c>
      <c r="B109" s="157" t="s">
        <v>529</v>
      </c>
    </row>
    <row r="110" spans="1:2" ht="15">
      <c r="A110" s="130" t="s">
        <v>1369</v>
      </c>
      <c r="B110" s="452" t="s">
        <v>813</v>
      </c>
    </row>
    <row r="111" spans="1:2" ht="15">
      <c r="A111" s="130" t="s">
        <v>1089</v>
      </c>
      <c r="B111" s="157" t="s">
        <v>528</v>
      </c>
    </row>
    <row r="112" spans="1:2" ht="15">
      <c r="A112" s="130" t="s">
        <v>915</v>
      </c>
      <c r="B112" s="157" t="s">
        <v>514</v>
      </c>
    </row>
    <row r="113" spans="1:2" ht="15">
      <c r="A113" s="130" t="s">
        <v>781</v>
      </c>
      <c r="B113" s="157" t="s">
        <v>509</v>
      </c>
    </row>
    <row r="114" spans="1:2" ht="15">
      <c r="A114" s="130" t="s">
        <v>782</v>
      </c>
      <c r="B114" s="157" t="s">
        <v>509</v>
      </c>
    </row>
    <row r="115" spans="1:2" ht="15">
      <c r="A115" s="130" t="s">
        <v>1254</v>
      </c>
      <c r="B115" s="157" t="s">
        <v>530</v>
      </c>
    </row>
    <row r="116" spans="1:2" ht="15">
      <c r="A116" s="130" t="s">
        <v>758</v>
      </c>
      <c r="B116" s="157" t="s">
        <v>506</v>
      </c>
    </row>
    <row r="117" spans="1:2" ht="15">
      <c r="A117" s="130" t="s">
        <v>1370</v>
      </c>
      <c r="B117" s="157" t="s">
        <v>491</v>
      </c>
    </row>
    <row r="118" spans="1:2" ht="15">
      <c r="A118" s="130" t="s">
        <v>1371</v>
      </c>
      <c r="B118" s="452" t="s">
        <v>815</v>
      </c>
    </row>
    <row r="119" spans="1:2" ht="15">
      <c r="A119" s="130" t="s">
        <v>1372</v>
      </c>
      <c r="B119" s="452" t="s">
        <v>816</v>
      </c>
    </row>
    <row r="120" spans="1:2" ht="15">
      <c r="A120" s="130" t="s">
        <v>1373</v>
      </c>
      <c r="B120" s="157" t="s">
        <v>506</v>
      </c>
    </row>
    <row r="121" spans="1:2" ht="15">
      <c r="A121" s="130" t="s">
        <v>949</v>
      </c>
      <c r="B121" s="157" t="s">
        <v>524</v>
      </c>
    </row>
    <row r="122" spans="1:2" ht="15">
      <c r="A122" s="130" t="s">
        <v>1374</v>
      </c>
      <c r="B122" s="157" t="s">
        <v>510</v>
      </c>
    </row>
    <row r="123" spans="1:2" ht="15">
      <c r="A123" s="130" t="s">
        <v>1375</v>
      </c>
      <c r="B123" s="157" t="s">
        <v>514</v>
      </c>
    </row>
    <row r="124" spans="1:2" ht="15">
      <c r="A124" s="130" t="s">
        <v>1376</v>
      </c>
      <c r="B124" s="157" t="s">
        <v>528</v>
      </c>
    </row>
    <row r="125" spans="1:2" ht="15">
      <c r="A125" s="130" t="s">
        <v>1250</v>
      </c>
      <c r="B125" s="157" t="s">
        <v>529</v>
      </c>
    </row>
    <row r="126" spans="1:2" ht="15">
      <c r="A126" s="130" t="s">
        <v>1377</v>
      </c>
      <c r="B126" s="157" t="s">
        <v>528</v>
      </c>
    </row>
    <row r="127" spans="1:2" ht="15">
      <c r="A127" s="130" t="s">
        <v>1378</v>
      </c>
      <c r="B127" s="452" t="s">
        <v>815</v>
      </c>
    </row>
    <row r="128" spans="1:2" ht="15.75" thickBot="1">
      <c r="A128" s="131" t="s">
        <v>1379</v>
      </c>
      <c r="B128" s="159" t="s">
        <v>815</v>
      </c>
    </row>
    <row r="131" ht="15">
      <c r="A131" s="474" t="s">
        <v>1281</v>
      </c>
    </row>
    <row r="132" ht="15">
      <c r="A132" s="474" t="s">
        <v>1282</v>
      </c>
    </row>
  </sheetData>
  <autoFilter ref="A3:B128"/>
  <printOptions/>
  <pageMargins left="0.75" right="0.75" top="1" bottom="1" header="0.5" footer="0.5"/>
  <pageSetup fitToHeight="2" fitToWidth="1" horizontalDpi="200" verticalDpi="200" orientation="portrait" scale="68" r:id="rId1"/>
</worksheet>
</file>

<file path=xl/worksheets/sheet7.xml><?xml version="1.0" encoding="utf-8"?>
<worksheet xmlns="http://schemas.openxmlformats.org/spreadsheetml/2006/main" xmlns:r="http://schemas.openxmlformats.org/officeDocument/2006/relationships">
  <sheetPr codeName="Sheet13">
    <tabColor indexed="13"/>
    <pageSetUpPr fitToPage="1"/>
  </sheetPr>
  <dimension ref="A1:J724"/>
  <sheetViews>
    <sheetView workbookViewId="0" topLeftCell="A1">
      <selection activeCell="A2" sqref="A2"/>
    </sheetView>
  </sheetViews>
  <sheetFormatPr defaultColWidth="9.140625" defaultRowHeight="15"/>
  <cols>
    <col min="1" max="1" width="37.7109375" style="0" bestFit="1" customWidth="1"/>
    <col min="2" max="2" width="11.140625" style="0" customWidth="1"/>
    <col min="4" max="4" width="17.57421875" style="0" bestFit="1" customWidth="1"/>
    <col min="5" max="5" width="10.57421875" style="0" customWidth="1"/>
    <col min="6" max="7" width="8.8515625" style="0" customWidth="1"/>
    <col min="8" max="8" width="2.8515625" style="0" customWidth="1"/>
    <col min="9" max="9" width="6.7109375" style="0" customWidth="1"/>
    <col min="10" max="10" width="34.57421875" style="0" customWidth="1"/>
  </cols>
  <sheetData>
    <row r="1" spans="1:10" ht="15">
      <c r="A1" s="1" t="s">
        <v>323</v>
      </c>
      <c r="B1" s="172"/>
      <c r="C1" s="172"/>
      <c r="D1" s="172"/>
      <c r="E1" s="173"/>
      <c r="F1" s="172"/>
      <c r="G1" s="172"/>
      <c r="H1" s="172"/>
      <c r="I1" s="172"/>
      <c r="J1" s="172"/>
    </row>
    <row r="2" spans="1:10" ht="15.75" thickBot="1">
      <c r="A2" s="568" t="s">
        <v>647</v>
      </c>
      <c r="B2" s="172"/>
      <c r="C2" s="172"/>
      <c r="D2" s="172"/>
      <c r="E2" s="173"/>
      <c r="F2" s="172"/>
      <c r="G2" s="172"/>
      <c r="H2" s="172"/>
      <c r="I2" s="174" t="s">
        <v>1382</v>
      </c>
      <c r="J2" s="172"/>
    </row>
    <row r="3" spans="1:10" ht="67.5" customHeight="1" thickBot="1">
      <c r="A3" s="175" t="s">
        <v>1383</v>
      </c>
      <c r="B3" s="176" t="s">
        <v>0</v>
      </c>
      <c r="C3" s="177" t="s">
        <v>1</v>
      </c>
      <c r="D3" s="176" t="s">
        <v>472</v>
      </c>
      <c r="E3" s="183" t="s">
        <v>2</v>
      </c>
      <c r="F3" s="183" t="s">
        <v>3</v>
      </c>
      <c r="G3" s="184" t="s">
        <v>4</v>
      </c>
      <c r="H3" s="172"/>
      <c r="I3" s="185" t="s">
        <v>1</v>
      </c>
      <c r="J3" s="186" t="s">
        <v>5</v>
      </c>
    </row>
    <row r="4" spans="1:10" ht="15">
      <c r="A4" s="187" t="s">
        <v>26</v>
      </c>
      <c r="B4" s="188" t="s">
        <v>7</v>
      </c>
      <c r="C4" s="188" t="s">
        <v>538</v>
      </c>
      <c r="D4" s="188" t="s">
        <v>508</v>
      </c>
      <c r="E4" s="189">
        <v>1743</v>
      </c>
      <c r="F4" s="190">
        <v>0.07700000000000001</v>
      </c>
      <c r="G4" s="191">
        <v>34.4195</v>
      </c>
      <c r="H4" s="172"/>
      <c r="I4" s="192" t="s">
        <v>541</v>
      </c>
      <c r="J4" s="193" t="s">
        <v>8</v>
      </c>
    </row>
    <row r="5" spans="1:10" ht="15">
      <c r="A5" s="194" t="s">
        <v>29</v>
      </c>
      <c r="B5" s="195" t="s">
        <v>7</v>
      </c>
      <c r="C5" s="195" t="s">
        <v>538</v>
      </c>
      <c r="D5" s="195" t="s">
        <v>508</v>
      </c>
      <c r="E5" s="196">
        <v>1678</v>
      </c>
      <c r="F5" s="197">
        <v>0.0356</v>
      </c>
      <c r="G5" s="191">
        <v>31.609</v>
      </c>
      <c r="H5" s="172"/>
      <c r="I5" s="192" t="s">
        <v>538</v>
      </c>
      <c r="J5" s="193" t="s">
        <v>10</v>
      </c>
    </row>
    <row r="6" spans="1:10" ht="15">
      <c r="A6" s="194" t="s">
        <v>19</v>
      </c>
      <c r="B6" s="195" t="s">
        <v>7</v>
      </c>
      <c r="C6" s="195" t="s">
        <v>538</v>
      </c>
      <c r="D6" s="195" t="s">
        <v>508</v>
      </c>
      <c r="E6" s="196">
        <v>1160</v>
      </c>
      <c r="F6" s="197">
        <v>0.077</v>
      </c>
      <c r="G6" s="191">
        <v>34.4195</v>
      </c>
      <c r="H6" s="172"/>
      <c r="I6" s="192" t="s">
        <v>542</v>
      </c>
      <c r="J6" s="193" t="s">
        <v>12</v>
      </c>
    </row>
    <row r="7" spans="1:10" ht="15">
      <c r="A7" s="194" t="s">
        <v>31</v>
      </c>
      <c r="B7" s="195" t="s">
        <v>7</v>
      </c>
      <c r="C7" s="195" t="s">
        <v>538</v>
      </c>
      <c r="D7" s="195" t="s">
        <v>508</v>
      </c>
      <c r="E7" s="196">
        <v>550</v>
      </c>
      <c r="F7" s="197">
        <v>0.077</v>
      </c>
      <c r="G7" s="191">
        <v>34.4195</v>
      </c>
      <c r="H7" s="172"/>
      <c r="I7" s="192" t="s">
        <v>584</v>
      </c>
      <c r="J7" s="193" t="s">
        <v>572</v>
      </c>
    </row>
    <row r="8" spans="1:10" ht="15">
      <c r="A8" s="194" t="s">
        <v>24</v>
      </c>
      <c r="B8" s="195" t="s">
        <v>7</v>
      </c>
      <c r="C8" s="195" t="s">
        <v>538</v>
      </c>
      <c r="D8" s="195" t="s">
        <v>508</v>
      </c>
      <c r="E8" s="196">
        <v>945</v>
      </c>
      <c r="F8" s="197">
        <v>0.062056084656084656</v>
      </c>
      <c r="G8" s="191">
        <v>32.169246031746034</v>
      </c>
      <c r="H8" s="172"/>
      <c r="I8" s="192" t="s">
        <v>15</v>
      </c>
      <c r="J8" s="193" t="s">
        <v>16</v>
      </c>
    </row>
    <row r="9" spans="1:10" ht="15">
      <c r="A9" s="194" t="s">
        <v>32</v>
      </c>
      <c r="B9" s="195" t="s">
        <v>7</v>
      </c>
      <c r="C9" s="195" t="s">
        <v>538</v>
      </c>
      <c r="D9" s="195" t="s">
        <v>508</v>
      </c>
      <c r="E9" s="196">
        <v>1655</v>
      </c>
      <c r="F9" s="197">
        <v>0.0356</v>
      </c>
      <c r="G9" s="191">
        <v>31.609</v>
      </c>
      <c r="H9" s="172"/>
      <c r="I9" s="192" t="s">
        <v>627</v>
      </c>
      <c r="J9" s="193" t="s">
        <v>571</v>
      </c>
    </row>
    <row r="10" spans="1:10" ht="15">
      <c r="A10" s="194" t="s">
        <v>33</v>
      </c>
      <c r="B10" s="195" t="s">
        <v>7</v>
      </c>
      <c r="C10" s="195" t="s">
        <v>538</v>
      </c>
      <c r="D10" s="195" t="s">
        <v>509</v>
      </c>
      <c r="E10" s="196">
        <v>1550</v>
      </c>
      <c r="F10" s="197">
        <v>0.06713193548387097</v>
      </c>
      <c r="G10" s="191">
        <v>31.137820322580644</v>
      </c>
      <c r="H10" s="172"/>
      <c r="I10" s="192" t="s">
        <v>628</v>
      </c>
      <c r="J10" s="193" t="s">
        <v>539</v>
      </c>
    </row>
    <row r="11" spans="1:10" ht="15">
      <c r="A11" s="194" t="s">
        <v>34</v>
      </c>
      <c r="B11" s="195" t="s">
        <v>7</v>
      </c>
      <c r="C11" s="195" t="s">
        <v>538</v>
      </c>
      <c r="D11" s="195" t="s">
        <v>509</v>
      </c>
      <c r="E11" s="196">
        <v>342</v>
      </c>
      <c r="F11" s="197">
        <v>0.0635</v>
      </c>
      <c r="G11" s="191">
        <v>29.93</v>
      </c>
      <c r="H11" s="172"/>
      <c r="I11" s="192" t="s">
        <v>20</v>
      </c>
      <c r="J11" s="193" t="s">
        <v>21</v>
      </c>
    </row>
    <row r="12" spans="1:10" ht="15">
      <c r="A12" s="194" t="s">
        <v>35</v>
      </c>
      <c r="B12" s="195" t="s">
        <v>7</v>
      </c>
      <c r="C12" s="195" t="s">
        <v>538</v>
      </c>
      <c r="D12" s="195" t="s">
        <v>509</v>
      </c>
      <c r="E12" s="196">
        <v>250</v>
      </c>
      <c r="F12" s="197">
        <v>0.06</v>
      </c>
      <c r="G12" s="191">
        <v>28.2875</v>
      </c>
      <c r="H12" s="172"/>
      <c r="I12" s="192" t="s">
        <v>585</v>
      </c>
      <c r="J12" s="193" t="s">
        <v>23</v>
      </c>
    </row>
    <row r="13" spans="1:10" ht="15">
      <c r="A13" s="194" t="s">
        <v>640</v>
      </c>
      <c r="B13" s="195" t="s">
        <v>7</v>
      </c>
      <c r="C13" s="195" t="s">
        <v>538</v>
      </c>
      <c r="D13" s="195" t="s">
        <v>509</v>
      </c>
      <c r="E13" s="196">
        <v>2388</v>
      </c>
      <c r="F13" s="197">
        <v>0.06591105527638191</v>
      </c>
      <c r="G13" s="191">
        <v>33.296574748743716</v>
      </c>
      <c r="H13" s="172"/>
      <c r="I13" s="192" t="s">
        <v>574</v>
      </c>
      <c r="J13" s="392" t="s">
        <v>1259</v>
      </c>
    </row>
    <row r="14" spans="1:10" ht="15">
      <c r="A14" s="194" t="s">
        <v>36</v>
      </c>
      <c r="B14" s="195" t="s">
        <v>7</v>
      </c>
      <c r="C14" s="195" t="s">
        <v>538</v>
      </c>
      <c r="D14" s="195" t="s">
        <v>509</v>
      </c>
      <c r="E14" s="196">
        <v>228.4</v>
      </c>
      <c r="F14" s="197">
        <v>0.06</v>
      </c>
      <c r="G14" s="191">
        <v>28.2875</v>
      </c>
      <c r="H14" s="172"/>
      <c r="I14" s="192" t="s">
        <v>679</v>
      </c>
      <c r="J14" s="193" t="s">
        <v>25</v>
      </c>
    </row>
    <row r="15" spans="1:10" ht="15">
      <c r="A15" s="194" t="s">
        <v>37</v>
      </c>
      <c r="B15" s="195" t="s">
        <v>7</v>
      </c>
      <c r="C15" s="195" t="s">
        <v>538</v>
      </c>
      <c r="D15" s="195" t="s">
        <v>509</v>
      </c>
      <c r="E15" s="196">
        <v>330</v>
      </c>
      <c r="F15" s="197">
        <v>0.0635</v>
      </c>
      <c r="G15" s="191">
        <v>29.93</v>
      </c>
      <c r="H15" s="172"/>
      <c r="I15" s="192" t="s">
        <v>27</v>
      </c>
      <c r="J15" s="193" t="s">
        <v>28</v>
      </c>
    </row>
    <row r="16" spans="1:10" ht="15.75" thickBot="1">
      <c r="A16" s="194" t="s">
        <v>38</v>
      </c>
      <c r="B16" s="195" t="s">
        <v>7</v>
      </c>
      <c r="C16" s="195" t="s">
        <v>538</v>
      </c>
      <c r="D16" s="195" t="s">
        <v>509</v>
      </c>
      <c r="E16" s="196">
        <v>550</v>
      </c>
      <c r="F16" s="197">
        <v>0.06</v>
      </c>
      <c r="G16" s="191">
        <v>28.2875</v>
      </c>
      <c r="H16" s="172"/>
      <c r="I16" s="198" t="s">
        <v>623</v>
      </c>
      <c r="J16" s="199" t="s">
        <v>30</v>
      </c>
    </row>
    <row r="17" spans="1:10" ht="15">
      <c r="A17" s="194" t="s">
        <v>39</v>
      </c>
      <c r="B17" s="195" t="s">
        <v>7</v>
      </c>
      <c r="C17" s="195" t="s">
        <v>538</v>
      </c>
      <c r="D17" s="195" t="s">
        <v>509</v>
      </c>
      <c r="E17" s="196">
        <v>235</v>
      </c>
      <c r="F17" s="197">
        <v>0.06</v>
      </c>
      <c r="G17" s="191">
        <v>28.2875</v>
      </c>
      <c r="H17" s="172"/>
      <c r="I17" s="172"/>
      <c r="J17" s="172"/>
    </row>
    <row r="18" spans="1:10" ht="15">
      <c r="A18" s="194" t="s">
        <v>40</v>
      </c>
      <c r="B18" s="195" t="s">
        <v>7</v>
      </c>
      <c r="C18" s="195" t="s">
        <v>538</v>
      </c>
      <c r="D18" s="195" t="s">
        <v>509</v>
      </c>
      <c r="E18" s="196">
        <v>1316</v>
      </c>
      <c r="F18" s="197">
        <v>0.0629</v>
      </c>
      <c r="G18" s="191">
        <v>33.7625</v>
      </c>
      <c r="H18" s="172"/>
      <c r="I18" s="172"/>
      <c r="J18" s="172"/>
    </row>
    <row r="19" spans="1:10" ht="15">
      <c r="A19" s="194" t="s">
        <v>41</v>
      </c>
      <c r="B19" s="195" t="s">
        <v>7</v>
      </c>
      <c r="C19" s="195" t="s">
        <v>538</v>
      </c>
      <c r="D19" s="195" t="s">
        <v>509</v>
      </c>
      <c r="E19" s="196">
        <v>1252</v>
      </c>
      <c r="F19" s="197">
        <v>0.0629</v>
      </c>
      <c r="G19" s="191">
        <v>33.7625</v>
      </c>
      <c r="H19" s="172"/>
      <c r="I19" s="172"/>
      <c r="J19" s="172"/>
    </row>
    <row r="20" spans="1:10" ht="15">
      <c r="A20" s="194" t="s">
        <v>733</v>
      </c>
      <c r="B20" s="195" t="s">
        <v>7</v>
      </c>
      <c r="C20" s="195" t="s">
        <v>538</v>
      </c>
      <c r="D20" s="195" t="s">
        <v>509</v>
      </c>
      <c r="E20" s="196">
        <v>886</v>
      </c>
      <c r="F20" s="197">
        <v>0.07700000000000001</v>
      </c>
      <c r="G20" s="191">
        <v>34.4195</v>
      </c>
      <c r="H20" s="172"/>
      <c r="I20" s="172"/>
      <c r="J20" s="172"/>
    </row>
    <row r="21" spans="1:10" ht="15">
      <c r="A21" s="194" t="s">
        <v>642</v>
      </c>
      <c r="B21" s="195" t="s">
        <v>7</v>
      </c>
      <c r="C21" s="195" t="s">
        <v>538</v>
      </c>
      <c r="D21" s="195" t="s">
        <v>824</v>
      </c>
      <c r="E21" s="196">
        <v>211</v>
      </c>
      <c r="F21" s="197">
        <v>0.06</v>
      </c>
      <c r="G21" s="191">
        <v>28.2875</v>
      </c>
      <c r="H21" s="172"/>
      <c r="I21" s="172"/>
      <c r="J21" s="172"/>
    </row>
    <row r="22" spans="1:10" ht="15">
      <c r="A22" s="194" t="s">
        <v>637</v>
      </c>
      <c r="B22" s="195" t="s">
        <v>7</v>
      </c>
      <c r="C22" s="195" t="s">
        <v>538</v>
      </c>
      <c r="D22" s="195" t="s">
        <v>824</v>
      </c>
      <c r="E22" s="196">
        <v>1961</v>
      </c>
      <c r="F22" s="197">
        <v>0.077</v>
      </c>
      <c r="G22" s="191">
        <v>34.41949999999999</v>
      </c>
      <c r="H22" s="172"/>
      <c r="I22" s="172"/>
      <c r="J22" s="172"/>
    </row>
    <row r="23" spans="1:10" ht="15">
      <c r="A23" s="194" t="s">
        <v>638</v>
      </c>
      <c r="B23" s="195" t="s">
        <v>7</v>
      </c>
      <c r="C23" s="195" t="s">
        <v>538</v>
      </c>
      <c r="D23" s="195" t="s">
        <v>824</v>
      </c>
      <c r="E23" s="196">
        <v>3938</v>
      </c>
      <c r="F23" s="197">
        <v>0.077</v>
      </c>
      <c r="G23" s="191">
        <v>34.41949999999999</v>
      </c>
      <c r="H23" s="172"/>
      <c r="I23" s="172"/>
      <c r="J23" s="172"/>
    </row>
    <row r="24" spans="1:10" ht="15">
      <c r="A24" s="194" t="s">
        <v>1199</v>
      </c>
      <c r="B24" s="195" t="s">
        <v>7</v>
      </c>
      <c r="C24" s="195" t="s">
        <v>538</v>
      </c>
      <c r="D24" s="195" t="s">
        <v>536</v>
      </c>
      <c r="E24" s="196">
        <v>272.5</v>
      </c>
      <c r="F24" s="197">
        <v>0.0662</v>
      </c>
      <c r="G24" s="191">
        <v>27.3</v>
      </c>
      <c r="H24" s="172"/>
      <c r="I24" s="172"/>
      <c r="J24" s="172"/>
    </row>
    <row r="25" spans="1:10" ht="15">
      <c r="A25" s="194" t="s">
        <v>1200</v>
      </c>
      <c r="B25" s="195" t="s">
        <v>7</v>
      </c>
      <c r="C25" s="195" t="s">
        <v>538</v>
      </c>
      <c r="D25" s="195" t="s">
        <v>536</v>
      </c>
      <c r="E25" s="196">
        <v>562</v>
      </c>
      <c r="F25" s="197">
        <v>0.0662</v>
      </c>
      <c r="G25" s="191">
        <v>27.3</v>
      </c>
      <c r="H25" s="172"/>
      <c r="I25" s="172"/>
      <c r="J25" s="172"/>
    </row>
    <row r="26" spans="1:10" ht="15">
      <c r="A26" s="194" t="s">
        <v>1201</v>
      </c>
      <c r="B26" s="195" t="s">
        <v>7</v>
      </c>
      <c r="C26" s="195" t="s">
        <v>538</v>
      </c>
      <c r="D26" s="195" t="s">
        <v>536</v>
      </c>
      <c r="E26" s="196">
        <v>276.3</v>
      </c>
      <c r="F26" s="197">
        <v>0.0662</v>
      </c>
      <c r="G26" s="191">
        <v>27.3</v>
      </c>
      <c r="H26" s="172"/>
      <c r="I26" s="172"/>
      <c r="J26" s="172"/>
    </row>
    <row r="27" spans="1:10" ht="15">
      <c r="A27" s="194" t="s">
        <v>43</v>
      </c>
      <c r="B27" s="195" t="s">
        <v>7</v>
      </c>
      <c r="C27" s="195" t="s">
        <v>538</v>
      </c>
      <c r="D27" s="195" t="s">
        <v>510</v>
      </c>
      <c r="E27" s="196">
        <v>900</v>
      </c>
      <c r="F27" s="197">
        <v>0.0673</v>
      </c>
      <c r="G27" s="191">
        <v>29.80225</v>
      </c>
      <c r="H27" s="172"/>
      <c r="I27" s="172"/>
      <c r="J27" s="172"/>
    </row>
    <row r="28" spans="1:10" ht="15">
      <c r="A28" s="194" t="s">
        <v>46</v>
      </c>
      <c r="B28" s="195" t="s">
        <v>7</v>
      </c>
      <c r="C28" s="195" t="s">
        <v>538</v>
      </c>
      <c r="D28" s="195" t="s">
        <v>510</v>
      </c>
      <c r="E28" s="196">
        <v>1114.3</v>
      </c>
      <c r="F28" s="197">
        <v>0.0576</v>
      </c>
      <c r="G28" s="191">
        <v>25.185</v>
      </c>
      <c r="H28" s="172"/>
      <c r="I28" s="172"/>
      <c r="J28" s="172"/>
    </row>
    <row r="29" spans="1:10" ht="15">
      <c r="A29" s="194" t="s">
        <v>47</v>
      </c>
      <c r="B29" s="195" t="s">
        <v>7</v>
      </c>
      <c r="C29" s="195" t="s">
        <v>538</v>
      </c>
      <c r="D29" s="195" t="s">
        <v>510</v>
      </c>
      <c r="E29" s="196">
        <v>427</v>
      </c>
      <c r="F29" s="197">
        <v>0.0576</v>
      </c>
      <c r="G29" s="191">
        <v>25.185</v>
      </c>
      <c r="H29" s="172"/>
      <c r="I29" s="172"/>
      <c r="J29" s="172"/>
    </row>
    <row r="30" spans="1:10" ht="15">
      <c r="A30" s="194" t="s">
        <v>50</v>
      </c>
      <c r="B30" s="195" t="s">
        <v>7</v>
      </c>
      <c r="C30" s="195" t="s">
        <v>538</v>
      </c>
      <c r="D30" s="195" t="s">
        <v>510</v>
      </c>
      <c r="E30" s="196">
        <v>565</v>
      </c>
      <c r="F30" s="197">
        <v>0.077</v>
      </c>
      <c r="G30" s="191">
        <v>34.4195</v>
      </c>
      <c r="H30" s="172"/>
      <c r="I30" s="172"/>
      <c r="J30" s="172"/>
    </row>
    <row r="31" spans="1:10" ht="15">
      <c r="A31" s="194" t="s">
        <v>727</v>
      </c>
      <c r="B31" s="195" t="s">
        <v>7</v>
      </c>
      <c r="C31" s="195" t="s">
        <v>538</v>
      </c>
      <c r="D31" s="195" t="s">
        <v>510</v>
      </c>
      <c r="E31" s="196">
        <v>669</v>
      </c>
      <c r="F31" s="197">
        <v>0.0576</v>
      </c>
      <c r="G31" s="191">
        <v>25.185</v>
      </c>
      <c r="H31" s="172"/>
      <c r="I31" s="172"/>
      <c r="J31" s="172"/>
    </row>
    <row r="32" spans="1:10" ht="15">
      <c r="A32" s="194" t="s">
        <v>53</v>
      </c>
      <c r="B32" s="195" t="s">
        <v>7</v>
      </c>
      <c r="C32" s="195" t="s">
        <v>538</v>
      </c>
      <c r="D32" s="195" t="s">
        <v>510</v>
      </c>
      <c r="E32" s="196">
        <v>697</v>
      </c>
      <c r="F32" s="197">
        <v>0.0576</v>
      </c>
      <c r="G32" s="191">
        <v>25.185</v>
      </c>
      <c r="H32" s="172"/>
      <c r="I32" s="172"/>
      <c r="J32" s="172"/>
    </row>
    <row r="33" spans="1:10" ht="15">
      <c r="A33" s="194" t="s">
        <v>63</v>
      </c>
      <c r="B33" s="195" t="s">
        <v>7</v>
      </c>
      <c r="C33" s="195" t="s">
        <v>538</v>
      </c>
      <c r="D33" s="195" t="s">
        <v>810</v>
      </c>
      <c r="E33" s="196">
        <v>490</v>
      </c>
      <c r="F33" s="197">
        <v>0.06</v>
      </c>
      <c r="G33" s="191">
        <v>28.2875</v>
      </c>
      <c r="H33" s="172"/>
      <c r="I33" s="172"/>
      <c r="J33" s="172"/>
    </row>
    <row r="34" spans="1:10" ht="15">
      <c r="A34" s="194" t="s">
        <v>64</v>
      </c>
      <c r="B34" s="195" t="s">
        <v>7</v>
      </c>
      <c r="C34" s="195" t="s">
        <v>538</v>
      </c>
      <c r="D34" s="195" t="s">
        <v>810</v>
      </c>
      <c r="E34" s="196">
        <v>1752</v>
      </c>
      <c r="F34" s="197">
        <v>0.07474885844748859</v>
      </c>
      <c r="G34" s="191">
        <v>33.6075</v>
      </c>
      <c r="H34" s="172"/>
      <c r="I34" s="172"/>
      <c r="J34" s="172"/>
    </row>
    <row r="35" spans="1:10" ht="15">
      <c r="A35" s="194" t="s">
        <v>65</v>
      </c>
      <c r="B35" s="195" t="s">
        <v>7</v>
      </c>
      <c r="C35" s="195" t="s">
        <v>538</v>
      </c>
      <c r="D35" s="195" t="s">
        <v>810</v>
      </c>
      <c r="E35" s="196">
        <v>320</v>
      </c>
      <c r="F35" s="197">
        <v>0.0635</v>
      </c>
      <c r="G35" s="191">
        <v>29.93</v>
      </c>
      <c r="H35" s="172"/>
      <c r="I35" s="172"/>
      <c r="J35" s="172"/>
    </row>
    <row r="36" spans="1:10" ht="15">
      <c r="A36" s="194" t="s">
        <v>94</v>
      </c>
      <c r="B36" s="195" t="s">
        <v>7</v>
      </c>
      <c r="C36" s="195" t="s">
        <v>538</v>
      </c>
      <c r="D36" s="195" t="s">
        <v>810</v>
      </c>
      <c r="E36" s="196">
        <v>416.8</v>
      </c>
      <c r="F36" s="197">
        <v>0.077</v>
      </c>
      <c r="G36" s="191">
        <v>34.4195</v>
      </c>
      <c r="H36" s="172"/>
      <c r="I36" s="172"/>
      <c r="J36" s="172"/>
    </row>
    <row r="37" spans="1:10" ht="15">
      <c r="A37" s="194" t="s">
        <v>68</v>
      </c>
      <c r="B37" s="195" t="s">
        <v>7</v>
      </c>
      <c r="C37" s="195" t="s">
        <v>538</v>
      </c>
      <c r="D37" s="195" t="s">
        <v>810</v>
      </c>
      <c r="E37" s="196">
        <v>270</v>
      </c>
      <c r="F37" s="197">
        <v>0.06</v>
      </c>
      <c r="G37" s="191">
        <v>28.2875</v>
      </c>
      <c r="H37" s="172"/>
      <c r="I37" s="172"/>
      <c r="J37" s="172"/>
    </row>
    <row r="38" spans="1:10" ht="15">
      <c r="A38" s="194" t="s">
        <v>69</v>
      </c>
      <c r="B38" s="195" t="s">
        <v>7</v>
      </c>
      <c r="C38" s="195" t="s">
        <v>538</v>
      </c>
      <c r="D38" s="195" t="s">
        <v>810</v>
      </c>
      <c r="E38" s="196">
        <v>3131.001</v>
      </c>
      <c r="F38" s="197">
        <v>0.06289999999999998</v>
      </c>
      <c r="G38" s="191">
        <v>33.7625</v>
      </c>
      <c r="H38" s="172"/>
      <c r="I38" s="172"/>
      <c r="J38" s="172"/>
    </row>
    <row r="39" spans="1:10" ht="15">
      <c r="A39" s="194" t="s">
        <v>70</v>
      </c>
      <c r="B39" s="195" t="s">
        <v>7</v>
      </c>
      <c r="C39" s="195" t="s">
        <v>538</v>
      </c>
      <c r="D39" s="195" t="s">
        <v>810</v>
      </c>
      <c r="E39" s="196">
        <v>435</v>
      </c>
      <c r="F39" s="197">
        <v>0.077</v>
      </c>
      <c r="G39" s="191">
        <v>34.4195</v>
      </c>
      <c r="H39" s="172"/>
      <c r="I39" s="172"/>
      <c r="J39" s="172"/>
    </row>
    <row r="40" spans="1:10" ht="15">
      <c r="A40" s="194" t="s">
        <v>71</v>
      </c>
      <c r="B40" s="195" t="s">
        <v>7</v>
      </c>
      <c r="C40" s="195" t="s">
        <v>538</v>
      </c>
      <c r="D40" s="195" t="s">
        <v>810</v>
      </c>
      <c r="E40" s="196">
        <v>955</v>
      </c>
      <c r="F40" s="197">
        <v>0.077</v>
      </c>
      <c r="G40" s="191">
        <v>34.4195</v>
      </c>
      <c r="H40" s="172"/>
      <c r="I40" s="172"/>
      <c r="J40" s="172"/>
    </row>
    <row r="41" spans="1:10" ht="15">
      <c r="A41" s="194" t="s">
        <v>73</v>
      </c>
      <c r="B41" s="195" t="s">
        <v>7</v>
      </c>
      <c r="C41" s="195" t="s">
        <v>538</v>
      </c>
      <c r="D41" s="195" t="s">
        <v>810</v>
      </c>
      <c r="E41" s="196">
        <v>469</v>
      </c>
      <c r="F41" s="197">
        <v>0.077</v>
      </c>
      <c r="G41" s="191">
        <v>34.4195</v>
      </c>
      <c r="H41" s="172"/>
      <c r="I41" s="172"/>
      <c r="J41" s="172"/>
    </row>
    <row r="42" spans="1:10" ht="15">
      <c r="A42" s="194" t="s">
        <v>74</v>
      </c>
      <c r="B42" s="195" t="s">
        <v>7</v>
      </c>
      <c r="C42" s="195" t="s">
        <v>538</v>
      </c>
      <c r="D42" s="195" t="s">
        <v>810</v>
      </c>
      <c r="E42" s="196">
        <v>1625</v>
      </c>
      <c r="F42" s="197">
        <v>0.07100184615384617</v>
      </c>
      <c r="G42" s="191">
        <v>32.42478061538461</v>
      </c>
      <c r="H42" s="172"/>
      <c r="I42" s="172"/>
      <c r="J42" s="172"/>
    </row>
    <row r="43" spans="1:10" ht="15">
      <c r="A43" s="194" t="s">
        <v>101</v>
      </c>
      <c r="B43" s="195" t="s">
        <v>7</v>
      </c>
      <c r="C43" s="195" t="s">
        <v>538</v>
      </c>
      <c r="D43" s="195" t="s">
        <v>810</v>
      </c>
      <c r="E43" s="196">
        <v>454</v>
      </c>
      <c r="F43" s="197">
        <v>0.06</v>
      </c>
      <c r="G43" s="191">
        <v>28.2875</v>
      </c>
      <c r="H43" s="172"/>
      <c r="I43" s="172"/>
      <c r="J43" s="172"/>
    </row>
    <row r="44" spans="1:10" ht="15">
      <c r="A44" s="194" t="s">
        <v>76</v>
      </c>
      <c r="B44" s="195" t="s">
        <v>7</v>
      </c>
      <c r="C44" s="195" t="s">
        <v>538</v>
      </c>
      <c r="D44" s="195" t="s">
        <v>810</v>
      </c>
      <c r="E44" s="196">
        <v>592</v>
      </c>
      <c r="F44" s="197">
        <v>0.06188006756756757</v>
      </c>
      <c r="G44" s="191">
        <v>29.16978885135135</v>
      </c>
      <c r="H44" s="172"/>
      <c r="I44" s="172"/>
      <c r="J44" s="172"/>
    </row>
    <row r="45" spans="1:10" ht="15">
      <c r="A45" s="194" t="s">
        <v>57</v>
      </c>
      <c r="B45" s="195" t="s">
        <v>7</v>
      </c>
      <c r="C45" s="195" t="s">
        <v>538</v>
      </c>
      <c r="D45" s="195" t="s">
        <v>812</v>
      </c>
      <c r="E45" s="196">
        <v>1270.002</v>
      </c>
      <c r="F45" s="197">
        <v>0.0629</v>
      </c>
      <c r="G45" s="191">
        <v>33.7625</v>
      </c>
      <c r="H45" s="172"/>
      <c r="I45" s="172"/>
      <c r="J45" s="172"/>
    </row>
    <row r="46" spans="1:10" ht="15">
      <c r="A46" s="194" t="s">
        <v>58</v>
      </c>
      <c r="B46" s="195" t="s">
        <v>7</v>
      </c>
      <c r="C46" s="195" t="s">
        <v>538</v>
      </c>
      <c r="D46" s="195" t="s">
        <v>812</v>
      </c>
      <c r="E46" s="196">
        <v>515</v>
      </c>
      <c r="F46" s="197">
        <v>0.06</v>
      </c>
      <c r="G46" s="191">
        <v>28.2875</v>
      </c>
      <c r="H46" s="172"/>
      <c r="I46" s="172"/>
      <c r="J46" s="172"/>
    </row>
    <row r="47" spans="1:10" ht="15">
      <c r="A47" s="194" t="s">
        <v>724</v>
      </c>
      <c r="B47" s="195" t="s">
        <v>7</v>
      </c>
      <c r="C47" s="195" t="s">
        <v>538</v>
      </c>
      <c r="D47" s="195" t="s">
        <v>812</v>
      </c>
      <c r="E47" s="196">
        <v>1440.001</v>
      </c>
      <c r="F47" s="197">
        <v>0.04688367271967172</v>
      </c>
      <c r="G47" s="191">
        <v>30.595365287246324</v>
      </c>
      <c r="H47" s="172"/>
      <c r="I47" s="172"/>
      <c r="J47" s="172"/>
    </row>
    <row r="48" spans="1:10" ht="15">
      <c r="A48" s="194" t="s">
        <v>59</v>
      </c>
      <c r="B48" s="195" t="s">
        <v>7</v>
      </c>
      <c r="C48" s="195" t="s">
        <v>538</v>
      </c>
      <c r="D48" s="195" t="s">
        <v>812</v>
      </c>
      <c r="E48" s="196">
        <v>3115</v>
      </c>
      <c r="F48" s="197">
        <v>0.0629</v>
      </c>
      <c r="G48" s="191">
        <v>33.7625</v>
      </c>
      <c r="H48" s="172"/>
      <c r="I48" s="172"/>
      <c r="J48" s="172"/>
    </row>
    <row r="49" spans="1:10" ht="15">
      <c r="A49" s="194" t="s">
        <v>60</v>
      </c>
      <c r="B49" s="195" t="s">
        <v>7</v>
      </c>
      <c r="C49" s="195" t="s">
        <v>538</v>
      </c>
      <c r="D49" s="195" t="s">
        <v>812</v>
      </c>
      <c r="E49" s="196">
        <v>523</v>
      </c>
      <c r="F49" s="197">
        <v>0.06</v>
      </c>
      <c r="G49" s="191">
        <v>28.2875</v>
      </c>
      <c r="H49" s="172"/>
      <c r="I49" s="172"/>
      <c r="J49" s="172"/>
    </row>
    <row r="50" spans="1:10" ht="15">
      <c r="A50" s="194" t="s">
        <v>61</v>
      </c>
      <c r="B50" s="195" t="s">
        <v>7</v>
      </c>
      <c r="C50" s="195" t="s">
        <v>538</v>
      </c>
      <c r="D50" s="195" t="s">
        <v>812</v>
      </c>
      <c r="E50" s="196">
        <v>752</v>
      </c>
      <c r="F50" s="197">
        <v>0.07139893617021277</v>
      </c>
      <c r="G50" s="191">
        <v>32.556835106382984</v>
      </c>
      <c r="H50" s="172"/>
      <c r="I50" s="172"/>
      <c r="J50" s="172"/>
    </row>
    <row r="51" spans="1:10" ht="15">
      <c r="A51" s="194" t="s">
        <v>62</v>
      </c>
      <c r="B51" s="195" t="s">
        <v>7</v>
      </c>
      <c r="C51" s="195" t="s">
        <v>538</v>
      </c>
      <c r="D51" s="195" t="s">
        <v>812</v>
      </c>
      <c r="E51" s="196">
        <v>520</v>
      </c>
      <c r="F51" s="197">
        <v>0.077</v>
      </c>
      <c r="G51" s="191">
        <v>34.4195</v>
      </c>
      <c r="H51" s="172"/>
      <c r="I51" s="172"/>
      <c r="J51" s="172"/>
    </row>
    <row r="52" spans="1:10" ht="15">
      <c r="A52" s="194" t="s">
        <v>717</v>
      </c>
      <c r="B52" s="195" t="s">
        <v>7</v>
      </c>
      <c r="C52" s="195" t="s">
        <v>538</v>
      </c>
      <c r="D52" s="195" t="s">
        <v>813</v>
      </c>
      <c r="E52" s="196">
        <v>1764</v>
      </c>
      <c r="F52" s="197">
        <v>0.077</v>
      </c>
      <c r="G52" s="191">
        <v>34.419500000000006</v>
      </c>
      <c r="H52" s="172"/>
      <c r="I52" s="172"/>
      <c r="J52" s="172"/>
    </row>
    <row r="53" spans="1:10" ht="15">
      <c r="A53" s="194" t="s">
        <v>143</v>
      </c>
      <c r="B53" s="195" t="s">
        <v>7</v>
      </c>
      <c r="C53" s="195" t="s">
        <v>538</v>
      </c>
      <c r="D53" s="195" t="s">
        <v>813</v>
      </c>
      <c r="E53" s="196">
        <v>900</v>
      </c>
      <c r="F53" s="197">
        <v>0.07189999999999999</v>
      </c>
      <c r="G53" s="191">
        <v>32.72346666666667</v>
      </c>
      <c r="H53" s="172"/>
      <c r="I53" s="172"/>
      <c r="J53" s="172"/>
    </row>
    <row r="54" spans="1:10" ht="15">
      <c r="A54" s="194" t="s">
        <v>144</v>
      </c>
      <c r="B54" s="195" t="s">
        <v>7</v>
      </c>
      <c r="C54" s="195" t="s">
        <v>538</v>
      </c>
      <c r="D54" s="195" t="s">
        <v>813</v>
      </c>
      <c r="E54" s="196">
        <v>200</v>
      </c>
      <c r="F54" s="197">
        <v>0.06</v>
      </c>
      <c r="G54" s="191">
        <v>28.2875</v>
      </c>
      <c r="H54" s="172"/>
      <c r="I54" s="172"/>
      <c r="J54" s="172"/>
    </row>
    <row r="55" spans="1:10" ht="15">
      <c r="A55" s="194" t="s">
        <v>145</v>
      </c>
      <c r="B55" s="195" t="s">
        <v>7</v>
      </c>
      <c r="C55" s="195" t="s">
        <v>538</v>
      </c>
      <c r="D55" s="195" t="s">
        <v>813</v>
      </c>
      <c r="E55" s="196">
        <v>358</v>
      </c>
      <c r="F55" s="197">
        <v>0.0635</v>
      </c>
      <c r="G55" s="191">
        <v>29.93</v>
      </c>
      <c r="H55" s="172"/>
      <c r="I55" s="172"/>
      <c r="J55" s="172"/>
    </row>
    <row r="56" spans="1:10" ht="15">
      <c r="A56" s="194" t="s">
        <v>146</v>
      </c>
      <c r="B56" s="195" t="s">
        <v>7</v>
      </c>
      <c r="C56" s="195" t="s">
        <v>538</v>
      </c>
      <c r="D56" s="195" t="s">
        <v>813</v>
      </c>
      <c r="E56" s="196">
        <v>598</v>
      </c>
      <c r="F56" s="197">
        <v>0.061960702341137125</v>
      </c>
      <c r="G56" s="191">
        <v>29.207629598662205</v>
      </c>
      <c r="H56" s="172"/>
      <c r="I56" s="172"/>
      <c r="J56" s="172"/>
    </row>
    <row r="57" spans="1:10" ht="15">
      <c r="A57" s="194" t="s">
        <v>722</v>
      </c>
      <c r="B57" s="195" t="s">
        <v>7</v>
      </c>
      <c r="C57" s="195" t="s">
        <v>538</v>
      </c>
      <c r="D57" s="195" t="s">
        <v>813</v>
      </c>
      <c r="E57" s="196">
        <v>438</v>
      </c>
      <c r="F57" s="197">
        <v>0.077</v>
      </c>
      <c r="G57" s="191">
        <v>34.4195</v>
      </c>
      <c r="H57" s="172"/>
      <c r="I57" s="172"/>
      <c r="J57" s="172"/>
    </row>
    <row r="58" spans="1:10" ht="15">
      <c r="A58" s="194" t="s">
        <v>147</v>
      </c>
      <c r="B58" s="195" t="s">
        <v>7</v>
      </c>
      <c r="C58" s="195" t="s">
        <v>538</v>
      </c>
      <c r="D58" s="195" t="s">
        <v>813</v>
      </c>
      <c r="E58" s="196">
        <v>215</v>
      </c>
      <c r="F58" s="197">
        <v>0.06</v>
      </c>
      <c r="G58" s="191">
        <v>28.2875</v>
      </c>
      <c r="H58" s="172"/>
      <c r="I58" s="172"/>
      <c r="J58" s="172"/>
    </row>
    <row r="59" spans="1:10" ht="15">
      <c r="A59" s="194" t="s">
        <v>17</v>
      </c>
      <c r="B59" s="195" t="s">
        <v>7</v>
      </c>
      <c r="C59" s="195" t="s">
        <v>538</v>
      </c>
      <c r="D59" s="195" t="s">
        <v>813</v>
      </c>
      <c r="E59" s="196">
        <v>2406</v>
      </c>
      <c r="F59" s="197">
        <v>0.06638104738154613</v>
      </c>
      <c r="G59" s="191">
        <v>33.92470199501248</v>
      </c>
      <c r="H59" s="172"/>
      <c r="I59" s="172"/>
      <c r="J59" s="172"/>
    </row>
    <row r="60" spans="1:10" ht="15">
      <c r="A60" s="194" t="s">
        <v>18</v>
      </c>
      <c r="B60" s="195" t="s">
        <v>7</v>
      </c>
      <c r="C60" s="195" t="s">
        <v>538</v>
      </c>
      <c r="D60" s="195" t="s">
        <v>813</v>
      </c>
      <c r="E60" s="196">
        <v>603</v>
      </c>
      <c r="F60" s="197">
        <v>0.061985074626865665</v>
      </c>
      <c r="G60" s="191">
        <v>29.219067164179105</v>
      </c>
      <c r="H60" s="172"/>
      <c r="I60" s="172"/>
      <c r="J60" s="172"/>
    </row>
    <row r="61" spans="1:10" ht="15">
      <c r="A61" s="194" t="s">
        <v>148</v>
      </c>
      <c r="B61" s="195" t="s">
        <v>7</v>
      </c>
      <c r="C61" s="195" t="s">
        <v>538</v>
      </c>
      <c r="D61" s="195" t="s">
        <v>813</v>
      </c>
      <c r="E61" s="196">
        <v>203</v>
      </c>
      <c r="F61" s="197">
        <v>0.06</v>
      </c>
      <c r="G61" s="191">
        <v>28.2875</v>
      </c>
      <c r="H61" s="172"/>
      <c r="I61" s="172"/>
      <c r="J61" s="172"/>
    </row>
    <row r="62" spans="1:10" ht="15">
      <c r="A62" s="194" t="s">
        <v>149</v>
      </c>
      <c r="B62" s="195" t="s">
        <v>7</v>
      </c>
      <c r="C62" s="195" t="s">
        <v>538</v>
      </c>
      <c r="D62" s="195" t="s">
        <v>813</v>
      </c>
      <c r="E62" s="196">
        <v>1201</v>
      </c>
      <c r="F62" s="197">
        <v>0.06992064945878435</v>
      </c>
      <c r="G62" s="191">
        <v>34.08963238967527</v>
      </c>
      <c r="H62" s="172"/>
      <c r="I62" s="172"/>
      <c r="J62" s="172"/>
    </row>
    <row r="63" spans="1:10" ht="15">
      <c r="A63" s="194" t="s">
        <v>22</v>
      </c>
      <c r="B63" s="195" t="s">
        <v>7</v>
      </c>
      <c r="C63" s="195" t="s">
        <v>538</v>
      </c>
      <c r="D63" s="195" t="s">
        <v>813</v>
      </c>
      <c r="E63" s="196">
        <v>1181</v>
      </c>
      <c r="F63" s="197">
        <v>0.06983657917019476</v>
      </c>
      <c r="G63" s="191">
        <v>34.085715071972906</v>
      </c>
      <c r="H63" s="172"/>
      <c r="I63" s="172"/>
      <c r="J63" s="172"/>
    </row>
    <row r="64" spans="1:10" ht="15">
      <c r="A64" s="194" t="s">
        <v>731</v>
      </c>
      <c r="B64" s="195" t="s">
        <v>7</v>
      </c>
      <c r="C64" s="195" t="s">
        <v>538</v>
      </c>
      <c r="D64" s="195" t="s">
        <v>813</v>
      </c>
      <c r="E64" s="196">
        <v>993</v>
      </c>
      <c r="F64" s="197">
        <v>0.077</v>
      </c>
      <c r="G64" s="191">
        <v>34.419500000000006</v>
      </c>
      <c r="H64" s="172"/>
      <c r="I64" s="172"/>
      <c r="J64" s="172"/>
    </row>
    <row r="65" spans="1:10" ht="15">
      <c r="A65" s="194" t="s">
        <v>150</v>
      </c>
      <c r="B65" s="195" t="s">
        <v>7</v>
      </c>
      <c r="C65" s="195" t="s">
        <v>538</v>
      </c>
      <c r="D65" s="195" t="s">
        <v>813</v>
      </c>
      <c r="E65" s="196">
        <v>355</v>
      </c>
      <c r="F65" s="197">
        <v>0.0635</v>
      </c>
      <c r="G65" s="191">
        <v>29.93</v>
      </c>
      <c r="H65" s="172"/>
      <c r="I65" s="172"/>
      <c r="J65" s="172"/>
    </row>
    <row r="66" spans="1:10" ht="15">
      <c r="A66" s="194" t="s">
        <v>42</v>
      </c>
      <c r="B66" s="195" t="s">
        <v>7</v>
      </c>
      <c r="C66" s="195" t="s">
        <v>538</v>
      </c>
      <c r="D66" s="195" t="s">
        <v>814</v>
      </c>
      <c r="E66" s="196">
        <v>527.76</v>
      </c>
      <c r="F66" s="197">
        <v>0.077</v>
      </c>
      <c r="G66" s="191">
        <v>34.4195</v>
      </c>
      <c r="H66" s="172"/>
      <c r="I66" s="172"/>
      <c r="J66" s="172"/>
    </row>
    <row r="67" spans="1:10" ht="15">
      <c r="A67" s="194" t="s">
        <v>44</v>
      </c>
      <c r="B67" s="195" t="s">
        <v>7</v>
      </c>
      <c r="C67" s="195" t="s">
        <v>538</v>
      </c>
      <c r="D67" s="195" t="s">
        <v>814</v>
      </c>
      <c r="E67" s="196">
        <v>475</v>
      </c>
      <c r="F67" s="197">
        <v>0.07700000000000001</v>
      </c>
      <c r="G67" s="191">
        <v>34.4195</v>
      </c>
      <c r="H67" s="172"/>
      <c r="I67" s="172"/>
      <c r="J67" s="172"/>
    </row>
    <row r="68" spans="1:10" ht="15">
      <c r="A68" s="194" t="s">
        <v>45</v>
      </c>
      <c r="B68" s="195" t="s">
        <v>7</v>
      </c>
      <c r="C68" s="195" t="s">
        <v>538</v>
      </c>
      <c r="D68" s="195" t="s">
        <v>814</v>
      </c>
      <c r="E68" s="196">
        <v>885.53</v>
      </c>
      <c r="F68" s="197">
        <v>0.07165613248563008</v>
      </c>
      <c r="G68" s="191">
        <v>32.64236716994342</v>
      </c>
      <c r="H68" s="172"/>
      <c r="I68" s="172"/>
      <c r="J68" s="172"/>
    </row>
    <row r="69" spans="1:10" ht="15">
      <c r="A69" s="194" t="s">
        <v>205</v>
      </c>
      <c r="B69" s="195" t="s">
        <v>7</v>
      </c>
      <c r="C69" s="195" t="s">
        <v>538</v>
      </c>
      <c r="D69" s="195" t="s">
        <v>814</v>
      </c>
      <c r="E69" s="196">
        <v>351.3</v>
      </c>
      <c r="F69" s="197">
        <v>0.0635</v>
      </c>
      <c r="G69" s="191">
        <v>29.93</v>
      </c>
      <c r="H69" s="172"/>
      <c r="I69" s="172"/>
      <c r="J69" s="172"/>
    </row>
    <row r="70" spans="1:10" ht="15">
      <c r="A70" s="194" t="s">
        <v>48</v>
      </c>
      <c r="B70" s="195" t="s">
        <v>7</v>
      </c>
      <c r="C70" s="195" t="s">
        <v>538</v>
      </c>
      <c r="D70" s="195" t="s">
        <v>814</v>
      </c>
      <c r="E70" s="196">
        <v>809.9</v>
      </c>
      <c r="F70" s="197">
        <v>0.07080997654031362</v>
      </c>
      <c r="G70" s="191">
        <v>32.18672212618842</v>
      </c>
      <c r="H70" s="172"/>
      <c r="I70" s="172"/>
      <c r="J70" s="172"/>
    </row>
    <row r="71" spans="1:10" ht="15">
      <c r="A71" s="194" t="s">
        <v>49</v>
      </c>
      <c r="B71" s="195" t="s">
        <v>7</v>
      </c>
      <c r="C71" s="195" t="s">
        <v>538</v>
      </c>
      <c r="D71" s="195" t="s">
        <v>814</v>
      </c>
      <c r="E71" s="196">
        <v>644</v>
      </c>
      <c r="F71" s="197">
        <v>0.0629</v>
      </c>
      <c r="G71" s="191">
        <v>33.7625</v>
      </c>
      <c r="H71" s="172"/>
      <c r="I71" s="172"/>
      <c r="J71" s="172"/>
    </row>
    <row r="72" spans="1:10" ht="15">
      <c r="A72" s="194" t="s">
        <v>206</v>
      </c>
      <c r="B72" s="195" t="s">
        <v>7</v>
      </c>
      <c r="C72" s="195" t="s">
        <v>538</v>
      </c>
      <c r="D72" s="195" t="s">
        <v>814</v>
      </c>
      <c r="E72" s="196">
        <v>392.5</v>
      </c>
      <c r="F72" s="197">
        <v>0.0635</v>
      </c>
      <c r="G72" s="191">
        <v>29.93</v>
      </c>
      <c r="H72" s="172"/>
      <c r="I72" s="172"/>
      <c r="J72" s="172"/>
    </row>
    <row r="73" spans="1:10" ht="15">
      <c r="A73" s="194" t="s">
        <v>726</v>
      </c>
      <c r="B73" s="195" t="s">
        <v>7</v>
      </c>
      <c r="C73" s="195" t="s">
        <v>538</v>
      </c>
      <c r="D73" s="195" t="s">
        <v>814</v>
      </c>
      <c r="E73" s="196">
        <v>262.1</v>
      </c>
      <c r="F73" s="197">
        <v>0.06</v>
      </c>
      <c r="G73" s="191">
        <v>28.2875</v>
      </c>
      <c r="H73" s="172"/>
      <c r="I73" s="172"/>
      <c r="J73" s="172"/>
    </row>
    <row r="74" spans="1:10" ht="15">
      <c r="A74" s="194" t="s">
        <v>51</v>
      </c>
      <c r="B74" s="195" t="s">
        <v>7</v>
      </c>
      <c r="C74" s="195" t="s">
        <v>538</v>
      </c>
      <c r="D74" s="195" t="s">
        <v>814</v>
      </c>
      <c r="E74" s="196">
        <v>745</v>
      </c>
      <c r="F74" s="197">
        <v>0.0629</v>
      </c>
      <c r="G74" s="191">
        <v>33.7625</v>
      </c>
      <c r="H74" s="172"/>
      <c r="I74" s="172"/>
      <c r="J74" s="172"/>
    </row>
    <row r="75" spans="1:10" ht="15">
      <c r="A75" s="194" t="s">
        <v>52</v>
      </c>
      <c r="B75" s="195" t="s">
        <v>7</v>
      </c>
      <c r="C75" s="195" t="s">
        <v>538</v>
      </c>
      <c r="D75" s="195" t="s">
        <v>814</v>
      </c>
      <c r="E75" s="196">
        <v>212.4</v>
      </c>
      <c r="F75" s="197">
        <v>0.06</v>
      </c>
      <c r="G75" s="191">
        <v>28.2875</v>
      </c>
      <c r="H75" s="172"/>
      <c r="I75" s="172"/>
      <c r="J75" s="172"/>
    </row>
    <row r="76" spans="1:10" ht="15">
      <c r="A76" s="194" t="s">
        <v>54</v>
      </c>
      <c r="B76" s="195" t="s">
        <v>7</v>
      </c>
      <c r="C76" s="195" t="s">
        <v>538</v>
      </c>
      <c r="D76" s="195" t="s">
        <v>814</v>
      </c>
      <c r="E76" s="196">
        <v>710.4</v>
      </c>
      <c r="F76" s="197">
        <v>0.0629</v>
      </c>
      <c r="G76" s="191">
        <v>33.7625</v>
      </c>
      <c r="H76" s="172"/>
      <c r="I76" s="172"/>
      <c r="J76" s="172"/>
    </row>
    <row r="77" spans="1:10" ht="15">
      <c r="A77" s="194" t="s">
        <v>55</v>
      </c>
      <c r="B77" s="195" t="s">
        <v>7</v>
      </c>
      <c r="C77" s="195" t="s">
        <v>538</v>
      </c>
      <c r="D77" s="195" t="s">
        <v>814</v>
      </c>
      <c r="E77" s="196">
        <v>2243.4</v>
      </c>
      <c r="F77" s="197">
        <v>0.05238109120085584</v>
      </c>
      <c r="G77" s="191">
        <v>32.9327391905144</v>
      </c>
      <c r="H77" s="172"/>
      <c r="I77" s="172"/>
      <c r="J77" s="172"/>
    </row>
    <row r="78" spans="1:10" ht="15">
      <c r="A78" s="194" t="s">
        <v>56</v>
      </c>
      <c r="B78" s="195" t="s">
        <v>7</v>
      </c>
      <c r="C78" s="195" t="s">
        <v>538</v>
      </c>
      <c r="D78" s="195" t="s">
        <v>814</v>
      </c>
      <c r="E78" s="196">
        <v>1490</v>
      </c>
      <c r="F78" s="197">
        <v>0.04824228187919463</v>
      </c>
      <c r="G78" s="191">
        <v>32.60625838926175</v>
      </c>
      <c r="H78" s="172"/>
      <c r="I78" s="172"/>
      <c r="J78" s="172"/>
    </row>
    <row r="79" spans="1:10" ht="15">
      <c r="A79" s="194" t="s">
        <v>204</v>
      </c>
      <c r="B79" s="195" t="s">
        <v>7</v>
      </c>
      <c r="C79" s="195" t="s">
        <v>538</v>
      </c>
      <c r="D79" s="195" t="s">
        <v>815</v>
      </c>
      <c r="E79" s="196">
        <v>1118</v>
      </c>
      <c r="F79" s="197">
        <v>0.077</v>
      </c>
      <c r="G79" s="191">
        <v>34.4195</v>
      </c>
      <c r="H79" s="172"/>
      <c r="I79" s="172"/>
      <c r="J79" s="172"/>
    </row>
    <row r="80" spans="1:10" ht="15">
      <c r="A80" s="194" t="s">
        <v>721</v>
      </c>
      <c r="B80" s="195" t="s">
        <v>7</v>
      </c>
      <c r="C80" s="195" t="s">
        <v>538</v>
      </c>
      <c r="D80" s="195" t="s">
        <v>815</v>
      </c>
      <c r="E80" s="196">
        <v>734</v>
      </c>
      <c r="F80" s="197">
        <v>0.07110708446866484</v>
      </c>
      <c r="G80" s="191">
        <v>32.459778201634876</v>
      </c>
      <c r="H80" s="172"/>
      <c r="I80" s="172"/>
      <c r="J80" s="172"/>
    </row>
    <row r="81" spans="1:10" ht="15">
      <c r="A81" s="194" t="s">
        <v>573</v>
      </c>
      <c r="B81" s="195" t="s">
        <v>7</v>
      </c>
      <c r="C81" s="195" t="s">
        <v>538</v>
      </c>
      <c r="D81" s="195" t="s">
        <v>815</v>
      </c>
      <c r="E81" s="196">
        <v>615.0010000000001</v>
      </c>
      <c r="F81" s="197">
        <v>0.0629</v>
      </c>
      <c r="G81" s="191">
        <v>33.7625</v>
      </c>
      <c r="H81" s="172"/>
      <c r="I81" s="172"/>
      <c r="J81" s="172"/>
    </row>
    <row r="82" spans="1:10" ht="15">
      <c r="A82" s="194" t="s">
        <v>207</v>
      </c>
      <c r="B82" s="195" t="s">
        <v>7</v>
      </c>
      <c r="C82" s="195" t="s">
        <v>538</v>
      </c>
      <c r="D82" s="195" t="s">
        <v>815</v>
      </c>
      <c r="E82" s="196">
        <v>1216</v>
      </c>
      <c r="F82" s="197">
        <v>0.0629</v>
      </c>
      <c r="G82" s="191">
        <v>33.7625</v>
      </c>
      <c r="H82" s="172"/>
      <c r="I82" s="172"/>
      <c r="J82" s="172"/>
    </row>
    <row r="83" spans="1:10" ht="15">
      <c r="A83" s="194" t="s">
        <v>732</v>
      </c>
      <c r="B83" s="195" t="s">
        <v>7</v>
      </c>
      <c r="C83" s="195" t="s">
        <v>538</v>
      </c>
      <c r="D83" s="195" t="s">
        <v>815</v>
      </c>
      <c r="E83" s="196">
        <v>1135</v>
      </c>
      <c r="F83" s="197">
        <v>0.06096211453744493</v>
      </c>
      <c r="G83" s="191">
        <v>28.739006607929518</v>
      </c>
      <c r="H83" s="172"/>
      <c r="I83" s="172"/>
      <c r="J83" s="172"/>
    </row>
    <row r="84" spans="1:10" ht="15">
      <c r="A84" s="194" t="s">
        <v>208</v>
      </c>
      <c r="B84" s="195" t="s">
        <v>7</v>
      </c>
      <c r="C84" s="195" t="s">
        <v>538</v>
      </c>
      <c r="D84" s="195" t="s">
        <v>815</v>
      </c>
      <c r="E84" s="196">
        <v>870.1</v>
      </c>
      <c r="F84" s="197">
        <v>0.0718318009424204</v>
      </c>
      <c r="G84" s="191">
        <v>32.70078669118492</v>
      </c>
      <c r="H84" s="172"/>
      <c r="I84" s="172"/>
      <c r="J84" s="172"/>
    </row>
    <row r="85" spans="1:10" ht="15">
      <c r="A85" s="194" t="s">
        <v>78</v>
      </c>
      <c r="B85" s="195" t="s">
        <v>7</v>
      </c>
      <c r="C85" s="195" t="s">
        <v>538</v>
      </c>
      <c r="D85" s="195" t="s">
        <v>581</v>
      </c>
      <c r="E85" s="196">
        <v>1365</v>
      </c>
      <c r="F85" s="197">
        <v>0.0629</v>
      </c>
      <c r="G85" s="191">
        <v>33.7625</v>
      </c>
      <c r="H85" s="172"/>
      <c r="I85" s="172"/>
      <c r="J85" s="172"/>
    </row>
    <row r="86" spans="1:10" ht="15">
      <c r="A86" s="194" t="s">
        <v>79</v>
      </c>
      <c r="B86" s="195" t="s">
        <v>7</v>
      </c>
      <c r="C86" s="195" t="s">
        <v>538</v>
      </c>
      <c r="D86" s="195" t="s">
        <v>581</v>
      </c>
      <c r="E86" s="196">
        <v>1328.2</v>
      </c>
      <c r="F86" s="197">
        <v>0.06017777443156151</v>
      </c>
      <c r="G86" s="191">
        <v>29.356860412588464</v>
      </c>
      <c r="H86" s="172"/>
      <c r="I86" s="172"/>
      <c r="J86" s="172"/>
    </row>
    <row r="87" spans="1:10" ht="15">
      <c r="A87" s="194" t="s">
        <v>80</v>
      </c>
      <c r="B87" s="195" t="s">
        <v>7</v>
      </c>
      <c r="C87" s="195" t="s">
        <v>538</v>
      </c>
      <c r="D87" s="195" t="s">
        <v>581</v>
      </c>
      <c r="E87" s="196">
        <v>224</v>
      </c>
      <c r="F87" s="197">
        <v>0.06</v>
      </c>
      <c r="G87" s="191">
        <v>28.2875</v>
      </c>
      <c r="H87" s="172"/>
      <c r="I87" s="172"/>
      <c r="J87" s="172"/>
    </row>
    <row r="88" spans="1:10" ht="15">
      <c r="A88" s="194" t="s">
        <v>81</v>
      </c>
      <c r="B88" s="195" t="s">
        <v>7</v>
      </c>
      <c r="C88" s="195" t="s">
        <v>538</v>
      </c>
      <c r="D88" s="195" t="s">
        <v>511</v>
      </c>
      <c r="E88" s="196">
        <v>1099.5</v>
      </c>
      <c r="F88" s="197">
        <v>0.06161418826739427</v>
      </c>
      <c r="G88" s="191">
        <v>31.3349761255116</v>
      </c>
      <c r="H88" s="172"/>
      <c r="I88" s="172"/>
      <c r="J88" s="172"/>
    </row>
    <row r="89" spans="1:10" ht="15">
      <c r="A89" s="194" t="s">
        <v>82</v>
      </c>
      <c r="B89" s="195" t="s">
        <v>7</v>
      </c>
      <c r="C89" s="195" t="s">
        <v>538</v>
      </c>
      <c r="D89" s="195" t="s">
        <v>511</v>
      </c>
      <c r="E89" s="196">
        <v>383.426</v>
      </c>
      <c r="F89" s="197">
        <v>0.0635</v>
      </c>
      <c r="G89" s="191">
        <v>29.93</v>
      </c>
      <c r="H89" s="172"/>
      <c r="I89" s="172"/>
      <c r="J89" s="172"/>
    </row>
    <row r="90" spans="1:10" ht="15">
      <c r="A90" s="194" t="s">
        <v>728</v>
      </c>
      <c r="B90" s="195" t="s">
        <v>7</v>
      </c>
      <c r="C90" s="195" t="s">
        <v>538</v>
      </c>
      <c r="D90" s="195" t="s">
        <v>511</v>
      </c>
      <c r="E90" s="196">
        <v>320</v>
      </c>
      <c r="F90" s="197">
        <v>0.0635</v>
      </c>
      <c r="G90" s="191">
        <v>29.93</v>
      </c>
      <c r="H90" s="172"/>
      <c r="I90" s="172"/>
      <c r="J90" s="172"/>
    </row>
    <row r="91" spans="1:10" ht="15">
      <c r="A91" s="194" t="s">
        <v>93</v>
      </c>
      <c r="B91" s="195" t="s">
        <v>7</v>
      </c>
      <c r="C91" s="195" t="s">
        <v>538</v>
      </c>
      <c r="D91" s="195" t="s">
        <v>613</v>
      </c>
      <c r="E91" s="196">
        <v>240</v>
      </c>
      <c r="F91" s="197">
        <v>0.06</v>
      </c>
      <c r="G91" s="191">
        <v>28.2875</v>
      </c>
      <c r="H91" s="172"/>
      <c r="I91" s="172"/>
      <c r="J91" s="172"/>
    </row>
    <row r="92" spans="1:10" ht="15">
      <c r="A92" s="194" t="s">
        <v>720</v>
      </c>
      <c r="B92" s="195" t="s">
        <v>7</v>
      </c>
      <c r="C92" s="195" t="s">
        <v>538</v>
      </c>
      <c r="D92" s="195" t="s">
        <v>613</v>
      </c>
      <c r="E92" s="196">
        <v>1203</v>
      </c>
      <c r="F92" s="197">
        <v>0.06</v>
      </c>
      <c r="G92" s="191">
        <v>28.2875</v>
      </c>
      <c r="H92" s="172"/>
      <c r="I92" s="172"/>
      <c r="J92" s="172"/>
    </row>
    <row r="93" spans="1:10" ht="15">
      <c r="A93" s="194" t="s">
        <v>95</v>
      </c>
      <c r="B93" s="195" t="s">
        <v>7</v>
      </c>
      <c r="C93" s="195" t="s">
        <v>538</v>
      </c>
      <c r="D93" s="195" t="s">
        <v>613</v>
      </c>
      <c r="E93" s="196">
        <v>429</v>
      </c>
      <c r="F93" s="197">
        <v>0.077</v>
      </c>
      <c r="G93" s="191">
        <v>34.4195</v>
      </c>
      <c r="H93" s="172"/>
      <c r="I93" s="172"/>
      <c r="J93" s="172"/>
    </row>
    <row r="94" spans="1:10" ht="15">
      <c r="A94" s="194" t="s">
        <v>96</v>
      </c>
      <c r="B94" s="195" t="s">
        <v>7</v>
      </c>
      <c r="C94" s="195" t="s">
        <v>538</v>
      </c>
      <c r="D94" s="195" t="s">
        <v>613</v>
      </c>
      <c r="E94" s="196">
        <v>260.8</v>
      </c>
      <c r="F94" s="197">
        <v>0.06</v>
      </c>
      <c r="G94" s="191">
        <v>28.2875</v>
      </c>
      <c r="H94" s="172"/>
      <c r="I94" s="172"/>
      <c r="J94" s="172"/>
    </row>
    <row r="95" spans="1:10" ht="15">
      <c r="A95" s="194" t="s">
        <v>97</v>
      </c>
      <c r="B95" s="195" t="s">
        <v>7</v>
      </c>
      <c r="C95" s="195" t="s">
        <v>538</v>
      </c>
      <c r="D95" s="195" t="s">
        <v>613</v>
      </c>
      <c r="E95" s="196">
        <v>1918</v>
      </c>
      <c r="F95" s="197">
        <v>0.077</v>
      </c>
      <c r="G95" s="191">
        <v>34.4195</v>
      </c>
      <c r="H95" s="172"/>
      <c r="I95" s="172"/>
      <c r="J95" s="172"/>
    </row>
    <row r="96" spans="1:10" ht="15">
      <c r="A96" s="194" t="s">
        <v>98</v>
      </c>
      <c r="B96" s="195" t="s">
        <v>7</v>
      </c>
      <c r="C96" s="195" t="s">
        <v>538</v>
      </c>
      <c r="D96" s="195" t="s">
        <v>613</v>
      </c>
      <c r="E96" s="196">
        <v>1381</v>
      </c>
      <c r="F96" s="197">
        <v>0.06710173787110789</v>
      </c>
      <c r="G96" s="191">
        <v>30.938573497465605</v>
      </c>
      <c r="H96" s="172"/>
      <c r="I96" s="172"/>
      <c r="J96" s="172"/>
    </row>
    <row r="97" spans="1:10" ht="15">
      <c r="A97" s="194" t="s">
        <v>99</v>
      </c>
      <c r="B97" s="195" t="s">
        <v>7</v>
      </c>
      <c r="C97" s="195" t="s">
        <v>538</v>
      </c>
      <c r="D97" s="195" t="s">
        <v>613</v>
      </c>
      <c r="E97" s="196">
        <v>225</v>
      </c>
      <c r="F97" s="197">
        <v>0.06</v>
      </c>
      <c r="G97" s="191">
        <v>28.2875</v>
      </c>
      <c r="H97" s="172"/>
      <c r="I97" s="172"/>
      <c r="J97" s="172"/>
    </row>
    <row r="98" spans="1:10" ht="15">
      <c r="A98" s="194" t="s">
        <v>725</v>
      </c>
      <c r="B98" s="195" t="s">
        <v>7</v>
      </c>
      <c r="C98" s="195" t="s">
        <v>538</v>
      </c>
      <c r="D98" s="195" t="s">
        <v>613</v>
      </c>
      <c r="E98" s="196">
        <v>200</v>
      </c>
      <c r="F98" s="197">
        <v>0.06</v>
      </c>
      <c r="G98" s="191">
        <v>28.2875</v>
      </c>
      <c r="H98" s="172"/>
      <c r="I98" s="172"/>
      <c r="J98" s="172"/>
    </row>
    <row r="99" spans="1:10" ht="15">
      <c r="A99" s="194" t="s">
        <v>100</v>
      </c>
      <c r="B99" s="195" t="s">
        <v>7</v>
      </c>
      <c r="C99" s="195" t="s">
        <v>538</v>
      </c>
      <c r="D99" s="195" t="s">
        <v>613</v>
      </c>
      <c r="E99" s="196">
        <v>1472</v>
      </c>
      <c r="F99" s="197">
        <v>0.06787466032608695</v>
      </c>
      <c r="G99" s="191">
        <v>31.384817595108693</v>
      </c>
      <c r="H99" s="172"/>
      <c r="I99" s="172"/>
      <c r="J99" s="172"/>
    </row>
    <row r="100" spans="1:10" ht="15">
      <c r="A100" s="194" t="s">
        <v>102</v>
      </c>
      <c r="B100" s="195" t="s">
        <v>7</v>
      </c>
      <c r="C100" s="195" t="s">
        <v>538</v>
      </c>
      <c r="D100" s="195" t="s">
        <v>613</v>
      </c>
      <c r="E100" s="196">
        <v>1242.901</v>
      </c>
      <c r="F100" s="197">
        <v>0.06869700233566471</v>
      </c>
      <c r="G100" s="191">
        <v>34.032615640746926</v>
      </c>
      <c r="H100" s="172"/>
      <c r="I100" s="172"/>
      <c r="J100" s="172"/>
    </row>
    <row r="101" spans="1:10" ht="15">
      <c r="A101" s="194" t="s">
        <v>104</v>
      </c>
      <c r="B101" s="195" t="s">
        <v>7</v>
      </c>
      <c r="C101" s="195" t="s">
        <v>538</v>
      </c>
      <c r="D101" s="195" t="s">
        <v>817</v>
      </c>
      <c r="E101" s="196">
        <v>684.2</v>
      </c>
      <c r="F101" s="197">
        <v>0.0629</v>
      </c>
      <c r="G101" s="191">
        <v>33.7625</v>
      </c>
      <c r="H101" s="172"/>
      <c r="I101" s="172"/>
      <c r="J101" s="172"/>
    </row>
    <row r="102" spans="1:10" ht="15">
      <c r="A102" s="194" t="s">
        <v>66</v>
      </c>
      <c r="B102" s="195" t="s">
        <v>7</v>
      </c>
      <c r="C102" s="195" t="s">
        <v>538</v>
      </c>
      <c r="D102" s="195" t="s">
        <v>817</v>
      </c>
      <c r="E102" s="196">
        <v>995</v>
      </c>
      <c r="F102" s="197">
        <v>0.077</v>
      </c>
      <c r="G102" s="191">
        <v>34.4195</v>
      </c>
      <c r="H102" s="172"/>
      <c r="I102" s="172"/>
      <c r="J102" s="172"/>
    </row>
    <row r="103" spans="1:10" ht="15">
      <c r="A103" s="194" t="s">
        <v>103</v>
      </c>
      <c r="B103" s="195" t="s">
        <v>7</v>
      </c>
      <c r="C103" s="195" t="s">
        <v>538</v>
      </c>
      <c r="D103" s="195" t="s">
        <v>818</v>
      </c>
      <c r="E103" s="196">
        <v>232.5</v>
      </c>
      <c r="F103" s="197">
        <v>0.06</v>
      </c>
      <c r="G103" s="191">
        <v>28.2875</v>
      </c>
      <c r="H103" s="172"/>
      <c r="I103" s="172"/>
      <c r="J103" s="172"/>
    </row>
    <row r="104" spans="1:10" ht="15">
      <c r="A104" s="194" t="s">
        <v>109</v>
      </c>
      <c r="B104" s="195" t="s">
        <v>7</v>
      </c>
      <c r="C104" s="195" t="s">
        <v>538</v>
      </c>
      <c r="D104" s="195" t="s">
        <v>521</v>
      </c>
      <c r="E104" s="196">
        <v>262</v>
      </c>
      <c r="F104" s="197">
        <v>0.06</v>
      </c>
      <c r="G104" s="191">
        <v>28.2875</v>
      </c>
      <c r="H104" s="172"/>
      <c r="I104" s="172"/>
      <c r="J104" s="172"/>
    </row>
    <row r="105" spans="1:10" ht="15">
      <c r="A105" s="194" t="s">
        <v>633</v>
      </c>
      <c r="B105" s="195" t="s">
        <v>7</v>
      </c>
      <c r="C105" s="195" t="s">
        <v>538</v>
      </c>
      <c r="D105" s="195" t="s">
        <v>521</v>
      </c>
      <c r="E105" s="196">
        <v>588</v>
      </c>
      <c r="F105" s="197">
        <v>0.061839285714285715</v>
      </c>
      <c r="G105" s="191">
        <v>29.150650510204084</v>
      </c>
      <c r="H105" s="172"/>
      <c r="I105" s="172"/>
      <c r="J105" s="172"/>
    </row>
    <row r="106" spans="1:10" ht="15">
      <c r="A106" s="194" t="s">
        <v>723</v>
      </c>
      <c r="B106" s="195" t="s">
        <v>7</v>
      </c>
      <c r="C106" s="195" t="s">
        <v>538</v>
      </c>
      <c r="D106" s="195" t="s">
        <v>521</v>
      </c>
      <c r="E106" s="196">
        <v>568</v>
      </c>
      <c r="F106" s="197">
        <v>0.077</v>
      </c>
      <c r="G106" s="191">
        <v>34.4195</v>
      </c>
      <c r="H106" s="172"/>
      <c r="I106" s="172"/>
      <c r="J106" s="172"/>
    </row>
    <row r="107" spans="1:10" ht="15">
      <c r="A107" s="194" t="s">
        <v>635</v>
      </c>
      <c r="B107" s="195" t="s">
        <v>7</v>
      </c>
      <c r="C107" s="195" t="s">
        <v>538</v>
      </c>
      <c r="D107" s="195" t="s">
        <v>521</v>
      </c>
      <c r="E107" s="196">
        <v>436</v>
      </c>
      <c r="F107" s="197">
        <v>0.07700000000000001</v>
      </c>
      <c r="G107" s="191">
        <v>34.4195</v>
      </c>
      <c r="H107" s="172"/>
      <c r="I107" s="172"/>
      <c r="J107" s="172"/>
    </row>
    <row r="108" spans="1:10" ht="15">
      <c r="A108" s="194" t="s">
        <v>110</v>
      </c>
      <c r="B108" s="195" t="s">
        <v>7</v>
      </c>
      <c r="C108" s="195" t="s">
        <v>538</v>
      </c>
      <c r="D108" s="195" t="s">
        <v>521</v>
      </c>
      <c r="E108" s="196">
        <v>219</v>
      </c>
      <c r="F108" s="197">
        <v>0.06</v>
      </c>
      <c r="G108" s="191">
        <v>28.2875</v>
      </c>
      <c r="H108" s="172"/>
      <c r="I108" s="172"/>
      <c r="J108" s="172"/>
    </row>
    <row r="109" spans="1:10" ht="15">
      <c r="A109" s="194" t="s">
        <v>111</v>
      </c>
      <c r="B109" s="195" t="s">
        <v>7</v>
      </c>
      <c r="C109" s="195" t="s">
        <v>538</v>
      </c>
      <c r="D109" s="195" t="s">
        <v>521</v>
      </c>
      <c r="E109" s="196">
        <v>648</v>
      </c>
      <c r="F109" s="197">
        <v>0.0635</v>
      </c>
      <c r="G109" s="191">
        <v>29.93</v>
      </c>
      <c r="H109" s="172"/>
      <c r="I109" s="172"/>
      <c r="J109" s="172"/>
    </row>
    <row r="110" spans="1:10" ht="15">
      <c r="A110" s="194" t="s">
        <v>132</v>
      </c>
      <c r="B110" s="195" t="s">
        <v>7</v>
      </c>
      <c r="C110" s="195" t="s">
        <v>538</v>
      </c>
      <c r="D110" s="195" t="s">
        <v>820</v>
      </c>
      <c r="E110" s="196">
        <v>1286</v>
      </c>
      <c r="F110" s="197">
        <v>0.0629</v>
      </c>
      <c r="G110" s="191">
        <v>33.7625</v>
      </c>
      <c r="H110" s="172"/>
      <c r="I110" s="172"/>
      <c r="J110" s="172"/>
    </row>
    <row r="111" spans="1:10" ht="15">
      <c r="A111" s="194" t="s">
        <v>133</v>
      </c>
      <c r="B111" s="195" t="s">
        <v>7</v>
      </c>
      <c r="C111" s="195" t="s">
        <v>538</v>
      </c>
      <c r="D111" s="195" t="s">
        <v>820</v>
      </c>
      <c r="E111" s="196">
        <v>683</v>
      </c>
      <c r="F111" s="197">
        <v>0.0635</v>
      </c>
      <c r="G111" s="191">
        <v>29.93</v>
      </c>
      <c r="H111" s="172"/>
      <c r="I111" s="172"/>
      <c r="J111" s="172"/>
    </row>
    <row r="112" spans="1:10" ht="15">
      <c r="A112" s="194" t="s">
        <v>136</v>
      </c>
      <c r="B112" s="195" t="s">
        <v>7</v>
      </c>
      <c r="C112" s="195" t="s">
        <v>538</v>
      </c>
      <c r="D112" s="195" t="s">
        <v>820</v>
      </c>
      <c r="E112" s="196">
        <v>1700</v>
      </c>
      <c r="F112" s="197">
        <v>0.0356</v>
      </c>
      <c r="G112" s="191">
        <v>31.609</v>
      </c>
      <c r="H112" s="172"/>
      <c r="I112" s="172"/>
      <c r="J112" s="172"/>
    </row>
    <row r="113" spans="1:10" ht="15">
      <c r="A113" s="194" t="s">
        <v>134</v>
      </c>
      <c r="B113" s="195" t="s">
        <v>7</v>
      </c>
      <c r="C113" s="195" t="s">
        <v>538</v>
      </c>
      <c r="D113" s="195" t="s">
        <v>820</v>
      </c>
      <c r="E113" s="196">
        <v>324</v>
      </c>
      <c r="F113" s="197">
        <v>0.0635</v>
      </c>
      <c r="G113" s="191">
        <v>29.93</v>
      </c>
      <c r="H113" s="172"/>
      <c r="I113" s="172"/>
      <c r="J113" s="172"/>
    </row>
    <row r="114" spans="1:10" ht="15">
      <c r="A114" s="194" t="s">
        <v>137</v>
      </c>
      <c r="B114" s="195" t="s">
        <v>7</v>
      </c>
      <c r="C114" s="195" t="s">
        <v>538</v>
      </c>
      <c r="D114" s="195" t="s">
        <v>820</v>
      </c>
      <c r="E114" s="196">
        <v>1884</v>
      </c>
      <c r="F114" s="197">
        <v>0.06289999999999998</v>
      </c>
      <c r="G114" s="191">
        <v>33.7625</v>
      </c>
      <c r="H114" s="172"/>
      <c r="I114" s="172"/>
      <c r="J114" s="172"/>
    </row>
    <row r="115" spans="1:10" ht="15">
      <c r="A115" s="194" t="s">
        <v>138</v>
      </c>
      <c r="B115" s="195" t="s">
        <v>7</v>
      </c>
      <c r="C115" s="195" t="s">
        <v>538</v>
      </c>
      <c r="D115" s="195" t="s">
        <v>820</v>
      </c>
      <c r="E115" s="196">
        <v>1700</v>
      </c>
      <c r="F115" s="197">
        <v>0.0356</v>
      </c>
      <c r="G115" s="191">
        <v>31.609</v>
      </c>
      <c r="H115" s="172"/>
      <c r="I115" s="172"/>
      <c r="J115" s="172"/>
    </row>
    <row r="116" spans="1:10" ht="15">
      <c r="A116" s="194" t="s">
        <v>139</v>
      </c>
      <c r="B116" s="195" t="s">
        <v>7</v>
      </c>
      <c r="C116" s="195" t="s">
        <v>538</v>
      </c>
      <c r="D116" s="195" t="s">
        <v>820</v>
      </c>
      <c r="E116" s="196">
        <v>1525</v>
      </c>
      <c r="F116" s="197">
        <v>0.0629</v>
      </c>
      <c r="G116" s="191">
        <v>33.7625</v>
      </c>
      <c r="H116" s="172"/>
      <c r="I116" s="172"/>
      <c r="J116" s="172"/>
    </row>
    <row r="117" spans="1:10" ht="15">
      <c r="A117" s="194" t="s">
        <v>135</v>
      </c>
      <c r="B117" s="195" t="s">
        <v>7</v>
      </c>
      <c r="C117" s="195" t="s">
        <v>538</v>
      </c>
      <c r="D117" s="195" t="s">
        <v>820</v>
      </c>
      <c r="E117" s="196">
        <v>1244</v>
      </c>
      <c r="F117" s="197">
        <v>0.0629</v>
      </c>
      <c r="G117" s="191">
        <v>33.7625</v>
      </c>
      <c r="H117" s="172"/>
      <c r="I117" s="172"/>
      <c r="J117" s="172"/>
    </row>
    <row r="118" spans="1:10" ht="15">
      <c r="A118" s="194" t="s">
        <v>140</v>
      </c>
      <c r="B118" s="195" t="s">
        <v>7</v>
      </c>
      <c r="C118" s="195" t="s">
        <v>538</v>
      </c>
      <c r="D118" s="195" t="s">
        <v>820</v>
      </c>
      <c r="E118" s="196">
        <v>243</v>
      </c>
      <c r="F118" s="197">
        <v>0.06</v>
      </c>
      <c r="G118" s="191">
        <v>28.2875</v>
      </c>
      <c r="H118" s="172"/>
      <c r="I118" s="172"/>
      <c r="J118" s="172"/>
    </row>
    <row r="119" spans="1:10" ht="15">
      <c r="A119" s="194" t="s">
        <v>141</v>
      </c>
      <c r="B119" s="195" t="s">
        <v>7</v>
      </c>
      <c r="C119" s="195" t="s">
        <v>538</v>
      </c>
      <c r="D119" s="195" t="s">
        <v>820</v>
      </c>
      <c r="E119" s="196">
        <v>1442</v>
      </c>
      <c r="F119" s="197">
        <v>0.06318876560332871</v>
      </c>
      <c r="G119" s="191">
        <v>31.918009708737863</v>
      </c>
      <c r="H119" s="172"/>
      <c r="I119" s="172"/>
      <c r="J119" s="172"/>
    </row>
    <row r="120" spans="1:10" ht="15">
      <c r="A120" s="194" t="s">
        <v>142</v>
      </c>
      <c r="B120" s="195" t="s">
        <v>7</v>
      </c>
      <c r="C120" s="195" t="s">
        <v>538</v>
      </c>
      <c r="D120" s="195" t="s">
        <v>820</v>
      </c>
      <c r="E120" s="196">
        <v>521</v>
      </c>
      <c r="F120" s="197">
        <v>0.077</v>
      </c>
      <c r="G120" s="191">
        <v>34.4195</v>
      </c>
      <c r="H120" s="172"/>
      <c r="I120" s="172"/>
      <c r="J120" s="172"/>
    </row>
    <row r="121" spans="1:10" ht="15">
      <c r="A121" s="194" t="s">
        <v>112</v>
      </c>
      <c r="B121" s="195" t="s">
        <v>7</v>
      </c>
      <c r="C121" s="195" t="s">
        <v>538</v>
      </c>
      <c r="D121" s="195" t="s">
        <v>816</v>
      </c>
      <c r="E121" s="196">
        <v>244</v>
      </c>
      <c r="F121" s="197">
        <v>0.06</v>
      </c>
      <c r="G121" s="191">
        <v>28.2875</v>
      </c>
      <c r="H121" s="172"/>
      <c r="I121" s="172"/>
      <c r="J121" s="172"/>
    </row>
    <row r="122" spans="1:10" ht="15">
      <c r="A122" s="194" t="s">
        <v>113</v>
      </c>
      <c r="B122" s="195" t="s">
        <v>7</v>
      </c>
      <c r="C122" s="195" t="s">
        <v>538</v>
      </c>
      <c r="D122" s="195" t="s">
        <v>816</v>
      </c>
      <c r="E122" s="196">
        <v>625</v>
      </c>
      <c r="F122" s="197">
        <v>0.0629</v>
      </c>
      <c r="G122" s="191">
        <v>33.7625</v>
      </c>
      <c r="H122" s="172"/>
      <c r="I122" s="172"/>
      <c r="J122" s="172"/>
    </row>
    <row r="123" spans="1:10" ht="15">
      <c r="A123" s="194" t="s">
        <v>114</v>
      </c>
      <c r="B123" s="195" t="s">
        <v>7</v>
      </c>
      <c r="C123" s="195" t="s">
        <v>538</v>
      </c>
      <c r="D123" s="195" t="s">
        <v>816</v>
      </c>
      <c r="E123" s="196">
        <v>215</v>
      </c>
      <c r="F123" s="197">
        <v>0.06</v>
      </c>
      <c r="G123" s="191">
        <v>28.2875</v>
      </c>
      <c r="H123" s="172"/>
      <c r="I123" s="172"/>
      <c r="J123" s="172"/>
    </row>
    <row r="124" spans="1:10" ht="15">
      <c r="A124" s="194" t="s">
        <v>115</v>
      </c>
      <c r="B124" s="195" t="s">
        <v>7</v>
      </c>
      <c r="C124" s="195" t="s">
        <v>538</v>
      </c>
      <c r="D124" s="195" t="s">
        <v>816</v>
      </c>
      <c r="E124" s="196">
        <v>1060</v>
      </c>
      <c r="F124" s="197">
        <v>0.041584905660377355</v>
      </c>
      <c r="G124" s="191">
        <v>30.794292452830188</v>
      </c>
      <c r="H124" s="172"/>
      <c r="I124" s="172"/>
      <c r="J124" s="172"/>
    </row>
    <row r="125" spans="1:10" ht="15">
      <c r="A125" s="194" t="s">
        <v>105</v>
      </c>
      <c r="B125" s="195" t="s">
        <v>7</v>
      </c>
      <c r="C125" s="195" t="s">
        <v>538</v>
      </c>
      <c r="D125" s="195" t="s">
        <v>816</v>
      </c>
      <c r="E125" s="196">
        <v>237.8</v>
      </c>
      <c r="F125" s="197">
        <v>0.06</v>
      </c>
      <c r="G125" s="191">
        <v>28.2875</v>
      </c>
      <c r="H125" s="172"/>
      <c r="I125" s="172"/>
      <c r="J125" s="172"/>
    </row>
    <row r="126" spans="1:10" ht="15">
      <c r="A126" s="194" t="s">
        <v>116</v>
      </c>
      <c r="B126" s="195" t="s">
        <v>7</v>
      </c>
      <c r="C126" s="195" t="s">
        <v>538</v>
      </c>
      <c r="D126" s="195" t="s">
        <v>816</v>
      </c>
      <c r="E126" s="196">
        <v>2510</v>
      </c>
      <c r="F126" s="197">
        <v>0.0356</v>
      </c>
      <c r="G126" s="191">
        <v>31.608999999999998</v>
      </c>
      <c r="H126" s="172"/>
      <c r="I126" s="172"/>
      <c r="J126" s="172"/>
    </row>
    <row r="127" spans="1:10" ht="15">
      <c r="A127" s="194" t="s">
        <v>718</v>
      </c>
      <c r="B127" s="195" t="s">
        <v>7</v>
      </c>
      <c r="C127" s="195" t="s">
        <v>538</v>
      </c>
      <c r="D127" s="195" t="s">
        <v>816</v>
      </c>
      <c r="E127" s="196">
        <v>1800</v>
      </c>
      <c r="F127" s="197">
        <v>0.07206499999999999</v>
      </c>
      <c r="G127" s="191">
        <v>34.189550000000004</v>
      </c>
      <c r="H127" s="172"/>
      <c r="I127" s="172"/>
      <c r="J127" s="172"/>
    </row>
    <row r="128" spans="1:10" ht="15">
      <c r="A128" s="194" t="s">
        <v>106</v>
      </c>
      <c r="B128" s="195" t="s">
        <v>7</v>
      </c>
      <c r="C128" s="195" t="s">
        <v>538</v>
      </c>
      <c r="D128" s="195" t="s">
        <v>816</v>
      </c>
      <c r="E128" s="196">
        <v>217</v>
      </c>
      <c r="F128" s="197">
        <v>0.06</v>
      </c>
      <c r="G128" s="191">
        <v>28.2875</v>
      </c>
      <c r="H128" s="172"/>
      <c r="I128" s="172"/>
      <c r="J128" s="172"/>
    </row>
    <row r="129" spans="1:10" ht="15">
      <c r="A129" s="194" t="s">
        <v>719</v>
      </c>
      <c r="B129" s="195" t="s">
        <v>7</v>
      </c>
      <c r="C129" s="195" t="s">
        <v>538</v>
      </c>
      <c r="D129" s="195" t="s">
        <v>816</v>
      </c>
      <c r="E129" s="196">
        <v>982</v>
      </c>
      <c r="F129" s="197">
        <v>0.0630979633401222</v>
      </c>
      <c r="G129" s="191">
        <v>32.49800916496945</v>
      </c>
      <c r="H129" s="172"/>
      <c r="I129" s="172"/>
      <c r="J129" s="172"/>
    </row>
    <row r="130" spans="1:10" ht="15">
      <c r="A130" s="194" t="s">
        <v>117</v>
      </c>
      <c r="B130" s="195" t="s">
        <v>7</v>
      </c>
      <c r="C130" s="195" t="s">
        <v>538</v>
      </c>
      <c r="D130" s="195" t="s">
        <v>816</v>
      </c>
      <c r="E130" s="196">
        <v>580</v>
      </c>
      <c r="F130" s="197">
        <v>0.077</v>
      </c>
      <c r="G130" s="191">
        <v>34.4195</v>
      </c>
      <c r="H130" s="172"/>
      <c r="I130" s="172"/>
      <c r="J130" s="172"/>
    </row>
    <row r="131" spans="1:10" ht="15">
      <c r="A131" s="194" t="s">
        <v>118</v>
      </c>
      <c r="B131" s="195" t="s">
        <v>7</v>
      </c>
      <c r="C131" s="195" t="s">
        <v>538</v>
      </c>
      <c r="D131" s="195" t="s">
        <v>816</v>
      </c>
      <c r="E131" s="196">
        <v>690</v>
      </c>
      <c r="F131" s="197">
        <v>0.06</v>
      </c>
      <c r="G131" s="191">
        <v>28.2875</v>
      </c>
      <c r="H131" s="172"/>
      <c r="I131" s="172"/>
      <c r="J131" s="172"/>
    </row>
    <row r="132" spans="1:10" ht="15">
      <c r="A132" s="194" t="s">
        <v>107</v>
      </c>
      <c r="B132" s="195" t="s">
        <v>7</v>
      </c>
      <c r="C132" s="195" t="s">
        <v>538</v>
      </c>
      <c r="D132" s="195" t="s">
        <v>816</v>
      </c>
      <c r="E132" s="196">
        <v>865</v>
      </c>
      <c r="F132" s="197">
        <v>0.077</v>
      </c>
      <c r="G132" s="191">
        <v>34.4195</v>
      </c>
      <c r="H132" s="172"/>
      <c r="I132" s="172"/>
      <c r="J132" s="172"/>
    </row>
    <row r="133" spans="1:10" ht="15">
      <c r="A133" s="194" t="s">
        <v>632</v>
      </c>
      <c r="B133" s="195" t="s">
        <v>7</v>
      </c>
      <c r="C133" s="195" t="s">
        <v>538</v>
      </c>
      <c r="D133" s="195" t="s">
        <v>816</v>
      </c>
      <c r="E133" s="196">
        <v>1530</v>
      </c>
      <c r="F133" s="197">
        <v>0.06319411764705882</v>
      </c>
      <c r="G133" s="191">
        <v>31.883823529411764</v>
      </c>
      <c r="H133" s="172"/>
      <c r="I133" s="172"/>
      <c r="J133" s="172"/>
    </row>
    <row r="134" spans="1:10" ht="15">
      <c r="A134" s="194" t="s">
        <v>83</v>
      </c>
      <c r="B134" s="195" t="s">
        <v>7</v>
      </c>
      <c r="C134" s="195" t="s">
        <v>538</v>
      </c>
      <c r="D134" s="195" t="s">
        <v>816</v>
      </c>
      <c r="E134" s="196">
        <v>532</v>
      </c>
      <c r="F134" s="197">
        <v>0.06209868421052631</v>
      </c>
      <c r="G134" s="191">
        <v>29.272382518796995</v>
      </c>
      <c r="H134" s="172"/>
      <c r="I134" s="172"/>
      <c r="J134" s="172"/>
    </row>
    <row r="135" spans="1:10" ht="15">
      <c r="A135" s="194" t="s">
        <v>67</v>
      </c>
      <c r="B135" s="195" t="s">
        <v>7</v>
      </c>
      <c r="C135" s="195" t="s">
        <v>538</v>
      </c>
      <c r="D135" s="195" t="s">
        <v>816</v>
      </c>
      <c r="E135" s="196">
        <v>600</v>
      </c>
      <c r="F135" s="197">
        <v>0.0629</v>
      </c>
      <c r="G135" s="191">
        <v>33.7625</v>
      </c>
      <c r="H135" s="172"/>
      <c r="I135" s="172"/>
      <c r="J135" s="172"/>
    </row>
    <row r="136" spans="1:10" ht="15">
      <c r="A136" s="194" t="s">
        <v>119</v>
      </c>
      <c r="B136" s="195" t="s">
        <v>7</v>
      </c>
      <c r="C136" s="195" t="s">
        <v>538</v>
      </c>
      <c r="D136" s="195" t="s">
        <v>816</v>
      </c>
      <c r="E136" s="196">
        <v>837</v>
      </c>
      <c r="F136" s="197">
        <v>0.07212544802867384</v>
      </c>
      <c r="G136" s="191">
        <v>32.66122043010753</v>
      </c>
      <c r="H136" s="172"/>
      <c r="I136" s="172"/>
      <c r="J136" s="172"/>
    </row>
    <row r="137" spans="1:10" ht="15">
      <c r="A137" s="194" t="s">
        <v>84</v>
      </c>
      <c r="B137" s="195" t="s">
        <v>7</v>
      </c>
      <c r="C137" s="195" t="s">
        <v>538</v>
      </c>
      <c r="D137" s="195" t="s">
        <v>816</v>
      </c>
      <c r="E137" s="196">
        <v>326</v>
      </c>
      <c r="F137" s="197">
        <v>0.0635</v>
      </c>
      <c r="G137" s="191">
        <v>29.93</v>
      </c>
      <c r="H137" s="172"/>
      <c r="I137" s="172"/>
      <c r="J137" s="172"/>
    </row>
    <row r="138" spans="1:10" ht="15">
      <c r="A138" s="194" t="s">
        <v>6</v>
      </c>
      <c r="B138" s="195" t="s">
        <v>7</v>
      </c>
      <c r="C138" s="195" t="s">
        <v>538</v>
      </c>
      <c r="D138" s="195" t="s">
        <v>816</v>
      </c>
      <c r="E138" s="196">
        <v>1107</v>
      </c>
      <c r="F138" s="197">
        <v>0.077</v>
      </c>
      <c r="G138" s="191">
        <v>34.41949999999999</v>
      </c>
      <c r="H138" s="172"/>
      <c r="I138" s="172"/>
      <c r="J138" s="172"/>
    </row>
    <row r="139" spans="1:10" ht="15">
      <c r="A139" s="194" t="s">
        <v>120</v>
      </c>
      <c r="B139" s="195" t="s">
        <v>7</v>
      </c>
      <c r="C139" s="195" t="s">
        <v>538</v>
      </c>
      <c r="D139" s="195" t="s">
        <v>816</v>
      </c>
      <c r="E139" s="196">
        <v>2640</v>
      </c>
      <c r="F139" s="197">
        <v>0.0761</v>
      </c>
      <c r="G139" s="191">
        <v>35.332</v>
      </c>
      <c r="H139" s="172"/>
      <c r="I139" s="172"/>
      <c r="J139" s="172"/>
    </row>
    <row r="140" spans="1:10" ht="15">
      <c r="A140" s="194" t="s">
        <v>121</v>
      </c>
      <c r="B140" s="195" t="s">
        <v>7</v>
      </c>
      <c r="C140" s="195" t="s">
        <v>538</v>
      </c>
      <c r="D140" s="195" t="s">
        <v>816</v>
      </c>
      <c r="E140" s="196">
        <v>235</v>
      </c>
      <c r="F140" s="197">
        <v>0.06</v>
      </c>
      <c r="G140" s="191">
        <v>28.2875</v>
      </c>
      <c r="H140" s="172"/>
      <c r="I140" s="172"/>
      <c r="J140" s="172"/>
    </row>
    <row r="141" spans="1:10" ht="15">
      <c r="A141" s="194" t="s">
        <v>9</v>
      </c>
      <c r="B141" s="195" t="s">
        <v>7</v>
      </c>
      <c r="C141" s="195" t="s">
        <v>538</v>
      </c>
      <c r="D141" s="195" t="s">
        <v>816</v>
      </c>
      <c r="E141" s="196">
        <v>1954</v>
      </c>
      <c r="F141" s="197">
        <v>0.0629</v>
      </c>
      <c r="G141" s="191">
        <v>33.7625</v>
      </c>
      <c r="H141" s="172"/>
      <c r="I141" s="172"/>
      <c r="J141" s="172"/>
    </row>
    <row r="142" spans="1:10" ht="15">
      <c r="A142" s="194" t="s">
        <v>11</v>
      </c>
      <c r="B142" s="195" t="s">
        <v>7</v>
      </c>
      <c r="C142" s="195" t="s">
        <v>538</v>
      </c>
      <c r="D142" s="195" t="s">
        <v>816</v>
      </c>
      <c r="E142" s="196">
        <v>1590</v>
      </c>
      <c r="F142" s="197">
        <v>0.077</v>
      </c>
      <c r="G142" s="191">
        <v>34.4195</v>
      </c>
      <c r="H142" s="172"/>
      <c r="I142" s="172"/>
      <c r="J142" s="172"/>
    </row>
    <row r="143" spans="1:10" ht="15">
      <c r="A143" s="194" t="s">
        <v>122</v>
      </c>
      <c r="B143" s="195" t="s">
        <v>7</v>
      </c>
      <c r="C143" s="195" t="s">
        <v>538</v>
      </c>
      <c r="D143" s="195" t="s">
        <v>816</v>
      </c>
      <c r="E143" s="196">
        <v>2340</v>
      </c>
      <c r="F143" s="197">
        <v>0.077</v>
      </c>
      <c r="G143" s="191">
        <v>34.4195</v>
      </c>
      <c r="H143" s="172"/>
      <c r="I143" s="172"/>
      <c r="J143" s="172"/>
    </row>
    <row r="144" spans="1:10" ht="15">
      <c r="A144" s="194" t="s">
        <v>123</v>
      </c>
      <c r="B144" s="195" t="s">
        <v>7</v>
      </c>
      <c r="C144" s="195" t="s">
        <v>538</v>
      </c>
      <c r="D144" s="195" t="s">
        <v>816</v>
      </c>
      <c r="E144" s="196">
        <v>2900</v>
      </c>
      <c r="F144" s="197">
        <v>0.0537551724137931</v>
      </c>
      <c r="G144" s="191">
        <v>33.27793103448276</v>
      </c>
      <c r="H144" s="172"/>
      <c r="I144" s="172"/>
      <c r="J144" s="172"/>
    </row>
    <row r="145" spans="1:10" ht="15">
      <c r="A145" s="194" t="s">
        <v>85</v>
      </c>
      <c r="B145" s="195" t="s">
        <v>7</v>
      </c>
      <c r="C145" s="195" t="s">
        <v>538</v>
      </c>
      <c r="D145" s="195" t="s">
        <v>816</v>
      </c>
      <c r="E145" s="196">
        <v>1036</v>
      </c>
      <c r="F145" s="197">
        <v>0.077</v>
      </c>
      <c r="G145" s="191">
        <v>34.4195</v>
      </c>
      <c r="H145" s="172"/>
      <c r="I145" s="172"/>
      <c r="J145" s="172"/>
    </row>
    <row r="146" spans="1:10" ht="15">
      <c r="A146" s="194" t="s">
        <v>86</v>
      </c>
      <c r="B146" s="195" t="s">
        <v>7</v>
      </c>
      <c r="C146" s="195" t="s">
        <v>538</v>
      </c>
      <c r="D146" s="195" t="s">
        <v>816</v>
      </c>
      <c r="E146" s="196">
        <v>314</v>
      </c>
      <c r="F146" s="197">
        <v>0.0635</v>
      </c>
      <c r="G146" s="191">
        <v>29.93</v>
      </c>
      <c r="H146" s="172"/>
      <c r="I146" s="172"/>
      <c r="J146" s="172"/>
    </row>
    <row r="147" spans="1:10" ht="15">
      <c r="A147" s="194" t="s">
        <v>124</v>
      </c>
      <c r="B147" s="195" t="s">
        <v>7</v>
      </c>
      <c r="C147" s="195" t="s">
        <v>538</v>
      </c>
      <c r="D147" s="195" t="s">
        <v>816</v>
      </c>
      <c r="E147" s="196">
        <v>600</v>
      </c>
      <c r="F147" s="197">
        <v>0.06</v>
      </c>
      <c r="G147" s="191">
        <v>28.2875</v>
      </c>
      <c r="H147" s="172"/>
      <c r="I147" s="172"/>
      <c r="J147" s="172"/>
    </row>
    <row r="148" spans="1:10" ht="15">
      <c r="A148" s="194" t="s">
        <v>125</v>
      </c>
      <c r="B148" s="195" t="s">
        <v>7</v>
      </c>
      <c r="C148" s="195" t="s">
        <v>538</v>
      </c>
      <c r="D148" s="195" t="s">
        <v>816</v>
      </c>
      <c r="E148" s="196">
        <v>400</v>
      </c>
      <c r="F148" s="197">
        <v>0.06</v>
      </c>
      <c r="G148" s="191">
        <v>28.2875</v>
      </c>
      <c r="H148" s="172"/>
      <c r="I148" s="172"/>
      <c r="J148" s="172"/>
    </row>
    <row r="149" spans="1:10" ht="15">
      <c r="A149" s="194" t="s">
        <v>126</v>
      </c>
      <c r="B149" s="195" t="s">
        <v>7</v>
      </c>
      <c r="C149" s="195" t="s">
        <v>538</v>
      </c>
      <c r="D149" s="195" t="s">
        <v>816</v>
      </c>
      <c r="E149" s="196">
        <v>600</v>
      </c>
      <c r="F149" s="197">
        <v>0.0629</v>
      </c>
      <c r="G149" s="191">
        <v>33.7625</v>
      </c>
      <c r="H149" s="172"/>
      <c r="I149" s="172"/>
      <c r="J149" s="172"/>
    </row>
    <row r="150" spans="1:10" ht="15">
      <c r="A150" s="194" t="s">
        <v>87</v>
      </c>
      <c r="B150" s="195" t="s">
        <v>7</v>
      </c>
      <c r="C150" s="195" t="s">
        <v>538</v>
      </c>
      <c r="D150" s="195" t="s">
        <v>816</v>
      </c>
      <c r="E150" s="196">
        <v>1158</v>
      </c>
      <c r="F150" s="197">
        <v>0.077</v>
      </c>
      <c r="G150" s="191">
        <v>34.4195</v>
      </c>
      <c r="H150" s="172"/>
      <c r="I150" s="172"/>
      <c r="J150" s="172"/>
    </row>
    <row r="151" spans="1:10" ht="15">
      <c r="A151" s="194" t="s">
        <v>127</v>
      </c>
      <c r="B151" s="195" t="s">
        <v>7</v>
      </c>
      <c r="C151" s="195" t="s">
        <v>538</v>
      </c>
      <c r="D151" s="195" t="s">
        <v>816</v>
      </c>
      <c r="E151" s="196">
        <v>245</v>
      </c>
      <c r="F151" s="197">
        <v>0.06</v>
      </c>
      <c r="G151" s="191">
        <v>28.2875</v>
      </c>
      <c r="H151" s="172"/>
      <c r="I151" s="172"/>
      <c r="J151" s="172"/>
    </row>
    <row r="152" spans="1:10" ht="15">
      <c r="A152" s="194" t="s">
        <v>72</v>
      </c>
      <c r="B152" s="195" t="s">
        <v>7</v>
      </c>
      <c r="C152" s="195" t="s">
        <v>538</v>
      </c>
      <c r="D152" s="195" t="s">
        <v>816</v>
      </c>
      <c r="E152" s="196">
        <v>1000</v>
      </c>
      <c r="F152" s="197">
        <v>0.077</v>
      </c>
      <c r="G152" s="191">
        <v>34.4195</v>
      </c>
      <c r="H152" s="172"/>
      <c r="I152" s="172"/>
      <c r="J152" s="172"/>
    </row>
    <row r="153" spans="1:10" ht="15">
      <c r="A153" s="194" t="s">
        <v>128</v>
      </c>
      <c r="B153" s="195" t="s">
        <v>7</v>
      </c>
      <c r="C153" s="195" t="s">
        <v>538</v>
      </c>
      <c r="D153" s="195" t="s">
        <v>816</v>
      </c>
      <c r="E153" s="196">
        <v>1560</v>
      </c>
      <c r="F153" s="197">
        <v>0.0629</v>
      </c>
      <c r="G153" s="191">
        <v>33.7625</v>
      </c>
      <c r="H153" s="172"/>
      <c r="I153" s="172"/>
      <c r="J153" s="172"/>
    </row>
    <row r="154" spans="1:10" ht="15">
      <c r="A154" s="194" t="s">
        <v>13</v>
      </c>
      <c r="B154" s="195" t="s">
        <v>7</v>
      </c>
      <c r="C154" s="195" t="s">
        <v>538</v>
      </c>
      <c r="D154" s="195" t="s">
        <v>816</v>
      </c>
      <c r="E154" s="196">
        <v>277</v>
      </c>
      <c r="F154" s="197">
        <v>0.06</v>
      </c>
      <c r="G154" s="191">
        <v>28.2875</v>
      </c>
      <c r="H154" s="172"/>
      <c r="I154" s="172"/>
      <c r="J154" s="172"/>
    </row>
    <row r="155" spans="1:10" ht="15">
      <c r="A155" s="194" t="s">
        <v>129</v>
      </c>
      <c r="B155" s="195" t="s">
        <v>7</v>
      </c>
      <c r="C155" s="195" t="s">
        <v>538</v>
      </c>
      <c r="D155" s="195" t="s">
        <v>816</v>
      </c>
      <c r="E155" s="196">
        <v>1310</v>
      </c>
      <c r="F155" s="197">
        <v>0.0761</v>
      </c>
      <c r="G155" s="191">
        <v>35.332</v>
      </c>
      <c r="H155" s="172"/>
      <c r="I155" s="172"/>
      <c r="J155" s="172"/>
    </row>
    <row r="156" spans="1:10" ht="15">
      <c r="A156" s="194" t="s">
        <v>108</v>
      </c>
      <c r="B156" s="195" t="s">
        <v>7</v>
      </c>
      <c r="C156" s="195" t="s">
        <v>538</v>
      </c>
      <c r="D156" s="195" t="s">
        <v>816</v>
      </c>
      <c r="E156" s="196">
        <v>1560</v>
      </c>
      <c r="F156" s="197">
        <v>0.077</v>
      </c>
      <c r="G156" s="191">
        <v>34.4195</v>
      </c>
      <c r="H156" s="172"/>
      <c r="I156" s="172"/>
      <c r="J156" s="172"/>
    </row>
    <row r="157" spans="1:10" ht="15">
      <c r="A157" s="194" t="s">
        <v>636</v>
      </c>
      <c r="B157" s="195" t="s">
        <v>7</v>
      </c>
      <c r="C157" s="195" t="s">
        <v>538</v>
      </c>
      <c r="D157" s="195" t="s">
        <v>816</v>
      </c>
      <c r="E157" s="196">
        <v>995</v>
      </c>
      <c r="F157" s="197">
        <v>0.06999497487437185</v>
      </c>
      <c r="G157" s="191">
        <v>31.89274623115578</v>
      </c>
      <c r="H157" s="172"/>
      <c r="I157" s="172"/>
      <c r="J157" s="172"/>
    </row>
    <row r="158" spans="1:10" ht="15">
      <c r="A158" s="194" t="s">
        <v>631</v>
      </c>
      <c r="B158" s="195" t="s">
        <v>7</v>
      </c>
      <c r="C158" s="195" t="s">
        <v>538</v>
      </c>
      <c r="D158" s="195" t="s">
        <v>816</v>
      </c>
      <c r="E158" s="196">
        <v>440</v>
      </c>
      <c r="F158" s="197">
        <v>0.077</v>
      </c>
      <c r="G158" s="191">
        <v>34.4195</v>
      </c>
      <c r="H158" s="172"/>
      <c r="I158" s="172"/>
      <c r="J158" s="172"/>
    </row>
    <row r="159" spans="1:10" ht="15">
      <c r="A159" s="194" t="s">
        <v>14</v>
      </c>
      <c r="B159" s="195" t="s">
        <v>7</v>
      </c>
      <c r="C159" s="195" t="s">
        <v>538</v>
      </c>
      <c r="D159" s="195" t="s">
        <v>816</v>
      </c>
      <c r="E159" s="196">
        <v>1278</v>
      </c>
      <c r="F159" s="197">
        <v>0.0629</v>
      </c>
      <c r="G159" s="191">
        <v>33.7625</v>
      </c>
      <c r="H159" s="172"/>
      <c r="I159" s="172"/>
      <c r="J159" s="172"/>
    </row>
    <row r="160" spans="1:10" ht="15">
      <c r="A160" s="194" t="s">
        <v>90</v>
      </c>
      <c r="B160" s="195" t="s">
        <v>7</v>
      </c>
      <c r="C160" s="195" t="s">
        <v>538</v>
      </c>
      <c r="D160" s="195" t="s">
        <v>816</v>
      </c>
      <c r="E160" s="196">
        <v>1538</v>
      </c>
      <c r="F160" s="197">
        <v>0.0629</v>
      </c>
      <c r="G160" s="191">
        <v>33.7625</v>
      </c>
      <c r="H160" s="172"/>
      <c r="I160" s="172"/>
      <c r="J160" s="172"/>
    </row>
    <row r="161" spans="1:10" ht="15">
      <c r="A161" s="194" t="s">
        <v>130</v>
      </c>
      <c r="B161" s="195" t="s">
        <v>7</v>
      </c>
      <c r="C161" s="195" t="s">
        <v>538</v>
      </c>
      <c r="D161" s="195" t="s">
        <v>816</v>
      </c>
      <c r="E161" s="196">
        <v>2600</v>
      </c>
      <c r="F161" s="197">
        <v>0.0761</v>
      </c>
      <c r="G161" s="191">
        <v>35.332</v>
      </c>
      <c r="H161" s="172"/>
      <c r="I161" s="172"/>
      <c r="J161" s="172"/>
    </row>
    <row r="162" spans="1:10" ht="15">
      <c r="A162" s="194" t="s">
        <v>91</v>
      </c>
      <c r="B162" s="195" t="s">
        <v>7</v>
      </c>
      <c r="C162" s="195" t="s">
        <v>538</v>
      </c>
      <c r="D162" s="195" t="s">
        <v>816</v>
      </c>
      <c r="E162" s="196">
        <v>318</v>
      </c>
      <c r="F162" s="197">
        <v>0.0635</v>
      </c>
      <c r="G162" s="191">
        <v>29.93</v>
      </c>
      <c r="H162" s="172"/>
      <c r="I162" s="172"/>
      <c r="J162" s="172"/>
    </row>
    <row r="163" spans="1:10" ht="15">
      <c r="A163" s="194" t="s">
        <v>131</v>
      </c>
      <c r="B163" s="195" t="s">
        <v>7</v>
      </c>
      <c r="C163" s="195" t="s">
        <v>538</v>
      </c>
      <c r="D163" s="195" t="s">
        <v>816</v>
      </c>
      <c r="E163" s="196">
        <v>700</v>
      </c>
      <c r="F163" s="197">
        <v>0.07214285714285715</v>
      </c>
      <c r="G163" s="191">
        <v>32.6675</v>
      </c>
      <c r="H163" s="172"/>
      <c r="I163" s="172"/>
      <c r="J163" s="172"/>
    </row>
    <row r="164" spans="1:10" ht="15">
      <c r="A164" s="194" t="s">
        <v>735</v>
      </c>
      <c r="B164" s="195" t="s">
        <v>7</v>
      </c>
      <c r="C164" s="195" t="s">
        <v>538</v>
      </c>
      <c r="D164" s="195" t="s">
        <v>816</v>
      </c>
      <c r="E164" s="196">
        <v>1500</v>
      </c>
      <c r="F164" s="197">
        <v>0.06302</v>
      </c>
      <c r="G164" s="191">
        <v>32.996</v>
      </c>
      <c r="H164" s="172"/>
      <c r="I164" s="172"/>
      <c r="J164" s="172"/>
    </row>
    <row r="165" spans="1:10" ht="15">
      <c r="A165" s="194" t="s">
        <v>75</v>
      </c>
      <c r="B165" s="195" t="s">
        <v>7</v>
      </c>
      <c r="C165" s="195" t="s">
        <v>538</v>
      </c>
      <c r="D165" s="195" t="s">
        <v>816</v>
      </c>
      <c r="E165" s="196">
        <v>1300</v>
      </c>
      <c r="F165" s="197">
        <v>0.0761</v>
      </c>
      <c r="G165" s="191">
        <v>35.332</v>
      </c>
      <c r="H165" s="172"/>
      <c r="I165" s="172"/>
      <c r="J165" s="172"/>
    </row>
    <row r="166" spans="1:10" ht="15">
      <c r="A166" s="194" t="s">
        <v>77</v>
      </c>
      <c r="B166" s="195" t="s">
        <v>7</v>
      </c>
      <c r="C166" s="195" t="s">
        <v>538</v>
      </c>
      <c r="D166" s="195" t="s">
        <v>816</v>
      </c>
      <c r="E166" s="196">
        <v>652</v>
      </c>
      <c r="F166" s="197">
        <v>0.07079447852760737</v>
      </c>
      <c r="G166" s="191">
        <v>32.18113190184049</v>
      </c>
      <c r="H166" s="172"/>
      <c r="I166" s="172"/>
      <c r="J166" s="172"/>
    </row>
    <row r="167" spans="1:10" ht="15">
      <c r="A167" s="194" t="s">
        <v>92</v>
      </c>
      <c r="B167" s="195" t="s">
        <v>7</v>
      </c>
      <c r="C167" s="195" t="s">
        <v>538</v>
      </c>
      <c r="D167" s="195" t="s">
        <v>816</v>
      </c>
      <c r="E167" s="196">
        <v>689</v>
      </c>
      <c r="F167" s="197">
        <v>0.0635</v>
      </c>
      <c r="G167" s="191">
        <v>29.93</v>
      </c>
      <c r="H167" s="172"/>
      <c r="I167" s="172"/>
      <c r="J167" s="172"/>
    </row>
    <row r="168" spans="1:10" ht="15">
      <c r="A168" s="194" t="s">
        <v>634</v>
      </c>
      <c r="B168" s="195" t="s">
        <v>7</v>
      </c>
      <c r="C168" s="195" t="s">
        <v>538</v>
      </c>
      <c r="D168" s="195" t="s">
        <v>816</v>
      </c>
      <c r="E168" s="196">
        <v>761</v>
      </c>
      <c r="F168" s="197">
        <v>0.07139290407358738</v>
      </c>
      <c r="G168" s="191">
        <v>32.39698751642575</v>
      </c>
      <c r="H168" s="172"/>
      <c r="I168" s="172"/>
      <c r="J168" s="172"/>
    </row>
    <row r="169" spans="1:10" ht="15">
      <c r="A169" s="194" t="s">
        <v>151</v>
      </c>
      <c r="B169" s="195" t="s">
        <v>7</v>
      </c>
      <c r="C169" s="195" t="s">
        <v>538</v>
      </c>
      <c r="D169" s="195" t="s">
        <v>526</v>
      </c>
      <c r="E169" s="196">
        <v>3221</v>
      </c>
      <c r="F169" s="197">
        <v>0.04772862465072958</v>
      </c>
      <c r="G169" s="191">
        <v>32.565739677118906</v>
      </c>
      <c r="H169" s="172"/>
      <c r="I169" s="172"/>
      <c r="J169" s="172"/>
    </row>
    <row r="170" spans="1:10" ht="15">
      <c r="A170" s="194" t="s">
        <v>152</v>
      </c>
      <c r="B170" s="195" t="s">
        <v>7</v>
      </c>
      <c r="C170" s="195" t="s">
        <v>538</v>
      </c>
      <c r="D170" s="195" t="s">
        <v>526</v>
      </c>
      <c r="E170" s="196">
        <v>470</v>
      </c>
      <c r="F170" s="197">
        <v>0.06</v>
      </c>
      <c r="G170" s="191">
        <v>28.2875</v>
      </c>
      <c r="H170" s="172"/>
      <c r="I170" s="172"/>
      <c r="J170" s="172"/>
    </row>
    <row r="171" spans="1:10" ht="15">
      <c r="A171" s="194" t="s">
        <v>153</v>
      </c>
      <c r="B171" s="195" t="s">
        <v>7</v>
      </c>
      <c r="C171" s="195" t="s">
        <v>538</v>
      </c>
      <c r="D171" s="195" t="s">
        <v>526</v>
      </c>
      <c r="E171" s="196">
        <v>774</v>
      </c>
      <c r="F171" s="197">
        <v>0.07173255813953489</v>
      </c>
      <c r="G171" s="191">
        <v>32.667782945736434</v>
      </c>
      <c r="H171" s="172"/>
      <c r="I171" s="172"/>
      <c r="J171" s="172"/>
    </row>
    <row r="172" spans="1:10" ht="15">
      <c r="A172" s="194" t="s">
        <v>154</v>
      </c>
      <c r="B172" s="195" t="s">
        <v>7</v>
      </c>
      <c r="C172" s="195" t="s">
        <v>538</v>
      </c>
      <c r="D172" s="195" t="s">
        <v>526</v>
      </c>
      <c r="E172" s="196">
        <v>1862</v>
      </c>
      <c r="F172" s="197">
        <v>0.04896627282491944</v>
      </c>
      <c r="G172" s="191">
        <v>29.78948872180451</v>
      </c>
      <c r="H172" s="172"/>
      <c r="I172" s="172"/>
      <c r="J172" s="172"/>
    </row>
    <row r="173" spans="1:10" ht="15">
      <c r="A173" s="194" t="s">
        <v>155</v>
      </c>
      <c r="B173" s="195" t="s">
        <v>7</v>
      </c>
      <c r="C173" s="195" t="s">
        <v>538</v>
      </c>
      <c r="D173" s="195" t="s">
        <v>526</v>
      </c>
      <c r="E173" s="196">
        <v>677</v>
      </c>
      <c r="F173" s="197">
        <v>0.0629</v>
      </c>
      <c r="G173" s="191">
        <v>33.7625</v>
      </c>
      <c r="H173" s="172"/>
      <c r="I173" s="172"/>
      <c r="J173" s="172"/>
    </row>
    <row r="174" spans="1:10" ht="15">
      <c r="A174" s="194" t="s">
        <v>156</v>
      </c>
      <c r="B174" s="195" t="s">
        <v>7</v>
      </c>
      <c r="C174" s="195" t="s">
        <v>538</v>
      </c>
      <c r="D174" s="195" t="s">
        <v>526</v>
      </c>
      <c r="E174" s="196">
        <v>497</v>
      </c>
      <c r="F174" s="197">
        <v>0.06</v>
      </c>
      <c r="G174" s="191">
        <v>28.2875</v>
      </c>
      <c r="H174" s="172"/>
      <c r="I174" s="172"/>
      <c r="J174" s="172"/>
    </row>
    <row r="175" spans="1:10" ht="15">
      <c r="A175" s="194" t="s">
        <v>157</v>
      </c>
      <c r="B175" s="195" t="s">
        <v>7</v>
      </c>
      <c r="C175" s="195" t="s">
        <v>538</v>
      </c>
      <c r="D175" s="195" t="s">
        <v>526</v>
      </c>
      <c r="E175" s="196">
        <v>503</v>
      </c>
      <c r="F175" s="197">
        <v>0.077</v>
      </c>
      <c r="G175" s="191">
        <v>34.4195</v>
      </c>
      <c r="H175" s="172"/>
      <c r="I175" s="172"/>
      <c r="J175" s="172"/>
    </row>
    <row r="176" spans="1:10" ht="15">
      <c r="A176" s="194" t="s">
        <v>158</v>
      </c>
      <c r="B176" s="195" t="s">
        <v>7</v>
      </c>
      <c r="C176" s="195" t="s">
        <v>538</v>
      </c>
      <c r="D176" s="195" t="s">
        <v>526</v>
      </c>
      <c r="E176" s="196">
        <v>1607</v>
      </c>
      <c r="F176" s="197">
        <v>0.07145581829495955</v>
      </c>
      <c r="G176" s="191">
        <v>32.49653827006844</v>
      </c>
      <c r="H176" s="172"/>
      <c r="I176" s="172"/>
      <c r="J176" s="172"/>
    </row>
    <row r="177" spans="1:10" ht="15">
      <c r="A177" s="194" t="s">
        <v>641</v>
      </c>
      <c r="B177" s="195" t="s">
        <v>7</v>
      </c>
      <c r="C177" s="195" t="s">
        <v>538</v>
      </c>
      <c r="D177" s="195" t="s">
        <v>526</v>
      </c>
      <c r="E177" s="196">
        <v>503</v>
      </c>
      <c r="F177" s="197">
        <v>0.06</v>
      </c>
      <c r="G177" s="191">
        <v>28.2875</v>
      </c>
      <c r="H177" s="172"/>
      <c r="I177" s="172"/>
      <c r="J177" s="172"/>
    </row>
    <row r="178" spans="1:10" ht="15">
      <c r="A178" s="194" t="s">
        <v>159</v>
      </c>
      <c r="B178" s="195" t="s">
        <v>7</v>
      </c>
      <c r="C178" s="195" t="s">
        <v>538</v>
      </c>
      <c r="D178" s="195" t="s">
        <v>526</v>
      </c>
      <c r="E178" s="196">
        <v>706</v>
      </c>
      <c r="F178" s="197">
        <v>0.07146175637393767</v>
      </c>
      <c r="G178" s="191">
        <v>32.42182294617564</v>
      </c>
      <c r="H178" s="172"/>
      <c r="I178" s="172"/>
      <c r="J178" s="172"/>
    </row>
    <row r="179" spans="1:10" ht="15">
      <c r="A179" s="194" t="s">
        <v>160</v>
      </c>
      <c r="B179" s="195" t="s">
        <v>7</v>
      </c>
      <c r="C179" s="195" t="s">
        <v>538</v>
      </c>
      <c r="D179" s="195" t="s">
        <v>526</v>
      </c>
      <c r="E179" s="196">
        <v>2751.8</v>
      </c>
      <c r="F179" s="197">
        <v>0.06289999999999998</v>
      </c>
      <c r="G179" s="191">
        <v>33.7625</v>
      </c>
      <c r="H179" s="172"/>
      <c r="I179" s="172"/>
      <c r="J179" s="172"/>
    </row>
    <row r="180" spans="1:10" ht="15">
      <c r="A180" s="194" t="s">
        <v>161</v>
      </c>
      <c r="B180" s="195" t="s">
        <v>7</v>
      </c>
      <c r="C180" s="195" t="s">
        <v>538</v>
      </c>
      <c r="D180" s="195" t="s">
        <v>526</v>
      </c>
      <c r="E180" s="196">
        <v>1345</v>
      </c>
      <c r="F180" s="197">
        <v>0.0625246096654275</v>
      </c>
      <c r="G180" s="191">
        <v>31.717414498141263</v>
      </c>
      <c r="H180" s="172"/>
      <c r="I180" s="172"/>
      <c r="J180" s="172"/>
    </row>
    <row r="181" spans="1:10" ht="15">
      <c r="A181" s="194" t="s">
        <v>730</v>
      </c>
      <c r="B181" s="195" t="s">
        <v>7</v>
      </c>
      <c r="C181" s="195" t="s">
        <v>538</v>
      </c>
      <c r="D181" s="195" t="s">
        <v>526</v>
      </c>
      <c r="E181" s="196">
        <v>3404.7</v>
      </c>
      <c r="F181" s="197">
        <v>0.0356</v>
      </c>
      <c r="G181" s="191">
        <v>31.609</v>
      </c>
      <c r="H181" s="172"/>
      <c r="I181" s="172"/>
      <c r="J181" s="172"/>
    </row>
    <row r="182" spans="1:10" ht="15">
      <c r="A182" s="194" t="s">
        <v>162</v>
      </c>
      <c r="B182" s="195" t="s">
        <v>7</v>
      </c>
      <c r="C182" s="195" t="s">
        <v>538</v>
      </c>
      <c r="D182" s="195" t="s">
        <v>526</v>
      </c>
      <c r="E182" s="196">
        <v>1020</v>
      </c>
      <c r="F182" s="197">
        <v>0.07700000000000001</v>
      </c>
      <c r="G182" s="191">
        <v>34.4195</v>
      </c>
      <c r="H182" s="172"/>
      <c r="I182" s="172"/>
      <c r="J182" s="172"/>
    </row>
    <row r="183" spans="1:10" ht="15">
      <c r="A183" s="194" t="s">
        <v>163</v>
      </c>
      <c r="B183" s="195" t="s">
        <v>7</v>
      </c>
      <c r="C183" s="195" t="s">
        <v>538</v>
      </c>
      <c r="D183" s="195" t="s">
        <v>526</v>
      </c>
      <c r="E183" s="196">
        <v>1752</v>
      </c>
      <c r="F183" s="197">
        <v>0.0356</v>
      </c>
      <c r="G183" s="191">
        <v>31.608999999999995</v>
      </c>
      <c r="H183" s="172"/>
      <c r="I183" s="172"/>
      <c r="J183" s="172"/>
    </row>
    <row r="184" spans="1:10" ht="15">
      <c r="A184" s="194" t="s">
        <v>164</v>
      </c>
      <c r="B184" s="195" t="s">
        <v>7</v>
      </c>
      <c r="C184" s="195" t="s">
        <v>538</v>
      </c>
      <c r="D184" s="195" t="s">
        <v>526</v>
      </c>
      <c r="E184" s="196">
        <v>707</v>
      </c>
      <c r="F184" s="197">
        <v>0.0635</v>
      </c>
      <c r="G184" s="191">
        <v>29.93</v>
      </c>
      <c r="H184" s="172"/>
      <c r="I184" s="172"/>
      <c r="J184" s="172"/>
    </row>
    <row r="185" spans="1:10" ht="15">
      <c r="A185" s="194" t="s">
        <v>165</v>
      </c>
      <c r="B185" s="195" t="s">
        <v>7</v>
      </c>
      <c r="C185" s="195" t="s">
        <v>538</v>
      </c>
      <c r="D185" s="195" t="s">
        <v>528</v>
      </c>
      <c r="E185" s="196">
        <v>563</v>
      </c>
      <c r="F185" s="197">
        <v>0.077</v>
      </c>
      <c r="G185" s="191">
        <v>34.4195</v>
      </c>
      <c r="H185" s="172"/>
      <c r="I185" s="172"/>
      <c r="J185" s="172"/>
    </row>
    <row r="186" spans="1:10" ht="15">
      <c r="A186" s="194" t="s">
        <v>166</v>
      </c>
      <c r="B186" s="195" t="s">
        <v>7</v>
      </c>
      <c r="C186" s="195" t="s">
        <v>538</v>
      </c>
      <c r="D186" s="195" t="s">
        <v>528</v>
      </c>
      <c r="E186" s="196">
        <v>362</v>
      </c>
      <c r="F186" s="197">
        <v>0.0635</v>
      </c>
      <c r="G186" s="191">
        <v>29.93</v>
      </c>
      <c r="H186" s="172"/>
      <c r="I186" s="172"/>
      <c r="J186" s="172"/>
    </row>
    <row r="187" spans="1:10" ht="15">
      <c r="A187" s="194" t="s">
        <v>622</v>
      </c>
      <c r="B187" s="195" t="s">
        <v>7</v>
      </c>
      <c r="C187" s="195" t="s">
        <v>538</v>
      </c>
      <c r="D187" s="195" t="s">
        <v>528</v>
      </c>
      <c r="E187" s="196">
        <v>651</v>
      </c>
      <c r="F187" s="197">
        <v>0.0629</v>
      </c>
      <c r="G187" s="191">
        <v>33.7625</v>
      </c>
      <c r="H187" s="172"/>
      <c r="I187" s="172"/>
      <c r="J187" s="172"/>
    </row>
    <row r="188" spans="1:10" ht="15">
      <c r="A188" s="194" t="s">
        <v>167</v>
      </c>
      <c r="B188" s="195" t="s">
        <v>7</v>
      </c>
      <c r="C188" s="195" t="s">
        <v>538</v>
      </c>
      <c r="D188" s="195" t="s">
        <v>528</v>
      </c>
      <c r="E188" s="196">
        <v>2170</v>
      </c>
      <c r="F188" s="197">
        <v>0.0629</v>
      </c>
      <c r="G188" s="191">
        <v>33.7625</v>
      </c>
      <c r="H188" s="172"/>
      <c r="I188" s="172"/>
      <c r="J188" s="172"/>
    </row>
    <row r="189" spans="1:10" ht="15">
      <c r="A189" s="194" t="s">
        <v>168</v>
      </c>
      <c r="B189" s="195" t="s">
        <v>7</v>
      </c>
      <c r="C189" s="195" t="s">
        <v>538</v>
      </c>
      <c r="D189" s="195" t="s">
        <v>528</v>
      </c>
      <c r="E189" s="196">
        <v>1418</v>
      </c>
      <c r="F189" s="197">
        <v>0.06289999999999998</v>
      </c>
      <c r="G189" s="191">
        <v>33.7625</v>
      </c>
      <c r="H189" s="172"/>
      <c r="I189" s="172"/>
      <c r="J189" s="172"/>
    </row>
    <row r="190" spans="1:10" ht="15">
      <c r="A190" s="194" t="s">
        <v>169</v>
      </c>
      <c r="B190" s="195" t="s">
        <v>7</v>
      </c>
      <c r="C190" s="195" t="s">
        <v>538</v>
      </c>
      <c r="D190" s="195" t="s">
        <v>528</v>
      </c>
      <c r="E190" s="196">
        <v>373</v>
      </c>
      <c r="F190" s="197">
        <v>0.0635</v>
      </c>
      <c r="G190" s="191">
        <v>29.93</v>
      </c>
      <c r="H190" s="172"/>
      <c r="I190" s="172"/>
      <c r="J190" s="172"/>
    </row>
    <row r="191" spans="1:10" ht="15">
      <c r="A191" s="194" t="s">
        <v>170</v>
      </c>
      <c r="B191" s="195" t="s">
        <v>7</v>
      </c>
      <c r="C191" s="195" t="s">
        <v>538</v>
      </c>
      <c r="D191" s="195" t="s">
        <v>528</v>
      </c>
      <c r="E191" s="196">
        <v>229</v>
      </c>
      <c r="F191" s="197">
        <v>0.06</v>
      </c>
      <c r="G191" s="191">
        <v>28.2875</v>
      </c>
      <c r="H191" s="172"/>
      <c r="I191" s="172"/>
      <c r="J191" s="172"/>
    </row>
    <row r="192" spans="1:10" ht="15">
      <c r="A192" s="194" t="s">
        <v>171</v>
      </c>
      <c r="B192" s="195" t="s">
        <v>7</v>
      </c>
      <c r="C192" s="195" t="s">
        <v>538</v>
      </c>
      <c r="D192" s="195" t="s">
        <v>528</v>
      </c>
      <c r="E192" s="196">
        <v>400.6</v>
      </c>
      <c r="F192" s="197">
        <v>0.077</v>
      </c>
      <c r="G192" s="191">
        <v>34.4195</v>
      </c>
      <c r="H192" s="172"/>
      <c r="I192" s="172"/>
      <c r="J192" s="172"/>
    </row>
    <row r="193" spans="1:10" ht="15">
      <c r="A193" s="194" t="s">
        <v>172</v>
      </c>
      <c r="B193" s="195" t="s">
        <v>7</v>
      </c>
      <c r="C193" s="195" t="s">
        <v>538</v>
      </c>
      <c r="D193" s="195" t="s">
        <v>529</v>
      </c>
      <c r="E193" s="196">
        <v>1112</v>
      </c>
      <c r="F193" s="197">
        <v>0.077</v>
      </c>
      <c r="G193" s="191">
        <v>34.4195</v>
      </c>
      <c r="H193" s="172"/>
      <c r="I193" s="172"/>
      <c r="J193" s="172"/>
    </row>
    <row r="194" spans="1:10" ht="15">
      <c r="A194" s="194" t="s">
        <v>173</v>
      </c>
      <c r="B194" s="195" t="s">
        <v>7</v>
      </c>
      <c r="C194" s="195" t="s">
        <v>538</v>
      </c>
      <c r="D194" s="195" t="s">
        <v>529</v>
      </c>
      <c r="E194" s="196">
        <v>672</v>
      </c>
      <c r="F194" s="197">
        <v>0.0576</v>
      </c>
      <c r="G194" s="191">
        <v>25.185</v>
      </c>
      <c r="H194" s="172"/>
      <c r="I194" s="172"/>
      <c r="J194" s="172"/>
    </row>
    <row r="195" spans="1:10" ht="15">
      <c r="A195" s="194" t="s">
        <v>174</v>
      </c>
      <c r="B195" s="195" t="s">
        <v>7</v>
      </c>
      <c r="C195" s="195" t="s">
        <v>538</v>
      </c>
      <c r="D195" s="195" t="s">
        <v>529</v>
      </c>
      <c r="E195" s="196">
        <v>528</v>
      </c>
      <c r="F195" s="197">
        <v>0.077</v>
      </c>
      <c r="G195" s="191">
        <v>34.4195</v>
      </c>
      <c r="H195" s="172"/>
      <c r="I195" s="172"/>
      <c r="J195" s="172"/>
    </row>
    <row r="196" spans="1:10" ht="15">
      <c r="A196" s="194" t="s">
        <v>175</v>
      </c>
      <c r="B196" s="195" t="s">
        <v>7</v>
      </c>
      <c r="C196" s="195" t="s">
        <v>538</v>
      </c>
      <c r="D196" s="195" t="s">
        <v>529</v>
      </c>
      <c r="E196" s="196">
        <v>1010</v>
      </c>
      <c r="F196" s="197">
        <v>0.077</v>
      </c>
      <c r="G196" s="191">
        <v>34.4195</v>
      </c>
      <c r="H196" s="172"/>
      <c r="I196" s="172"/>
      <c r="J196" s="172"/>
    </row>
    <row r="197" spans="1:10" ht="15">
      <c r="A197" s="194" t="s">
        <v>176</v>
      </c>
      <c r="B197" s="195" t="s">
        <v>7</v>
      </c>
      <c r="C197" s="195" t="s">
        <v>538</v>
      </c>
      <c r="D197" s="195" t="s">
        <v>529</v>
      </c>
      <c r="E197" s="196">
        <v>1041</v>
      </c>
      <c r="F197" s="197">
        <v>0.0635</v>
      </c>
      <c r="G197" s="191">
        <v>29.93</v>
      </c>
      <c r="H197" s="172"/>
      <c r="I197" s="172"/>
      <c r="J197" s="172"/>
    </row>
    <row r="198" spans="1:10" ht="15">
      <c r="A198" s="194" t="s">
        <v>177</v>
      </c>
      <c r="B198" s="195" t="s">
        <v>7</v>
      </c>
      <c r="C198" s="195" t="s">
        <v>538</v>
      </c>
      <c r="D198" s="195" t="s">
        <v>529</v>
      </c>
      <c r="E198" s="196">
        <v>440</v>
      </c>
      <c r="F198" s="197">
        <v>0.077</v>
      </c>
      <c r="G198" s="191">
        <v>34.4195</v>
      </c>
      <c r="H198" s="172"/>
      <c r="I198" s="172"/>
      <c r="J198" s="172"/>
    </row>
    <row r="199" spans="1:10" ht="15">
      <c r="A199" s="194" t="s">
        <v>178</v>
      </c>
      <c r="B199" s="195" t="s">
        <v>7</v>
      </c>
      <c r="C199" s="195" t="s">
        <v>538</v>
      </c>
      <c r="D199" s="195" t="s">
        <v>529</v>
      </c>
      <c r="E199" s="196">
        <v>1529.8</v>
      </c>
      <c r="F199" s="197">
        <v>0.077</v>
      </c>
      <c r="G199" s="191">
        <v>34.4195</v>
      </c>
      <c r="H199" s="172"/>
      <c r="I199" s="172"/>
      <c r="J199" s="172"/>
    </row>
    <row r="200" spans="1:10" ht="15">
      <c r="A200" s="194" t="s">
        <v>179</v>
      </c>
      <c r="B200" s="195" t="s">
        <v>7</v>
      </c>
      <c r="C200" s="195" t="s">
        <v>538</v>
      </c>
      <c r="D200" s="195" t="s">
        <v>529</v>
      </c>
      <c r="E200" s="196">
        <v>920</v>
      </c>
      <c r="F200" s="197">
        <v>0.077</v>
      </c>
      <c r="G200" s="191">
        <v>34.4195</v>
      </c>
      <c r="H200" s="172"/>
      <c r="I200" s="172"/>
      <c r="J200" s="172"/>
    </row>
    <row r="201" spans="1:10" ht="15">
      <c r="A201" s="194" t="s">
        <v>180</v>
      </c>
      <c r="B201" s="195" t="s">
        <v>7</v>
      </c>
      <c r="C201" s="195" t="s">
        <v>538</v>
      </c>
      <c r="D201" s="195" t="s">
        <v>529</v>
      </c>
      <c r="E201" s="196">
        <v>533.13</v>
      </c>
      <c r="F201" s="197">
        <v>0.06</v>
      </c>
      <c r="G201" s="191">
        <v>28.2875</v>
      </c>
      <c r="H201" s="172"/>
      <c r="I201" s="172"/>
      <c r="J201" s="172"/>
    </row>
    <row r="202" spans="1:10" ht="15">
      <c r="A202" s="194" t="s">
        <v>181</v>
      </c>
      <c r="B202" s="195" t="s">
        <v>7</v>
      </c>
      <c r="C202" s="195" t="s">
        <v>538</v>
      </c>
      <c r="D202" s="195" t="s">
        <v>529</v>
      </c>
      <c r="E202" s="196">
        <v>675</v>
      </c>
      <c r="F202" s="197">
        <v>0.057600000000000005</v>
      </c>
      <c r="G202" s="191">
        <v>25.185</v>
      </c>
      <c r="H202" s="172"/>
      <c r="I202" s="172"/>
      <c r="J202" s="172"/>
    </row>
    <row r="203" spans="1:10" ht="15">
      <c r="A203" s="194" t="s">
        <v>182</v>
      </c>
      <c r="B203" s="195" t="s">
        <v>7</v>
      </c>
      <c r="C203" s="195" t="s">
        <v>538</v>
      </c>
      <c r="D203" s="195" t="s">
        <v>529</v>
      </c>
      <c r="E203" s="196">
        <v>233</v>
      </c>
      <c r="F203" s="197">
        <v>0.06</v>
      </c>
      <c r="G203" s="191">
        <v>28.2875</v>
      </c>
      <c r="H203" s="172"/>
      <c r="I203" s="172"/>
      <c r="J203" s="172"/>
    </row>
    <row r="204" spans="1:10" ht="15">
      <c r="A204" s="194" t="s">
        <v>183</v>
      </c>
      <c r="B204" s="195" t="s">
        <v>7</v>
      </c>
      <c r="C204" s="195" t="s">
        <v>538</v>
      </c>
      <c r="D204" s="195" t="s">
        <v>529</v>
      </c>
      <c r="E204" s="196">
        <v>1046</v>
      </c>
      <c r="F204" s="197">
        <v>0.077</v>
      </c>
      <c r="G204" s="191">
        <v>34.4195</v>
      </c>
      <c r="H204" s="172"/>
      <c r="I204" s="172"/>
      <c r="J204" s="172"/>
    </row>
    <row r="205" spans="1:10" ht="15">
      <c r="A205" s="194" t="s">
        <v>184</v>
      </c>
      <c r="B205" s="195" t="s">
        <v>7</v>
      </c>
      <c r="C205" s="195" t="s">
        <v>538</v>
      </c>
      <c r="D205" s="195" t="s">
        <v>529</v>
      </c>
      <c r="E205" s="196">
        <v>1080</v>
      </c>
      <c r="F205" s="197">
        <v>0.077</v>
      </c>
      <c r="G205" s="191">
        <v>34.4195</v>
      </c>
      <c r="H205" s="172"/>
      <c r="I205" s="172"/>
      <c r="J205" s="172"/>
    </row>
    <row r="206" spans="1:10" ht="15">
      <c r="A206" s="194" t="s">
        <v>185</v>
      </c>
      <c r="B206" s="195" t="s">
        <v>7</v>
      </c>
      <c r="C206" s="195" t="s">
        <v>538</v>
      </c>
      <c r="D206" s="195" t="s">
        <v>529</v>
      </c>
      <c r="E206" s="196">
        <v>1584</v>
      </c>
      <c r="F206" s="197">
        <v>0.077</v>
      </c>
      <c r="G206" s="191">
        <v>34.4195</v>
      </c>
      <c r="H206" s="172"/>
      <c r="I206" s="172"/>
      <c r="J206" s="172"/>
    </row>
    <row r="207" spans="1:10" ht="15">
      <c r="A207" s="194" t="s">
        <v>186</v>
      </c>
      <c r="B207" s="195" t="s">
        <v>7</v>
      </c>
      <c r="C207" s="195" t="s">
        <v>538</v>
      </c>
      <c r="D207" s="195" t="s">
        <v>530</v>
      </c>
      <c r="E207" s="196">
        <v>741</v>
      </c>
      <c r="F207" s="197">
        <v>0.06</v>
      </c>
      <c r="G207" s="191">
        <v>28.2875</v>
      </c>
      <c r="H207" s="172"/>
      <c r="I207" s="172"/>
      <c r="J207" s="172"/>
    </row>
    <row r="208" spans="1:10" ht="15">
      <c r="A208" s="194" t="s">
        <v>187</v>
      </c>
      <c r="B208" s="195" t="s">
        <v>7</v>
      </c>
      <c r="C208" s="195" t="s">
        <v>538</v>
      </c>
      <c r="D208" s="195" t="s">
        <v>530</v>
      </c>
      <c r="E208" s="196">
        <v>870</v>
      </c>
      <c r="F208" s="197">
        <v>0.0356</v>
      </c>
      <c r="G208" s="191">
        <v>31.609</v>
      </c>
      <c r="H208" s="172"/>
      <c r="I208" s="172"/>
      <c r="J208" s="172"/>
    </row>
    <row r="209" spans="1:10" ht="15">
      <c r="A209" s="194" t="s">
        <v>188</v>
      </c>
      <c r="B209" s="195" t="s">
        <v>7</v>
      </c>
      <c r="C209" s="195" t="s">
        <v>538</v>
      </c>
      <c r="D209" s="195" t="s">
        <v>530</v>
      </c>
      <c r="E209" s="196">
        <v>472</v>
      </c>
      <c r="F209" s="197">
        <v>0.077</v>
      </c>
      <c r="G209" s="191">
        <v>34.4195</v>
      </c>
      <c r="H209" s="172"/>
      <c r="I209" s="172"/>
      <c r="J209" s="172"/>
    </row>
    <row r="210" spans="1:10" ht="15">
      <c r="A210" s="194" t="s">
        <v>189</v>
      </c>
      <c r="B210" s="195" t="s">
        <v>7</v>
      </c>
      <c r="C210" s="195" t="s">
        <v>538</v>
      </c>
      <c r="D210" s="195" t="s">
        <v>530</v>
      </c>
      <c r="E210" s="196">
        <v>2478</v>
      </c>
      <c r="F210" s="197">
        <v>0.0761</v>
      </c>
      <c r="G210" s="191">
        <v>35.332</v>
      </c>
      <c r="H210" s="172"/>
      <c r="I210" s="172"/>
      <c r="J210" s="172"/>
    </row>
    <row r="211" spans="1:10" ht="15">
      <c r="A211" s="194" t="s">
        <v>190</v>
      </c>
      <c r="B211" s="195" t="s">
        <v>7</v>
      </c>
      <c r="C211" s="195" t="s">
        <v>538</v>
      </c>
      <c r="D211" s="195" t="s">
        <v>530</v>
      </c>
      <c r="E211" s="196">
        <v>976</v>
      </c>
      <c r="F211" s="197">
        <v>0.06</v>
      </c>
      <c r="G211" s="191">
        <v>28.2875</v>
      </c>
      <c r="H211" s="172"/>
      <c r="I211" s="172"/>
      <c r="J211" s="172"/>
    </row>
    <row r="212" spans="1:10" ht="15">
      <c r="A212" s="194" t="s">
        <v>191</v>
      </c>
      <c r="B212" s="195" t="s">
        <v>7</v>
      </c>
      <c r="C212" s="195" t="s">
        <v>538</v>
      </c>
      <c r="D212" s="195" t="s">
        <v>530</v>
      </c>
      <c r="E212" s="196">
        <v>2201</v>
      </c>
      <c r="F212" s="197">
        <v>0.05085624716038164</v>
      </c>
      <c r="G212" s="191">
        <v>32.81245524761472</v>
      </c>
      <c r="H212" s="172"/>
      <c r="I212" s="172"/>
      <c r="J212" s="172"/>
    </row>
    <row r="213" spans="1:10" ht="15">
      <c r="A213" s="194" t="s">
        <v>192</v>
      </c>
      <c r="B213" s="195" t="s">
        <v>7</v>
      </c>
      <c r="C213" s="195" t="s">
        <v>538</v>
      </c>
      <c r="D213" s="195" t="s">
        <v>530</v>
      </c>
      <c r="E213" s="196">
        <v>440</v>
      </c>
      <c r="F213" s="197">
        <v>0.05759999999999999</v>
      </c>
      <c r="G213" s="191">
        <v>25.185</v>
      </c>
      <c r="H213" s="172"/>
      <c r="I213" s="172"/>
      <c r="J213" s="172"/>
    </row>
    <row r="214" spans="1:10" ht="15">
      <c r="A214" s="194" t="s">
        <v>193</v>
      </c>
      <c r="B214" s="195" t="s">
        <v>7</v>
      </c>
      <c r="C214" s="195" t="s">
        <v>538</v>
      </c>
      <c r="D214" s="195" t="s">
        <v>530</v>
      </c>
      <c r="E214" s="196">
        <v>938</v>
      </c>
      <c r="F214" s="197">
        <v>0.077</v>
      </c>
      <c r="G214" s="191">
        <v>34.4195</v>
      </c>
      <c r="H214" s="172"/>
      <c r="I214" s="172"/>
      <c r="J214" s="172"/>
    </row>
    <row r="215" spans="1:10" ht="15">
      <c r="A215" s="194" t="s">
        <v>194</v>
      </c>
      <c r="B215" s="195" t="s">
        <v>7</v>
      </c>
      <c r="C215" s="195" t="s">
        <v>538</v>
      </c>
      <c r="D215" s="195" t="s">
        <v>531</v>
      </c>
      <c r="E215" s="196">
        <v>2270</v>
      </c>
      <c r="F215" s="197">
        <v>0.0761</v>
      </c>
      <c r="G215" s="191">
        <v>35.332</v>
      </c>
      <c r="H215" s="172"/>
      <c r="I215" s="172"/>
      <c r="J215" s="172"/>
    </row>
    <row r="216" spans="1:10" ht="15">
      <c r="A216" s="194" t="s">
        <v>621</v>
      </c>
      <c r="B216" s="195" t="s">
        <v>7</v>
      </c>
      <c r="C216" s="195" t="s">
        <v>538</v>
      </c>
      <c r="D216" s="195" t="s">
        <v>531</v>
      </c>
      <c r="E216" s="196">
        <v>562</v>
      </c>
      <c r="F216" s="197">
        <v>0.077</v>
      </c>
      <c r="G216" s="191">
        <v>34.4195</v>
      </c>
      <c r="H216" s="172"/>
      <c r="I216" s="172"/>
      <c r="J216" s="172"/>
    </row>
    <row r="217" spans="1:10" ht="15">
      <c r="A217" s="194" t="s">
        <v>195</v>
      </c>
      <c r="B217" s="195" t="s">
        <v>7</v>
      </c>
      <c r="C217" s="195" t="s">
        <v>538</v>
      </c>
      <c r="D217" s="195" t="s">
        <v>531</v>
      </c>
      <c r="E217" s="196">
        <v>420</v>
      </c>
      <c r="F217" s="197">
        <v>0.07700000000000001</v>
      </c>
      <c r="G217" s="191">
        <v>34.4195</v>
      </c>
      <c r="H217" s="172"/>
      <c r="I217" s="172"/>
      <c r="J217" s="172"/>
    </row>
    <row r="218" spans="1:10" ht="15">
      <c r="A218" s="194" t="s">
        <v>196</v>
      </c>
      <c r="B218" s="195" t="s">
        <v>7</v>
      </c>
      <c r="C218" s="195" t="s">
        <v>538</v>
      </c>
      <c r="D218" s="195" t="s">
        <v>531</v>
      </c>
      <c r="E218" s="196">
        <v>2320</v>
      </c>
      <c r="F218" s="197">
        <v>0.07323189655172413</v>
      </c>
      <c r="G218" s="191">
        <v>34.2439224137931</v>
      </c>
      <c r="H218" s="172"/>
      <c r="I218" s="172"/>
      <c r="J218" s="172"/>
    </row>
    <row r="219" spans="1:10" ht="15">
      <c r="A219" s="194" t="s">
        <v>197</v>
      </c>
      <c r="B219" s="195" t="s">
        <v>7</v>
      </c>
      <c r="C219" s="195" t="s">
        <v>538</v>
      </c>
      <c r="D219" s="195" t="s">
        <v>531</v>
      </c>
      <c r="E219" s="196">
        <v>815</v>
      </c>
      <c r="F219" s="197">
        <v>0.06</v>
      </c>
      <c r="G219" s="191">
        <v>28.2875</v>
      </c>
      <c r="H219" s="172"/>
      <c r="I219" s="172"/>
      <c r="J219" s="172"/>
    </row>
    <row r="220" spans="1:10" ht="15">
      <c r="A220" s="194" t="s">
        <v>639</v>
      </c>
      <c r="B220" s="195" t="s">
        <v>7</v>
      </c>
      <c r="C220" s="195" t="s">
        <v>538</v>
      </c>
      <c r="D220" s="195" t="s">
        <v>531</v>
      </c>
      <c r="E220" s="196">
        <v>403</v>
      </c>
      <c r="F220" s="197">
        <v>0.077</v>
      </c>
      <c r="G220" s="191">
        <v>34.4195</v>
      </c>
      <c r="H220" s="172"/>
      <c r="I220" s="172"/>
      <c r="J220" s="172"/>
    </row>
    <row r="221" spans="1:10" ht="15">
      <c r="A221" s="194" t="s">
        <v>575</v>
      </c>
      <c r="B221" s="195" t="s">
        <v>7</v>
      </c>
      <c r="C221" s="195" t="s">
        <v>538</v>
      </c>
      <c r="D221" s="195" t="s">
        <v>531</v>
      </c>
      <c r="E221" s="196">
        <v>246</v>
      </c>
      <c r="F221" s="197">
        <v>0.06</v>
      </c>
      <c r="G221" s="191">
        <v>28.2875</v>
      </c>
      <c r="H221" s="172"/>
      <c r="I221" s="172"/>
      <c r="J221" s="172"/>
    </row>
    <row r="222" spans="1:10" ht="15">
      <c r="A222" s="194" t="s">
        <v>198</v>
      </c>
      <c r="B222" s="195" t="s">
        <v>7</v>
      </c>
      <c r="C222" s="195" t="s">
        <v>538</v>
      </c>
      <c r="D222" s="195" t="s">
        <v>531</v>
      </c>
      <c r="E222" s="196">
        <v>2110</v>
      </c>
      <c r="F222" s="197">
        <v>0.06311895734597157</v>
      </c>
      <c r="G222" s="191">
        <v>32.36390995260664</v>
      </c>
      <c r="H222" s="172"/>
      <c r="I222" s="172"/>
      <c r="J222" s="172"/>
    </row>
    <row r="223" spans="1:10" ht="15">
      <c r="A223" s="194" t="s">
        <v>199</v>
      </c>
      <c r="B223" s="195" t="s">
        <v>7</v>
      </c>
      <c r="C223" s="195" t="s">
        <v>538</v>
      </c>
      <c r="D223" s="195" t="s">
        <v>531</v>
      </c>
      <c r="E223" s="196">
        <v>742</v>
      </c>
      <c r="F223" s="197">
        <v>0.0629</v>
      </c>
      <c r="G223" s="191">
        <v>33.7625</v>
      </c>
      <c r="H223" s="172"/>
      <c r="I223" s="172"/>
      <c r="J223" s="172"/>
    </row>
    <row r="224" spans="1:10" ht="15">
      <c r="A224" s="194" t="s">
        <v>200</v>
      </c>
      <c r="B224" s="195" t="s">
        <v>7</v>
      </c>
      <c r="C224" s="195" t="s">
        <v>538</v>
      </c>
      <c r="D224" s="195" t="s">
        <v>531</v>
      </c>
      <c r="E224" s="196">
        <v>2424</v>
      </c>
      <c r="F224" s="197">
        <v>0.06299133663366337</v>
      </c>
      <c r="G224" s="191">
        <v>33.179087252475256</v>
      </c>
      <c r="H224" s="172"/>
      <c r="I224" s="172"/>
      <c r="J224" s="172"/>
    </row>
    <row r="225" spans="1:10" ht="15">
      <c r="A225" s="194" t="s">
        <v>201</v>
      </c>
      <c r="B225" s="195" t="s">
        <v>7</v>
      </c>
      <c r="C225" s="195" t="s">
        <v>538</v>
      </c>
      <c r="D225" s="195" t="s">
        <v>531</v>
      </c>
      <c r="E225" s="196">
        <v>700</v>
      </c>
      <c r="F225" s="197">
        <v>0.0635</v>
      </c>
      <c r="G225" s="191">
        <v>29.93</v>
      </c>
      <c r="H225" s="172"/>
      <c r="I225" s="172"/>
      <c r="J225" s="172"/>
    </row>
    <row r="226" spans="1:10" ht="15">
      <c r="A226" s="194" t="s">
        <v>202</v>
      </c>
      <c r="B226" s="195" t="s">
        <v>7</v>
      </c>
      <c r="C226" s="195" t="s">
        <v>538</v>
      </c>
      <c r="D226" s="195" t="s">
        <v>531</v>
      </c>
      <c r="E226" s="196">
        <v>615</v>
      </c>
      <c r="F226" s="197">
        <v>0.0629</v>
      </c>
      <c r="G226" s="191">
        <v>33.7625</v>
      </c>
      <c r="H226" s="172"/>
      <c r="I226" s="172"/>
      <c r="J226" s="172"/>
    </row>
    <row r="227" spans="1:10" ht="15">
      <c r="A227" s="194" t="s">
        <v>203</v>
      </c>
      <c r="B227" s="195" t="s">
        <v>7</v>
      </c>
      <c r="C227" s="195" t="s">
        <v>538</v>
      </c>
      <c r="D227" s="195" t="s">
        <v>531</v>
      </c>
      <c r="E227" s="196">
        <v>1155</v>
      </c>
      <c r="F227" s="197">
        <v>0.06</v>
      </c>
      <c r="G227" s="191">
        <v>28.2875</v>
      </c>
      <c r="H227" s="172"/>
      <c r="I227" s="172"/>
      <c r="J227" s="172"/>
    </row>
    <row r="228" spans="1:10" ht="15">
      <c r="A228" s="194" t="s">
        <v>210</v>
      </c>
      <c r="B228" s="195" t="s">
        <v>209</v>
      </c>
      <c r="C228" s="195" t="s">
        <v>541</v>
      </c>
      <c r="D228" s="195" t="s">
        <v>508</v>
      </c>
      <c r="E228" s="196">
        <v>13885.089833564645</v>
      </c>
      <c r="F228" s="197">
        <v>0.06099999999999999</v>
      </c>
      <c r="G228" s="191">
        <v>24.747</v>
      </c>
      <c r="H228" s="172"/>
      <c r="I228" s="172"/>
      <c r="J228" s="172"/>
    </row>
    <row r="229" spans="1:10" ht="15">
      <c r="A229" s="194" t="s">
        <v>211</v>
      </c>
      <c r="B229" s="195" t="s">
        <v>209</v>
      </c>
      <c r="C229" s="195" t="s">
        <v>538</v>
      </c>
      <c r="D229" s="195" t="s">
        <v>508</v>
      </c>
      <c r="E229" s="196">
        <v>752.9</v>
      </c>
      <c r="F229" s="197">
        <v>0.06915102935316776</v>
      </c>
      <c r="G229" s="191">
        <v>26.814396068534997</v>
      </c>
      <c r="H229" s="172"/>
      <c r="I229" s="172"/>
      <c r="J229" s="172"/>
    </row>
    <row r="230" spans="1:10" ht="15">
      <c r="A230" s="194" t="s">
        <v>212</v>
      </c>
      <c r="B230" s="195" t="s">
        <v>209</v>
      </c>
      <c r="C230" s="195" t="s">
        <v>542</v>
      </c>
      <c r="D230" s="195" t="s">
        <v>508</v>
      </c>
      <c r="E230" s="196">
        <v>2959.690344865776</v>
      </c>
      <c r="F230" s="197">
        <v>0.08426030211453395</v>
      </c>
      <c r="G230" s="191">
        <v>15.357858767035223</v>
      </c>
      <c r="H230" s="172"/>
      <c r="I230" s="172"/>
      <c r="J230" s="172"/>
    </row>
    <row r="231" spans="1:10" ht="15">
      <c r="A231" s="194" t="s">
        <v>213</v>
      </c>
      <c r="B231" s="195" t="s">
        <v>209</v>
      </c>
      <c r="C231" s="195" t="s">
        <v>15</v>
      </c>
      <c r="D231" s="195" t="s">
        <v>508</v>
      </c>
      <c r="E231" s="196">
        <v>743.7</v>
      </c>
      <c r="F231" s="197">
        <v>0.049100000000000005</v>
      </c>
      <c r="G231" s="191">
        <v>0</v>
      </c>
      <c r="H231" s="172"/>
      <c r="I231" s="172"/>
      <c r="J231" s="172"/>
    </row>
    <row r="232" spans="1:10" ht="15">
      <c r="A232" s="194" t="s">
        <v>214</v>
      </c>
      <c r="B232" s="195" t="s">
        <v>209</v>
      </c>
      <c r="C232" s="195" t="s">
        <v>627</v>
      </c>
      <c r="D232" s="195" t="s">
        <v>508</v>
      </c>
      <c r="E232" s="196">
        <v>7.8</v>
      </c>
      <c r="F232" s="197">
        <v>0.05</v>
      </c>
      <c r="G232" s="191">
        <v>18.25</v>
      </c>
      <c r="H232" s="172"/>
      <c r="I232" s="172"/>
      <c r="J232" s="172"/>
    </row>
    <row r="233" spans="1:10" ht="15">
      <c r="A233" s="194" t="s">
        <v>215</v>
      </c>
      <c r="B233" s="195" t="s">
        <v>209</v>
      </c>
      <c r="C233" s="195" t="s">
        <v>628</v>
      </c>
      <c r="D233" s="195" t="s">
        <v>508</v>
      </c>
      <c r="E233" s="196">
        <v>5252</v>
      </c>
      <c r="F233" s="197">
        <v>0.032400000000000005</v>
      </c>
      <c r="G233" s="191">
        <v>28.616</v>
      </c>
      <c r="H233" s="172"/>
      <c r="I233" s="172"/>
      <c r="J233" s="172"/>
    </row>
    <row r="234" spans="1:10" ht="15">
      <c r="A234" s="194" t="s">
        <v>216</v>
      </c>
      <c r="B234" s="195" t="s">
        <v>209</v>
      </c>
      <c r="C234" s="195" t="s">
        <v>20</v>
      </c>
      <c r="D234" s="195" t="s">
        <v>508</v>
      </c>
      <c r="E234" s="196">
        <v>59</v>
      </c>
      <c r="F234" s="197">
        <v>0</v>
      </c>
      <c r="G234" s="191">
        <v>0</v>
      </c>
      <c r="H234" s="172"/>
      <c r="I234" s="172"/>
      <c r="J234" s="172"/>
    </row>
    <row r="235" spans="1:10" ht="15">
      <c r="A235" s="194" t="s">
        <v>217</v>
      </c>
      <c r="B235" s="195" t="s">
        <v>209</v>
      </c>
      <c r="C235" s="195" t="s">
        <v>679</v>
      </c>
      <c r="D235" s="195" t="s">
        <v>508</v>
      </c>
      <c r="E235" s="196">
        <v>14865.237307700087</v>
      </c>
      <c r="F235" s="197">
        <v>0.0668</v>
      </c>
      <c r="G235" s="191">
        <v>32.12</v>
      </c>
      <c r="H235" s="172"/>
      <c r="I235" s="172"/>
      <c r="J235" s="172"/>
    </row>
    <row r="236" spans="1:10" ht="15">
      <c r="A236" s="194" t="s">
        <v>218</v>
      </c>
      <c r="B236" s="195" t="s">
        <v>209</v>
      </c>
      <c r="C236" s="195" t="s">
        <v>27</v>
      </c>
      <c r="D236" s="195" t="s">
        <v>508</v>
      </c>
      <c r="E236" s="196">
        <v>205.9119553008596</v>
      </c>
      <c r="F236" s="197">
        <v>0.1</v>
      </c>
      <c r="G236" s="191">
        <v>36.5</v>
      </c>
      <c r="H236" s="172"/>
      <c r="I236" s="172"/>
      <c r="J236" s="172"/>
    </row>
    <row r="237" spans="1:10" ht="15">
      <c r="A237" s="194" t="s">
        <v>219</v>
      </c>
      <c r="B237" s="195" t="s">
        <v>209</v>
      </c>
      <c r="C237" s="195" t="s">
        <v>623</v>
      </c>
      <c r="D237" s="195" t="s">
        <v>508</v>
      </c>
      <c r="E237" s="196">
        <v>107.11</v>
      </c>
      <c r="F237" s="197">
        <v>0</v>
      </c>
      <c r="G237" s="191">
        <v>0</v>
      </c>
      <c r="H237" s="172"/>
      <c r="I237" s="172"/>
      <c r="J237" s="172"/>
    </row>
    <row r="238" spans="1:10" ht="15">
      <c r="A238" s="194" t="s">
        <v>254</v>
      </c>
      <c r="B238" s="195" t="s">
        <v>209</v>
      </c>
      <c r="C238" s="195" t="s">
        <v>541</v>
      </c>
      <c r="D238" s="195" t="s">
        <v>509</v>
      </c>
      <c r="E238" s="196">
        <v>21784.276188562562</v>
      </c>
      <c r="F238" s="197">
        <v>0.061000000000000006</v>
      </c>
      <c r="G238" s="191">
        <v>24.746999999999996</v>
      </c>
      <c r="H238" s="172"/>
      <c r="I238" s="172"/>
      <c r="J238" s="172"/>
    </row>
    <row r="239" spans="1:10" ht="15">
      <c r="A239" s="194" t="s">
        <v>255</v>
      </c>
      <c r="B239" s="195" t="s">
        <v>209</v>
      </c>
      <c r="C239" s="195" t="s">
        <v>538</v>
      </c>
      <c r="D239" s="195" t="s">
        <v>509</v>
      </c>
      <c r="E239" s="196">
        <v>136</v>
      </c>
      <c r="F239" s="197">
        <v>0.0662</v>
      </c>
      <c r="G239" s="191">
        <v>27.2655</v>
      </c>
      <c r="H239" s="172"/>
      <c r="I239" s="172"/>
      <c r="J239" s="172"/>
    </row>
    <row r="240" spans="1:10" ht="15">
      <c r="A240" s="194" t="s">
        <v>256</v>
      </c>
      <c r="B240" s="195" t="s">
        <v>209</v>
      </c>
      <c r="C240" s="195" t="s">
        <v>542</v>
      </c>
      <c r="D240" s="195" t="s">
        <v>509</v>
      </c>
      <c r="E240" s="196">
        <v>10878.413243383813</v>
      </c>
      <c r="F240" s="197">
        <v>0.08753186797347003</v>
      </c>
      <c r="G240" s="191">
        <v>14.00894369575352</v>
      </c>
      <c r="H240" s="172"/>
      <c r="I240" s="172"/>
      <c r="J240" s="172"/>
    </row>
    <row r="241" spans="1:10" ht="15">
      <c r="A241" s="194" t="s">
        <v>257</v>
      </c>
      <c r="B241" s="195" t="s">
        <v>209</v>
      </c>
      <c r="C241" s="195" t="s">
        <v>15</v>
      </c>
      <c r="D241" s="195" t="s">
        <v>509</v>
      </c>
      <c r="E241" s="196">
        <v>54.5</v>
      </c>
      <c r="F241" s="197">
        <v>0.049100000000000005</v>
      </c>
      <c r="G241" s="191">
        <v>0</v>
      </c>
      <c r="H241" s="172"/>
      <c r="I241" s="172"/>
      <c r="J241" s="172"/>
    </row>
    <row r="242" spans="1:10" ht="15">
      <c r="A242" s="194" t="s">
        <v>258</v>
      </c>
      <c r="B242" s="195" t="s">
        <v>209</v>
      </c>
      <c r="C242" s="195" t="s">
        <v>627</v>
      </c>
      <c r="D242" s="195" t="s">
        <v>509</v>
      </c>
      <c r="E242" s="196">
        <v>486.12</v>
      </c>
      <c r="F242" s="197">
        <v>0.05</v>
      </c>
      <c r="G242" s="191">
        <v>18.25</v>
      </c>
      <c r="H242" s="172"/>
      <c r="I242" s="172"/>
      <c r="J242" s="172"/>
    </row>
    <row r="243" spans="1:10" ht="15">
      <c r="A243" s="194" t="s">
        <v>259</v>
      </c>
      <c r="B243" s="195" t="s">
        <v>209</v>
      </c>
      <c r="C243" s="195" t="s">
        <v>628</v>
      </c>
      <c r="D243" s="195" t="s">
        <v>509</v>
      </c>
      <c r="E243" s="196">
        <v>3901.999</v>
      </c>
      <c r="F243" s="197">
        <v>0.032400000000000005</v>
      </c>
      <c r="G243" s="191">
        <v>28.616</v>
      </c>
      <c r="H243" s="172"/>
      <c r="I243" s="172"/>
      <c r="J243" s="172"/>
    </row>
    <row r="244" spans="1:10" ht="15">
      <c r="A244" s="194" t="s">
        <v>260</v>
      </c>
      <c r="B244" s="195" t="s">
        <v>209</v>
      </c>
      <c r="C244" s="195" t="s">
        <v>585</v>
      </c>
      <c r="D244" s="195" t="s">
        <v>509</v>
      </c>
      <c r="E244" s="196">
        <v>50.82</v>
      </c>
      <c r="F244" s="197">
        <v>0.6</v>
      </c>
      <c r="G244" s="191">
        <v>36.5</v>
      </c>
      <c r="H244" s="172"/>
      <c r="I244" s="172"/>
      <c r="J244" s="172"/>
    </row>
    <row r="245" spans="1:10" ht="15">
      <c r="A245" s="194" t="s">
        <v>261</v>
      </c>
      <c r="B245" s="195" t="s">
        <v>209</v>
      </c>
      <c r="C245" s="195" t="s">
        <v>679</v>
      </c>
      <c r="D245" s="195" t="s">
        <v>509</v>
      </c>
      <c r="E245" s="196">
        <v>9833</v>
      </c>
      <c r="F245" s="197">
        <v>0.0668</v>
      </c>
      <c r="G245" s="191">
        <v>32.12</v>
      </c>
      <c r="H245" s="172"/>
      <c r="I245" s="172"/>
      <c r="J245" s="172"/>
    </row>
    <row r="246" spans="1:10" ht="15">
      <c r="A246" s="194" t="s">
        <v>262</v>
      </c>
      <c r="B246" s="195" t="s">
        <v>209</v>
      </c>
      <c r="C246" s="195" t="s">
        <v>27</v>
      </c>
      <c r="D246" s="195" t="s">
        <v>509</v>
      </c>
      <c r="E246" s="196">
        <v>195.40864812170813</v>
      </c>
      <c r="F246" s="197">
        <v>0.1</v>
      </c>
      <c r="G246" s="191">
        <v>36.5</v>
      </c>
      <c r="H246" s="172"/>
      <c r="I246" s="172"/>
      <c r="J246" s="172"/>
    </row>
    <row r="247" spans="1:10" ht="15">
      <c r="A247" s="194" t="s">
        <v>969</v>
      </c>
      <c r="B247" s="195" t="s">
        <v>209</v>
      </c>
      <c r="C247" s="195" t="s">
        <v>541</v>
      </c>
      <c r="D247" s="195" t="s">
        <v>824</v>
      </c>
      <c r="E247" s="196">
        <v>5942.6</v>
      </c>
      <c r="F247" s="197">
        <v>0.061</v>
      </c>
      <c r="G247" s="191">
        <v>24.747</v>
      </c>
      <c r="H247" s="172"/>
      <c r="I247" s="172"/>
      <c r="J247" s="172"/>
    </row>
    <row r="248" spans="1:10" ht="15">
      <c r="A248" s="194" t="s">
        <v>970</v>
      </c>
      <c r="B248" s="195" t="s">
        <v>209</v>
      </c>
      <c r="C248" s="195" t="s">
        <v>538</v>
      </c>
      <c r="D248" s="195" t="s">
        <v>824</v>
      </c>
      <c r="E248" s="196">
        <v>4244</v>
      </c>
      <c r="F248" s="197">
        <v>0.0662</v>
      </c>
      <c r="G248" s="191">
        <v>27.3</v>
      </c>
      <c r="H248" s="172"/>
      <c r="I248" s="172"/>
      <c r="J248" s="172"/>
    </row>
    <row r="249" spans="1:10" ht="15">
      <c r="A249" s="194" t="s">
        <v>971</v>
      </c>
      <c r="B249" s="195" t="s">
        <v>209</v>
      </c>
      <c r="C249" s="195" t="s">
        <v>542</v>
      </c>
      <c r="D249" s="195" t="s">
        <v>824</v>
      </c>
      <c r="E249" s="196">
        <v>760.113</v>
      </c>
      <c r="F249" s="197">
        <v>0.08799036432740921</v>
      </c>
      <c r="G249" s="191">
        <v>13.81989885648581</v>
      </c>
      <c r="H249" s="172"/>
      <c r="I249" s="172"/>
      <c r="J249" s="172"/>
    </row>
    <row r="250" spans="1:10" ht="15">
      <c r="A250" s="194" t="s">
        <v>972</v>
      </c>
      <c r="B250" s="195" t="s">
        <v>209</v>
      </c>
      <c r="C250" s="195" t="s">
        <v>15</v>
      </c>
      <c r="D250" s="195" t="s">
        <v>824</v>
      </c>
      <c r="E250" s="196">
        <v>8004.005000000003</v>
      </c>
      <c r="F250" s="197">
        <v>0.049100000000000005</v>
      </c>
      <c r="G250" s="191">
        <v>0</v>
      </c>
      <c r="H250" s="172"/>
      <c r="I250" s="172"/>
      <c r="J250" s="172"/>
    </row>
    <row r="251" spans="1:10" ht="15">
      <c r="A251" s="194" t="s">
        <v>973</v>
      </c>
      <c r="B251" s="195" t="s">
        <v>209</v>
      </c>
      <c r="C251" s="195" t="s">
        <v>627</v>
      </c>
      <c r="D251" s="195" t="s">
        <v>824</v>
      </c>
      <c r="E251" s="196">
        <v>103.48799999999997</v>
      </c>
      <c r="F251" s="197">
        <v>0.05</v>
      </c>
      <c r="G251" s="191">
        <v>18.25</v>
      </c>
      <c r="H251" s="172"/>
      <c r="I251" s="172"/>
      <c r="J251" s="172"/>
    </row>
    <row r="252" spans="1:10" ht="15">
      <c r="A252" s="194" t="s">
        <v>974</v>
      </c>
      <c r="B252" s="195" t="s">
        <v>209</v>
      </c>
      <c r="C252" s="195" t="s">
        <v>628</v>
      </c>
      <c r="D252" s="195" t="s">
        <v>824</v>
      </c>
      <c r="E252" s="196">
        <v>11478</v>
      </c>
      <c r="F252" s="197">
        <v>0.06936030667363653</v>
      </c>
      <c r="G252" s="191">
        <v>28.616000000000007</v>
      </c>
      <c r="H252" s="172"/>
      <c r="I252" s="172"/>
      <c r="J252" s="172"/>
    </row>
    <row r="253" spans="1:10" ht="15">
      <c r="A253" s="194" t="s">
        <v>975</v>
      </c>
      <c r="B253" s="195" t="s">
        <v>209</v>
      </c>
      <c r="C253" s="195" t="s">
        <v>20</v>
      </c>
      <c r="D253" s="195" t="s">
        <v>824</v>
      </c>
      <c r="E253" s="196">
        <v>123</v>
      </c>
      <c r="F253" s="197">
        <v>0</v>
      </c>
      <c r="G253" s="191">
        <v>0</v>
      </c>
      <c r="H253" s="172"/>
      <c r="I253" s="172"/>
      <c r="J253" s="172"/>
    </row>
    <row r="254" spans="1:10" ht="15">
      <c r="A254" s="194" t="s">
        <v>976</v>
      </c>
      <c r="B254" s="195" t="s">
        <v>209</v>
      </c>
      <c r="C254" s="195" t="s">
        <v>585</v>
      </c>
      <c r="D254" s="195" t="s">
        <v>824</v>
      </c>
      <c r="E254" s="196">
        <v>29.5</v>
      </c>
      <c r="F254" s="197">
        <v>0.6</v>
      </c>
      <c r="G254" s="191">
        <v>36.5</v>
      </c>
      <c r="H254" s="172"/>
      <c r="I254" s="172"/>
      <c r="J254" s="172"/>
    </row>
    <row r="255" spans="1:10" ht="15">
      <c r="A255" s="194" t="s">
        <v>977</v>
      </c>
      <c r="B255" s="195" t="s">
        <v>209</v>
      </c>
      <c r="C255" s="195" t="s">
        <v>679</v>
      </c>
      <c r="D255" s="195" t="s">
        <v>824</v>
      </c>
      <c r="E255" s="196">
        <v>2126.45</v>
      </c>
      <c r="F255" s="197">
        <v>0.0668</v>
      </c>
      <c r="G255" s="191">
        <v>32.12</v>
      </c>
      <c r="H255" s="172"/>
      <c r="I255" s="172"/>
      <c r="J255" s="172"/>
    </row>
    <row r="256" spans="1:10" ht="15">
      <c r="A256" s="194" t="s">
        <v>978</v>
      </c>
      <c r="B256" s="195" t="s">
        <v>209</v>
      </c>
      <c r="C256" s="195" t="s">
        <v>27</v>
      </c>
      <c r="D256" s="195" t="s">
        <v>824</v>
      </c>
      <c r="E256" s="196">
        <v>139.2</v>
      </c>
      <c r="F256" s="197">
        <v>0.1</v>
      </c>
      <c r="G256" s="191">
        <v>36.5</v>
      </c>
      <c r="H256" s="172"/>
      <c r="I256" s="172"/>
      <c r="J256" s="172"/>
    </row>
    <row r="257" spans="1:10" ht="15">
      <c r="A257" s="194" t="s">
        <v>979</v>
      </c>
      <c r="B257" s="195" t="s">
        <v>209</v>
      </c>
      <c r="C257" s="195" t="s">
        <v>623</v>
      </c>
      <c r="D257" s="195" t="s">
        <v>824</v>
      </c>
      <c r="E257" s="196">
        <v>1279.75</v>
      </c>
      <c r="F257" s="197">
        <v>0</v>
      </c>
      <c r="G257" s="191">
        <v>0</v>
      </c>
      <c r="H257" s="172"/>
      <c r="I257" s="172"/>
      <c r="J257" s="172"/>
    </row>
    <row r="258" spans="1:10" ht="15">
      <c r="A258" s="194" t="s">
        <v>263</v>
      </c>
      <c r="B258" s="195" t="s">
        <v>209</v>
      </c>
      <c r="C258" s="195" t="s">
        <v>541</v>
      </c>
      <c r="D258" s="195" t="s">
        <v>536</v>
      </c>
      <c r="E258" s="196">
        <v>730.2</v>
      </c>
      <c r="F258" s="197">
        <v>0.061</v>
      </c>
      <c r="G258" s="191">
        <v>24.747000000000003</v>
      </c>
      <c r="H258" s="172"/>
      <c r="I258" s="172"/>
      <c r="J258" s="172"/>
    </row>
    <row r="259" spans="1:10" ht="15">
      <c r="A259" s="194" t="s">
        <v>1202</v>
      </c>
      <c r="B259" s="195" t="s">
        <v>209</v>
      </c>
      <c r="C259" s="195" t="s">
        <v>538</v>
      </c>
      <c r="D259" s="195" t="s">
        <v>536</v>
      </c>
      <c r="E259" s="196">
        <v>635.1</v>
      </c>
      <c r="F259" s="197">
        <v>0.07021790269248936</v>
      </c>
      <c r="G259" s="191">
        <v>26.65131034482759</v>
      </c>
      <c r="H259" s="172"/>
      <c r="I259" s="172"/>
      <c r="J259" s="172"/>
    </row>
    <row r="260" spans="1:10" ht="15">
      <c r="A260" s="194" t="s">
        <v>264</v>
      </c>
      <c r="B260" s="195" t="s">
        <v>209</v>
      </c>
      <c r="C260" s="195" t="s">
        <v>542</v>
      </c>
      <c r="D260" s="195" t="s">
        <v>536</v>
      </c>
      <c r="E260" s="196">
        <v>562.64</v>
      </c>
      <c r="F260" s="197">
        <v>0.08315663301578274</v>
      </c>
      <c r="G260" s="191">
        <v>15.812917887103655</v>
      </c>
      <c r="H260" s="172"/>
      <c r="I260" s="172"/>
      <c r="J260" s="172"/>
    </row>
    <row r="261" spans="1:10" ht="15">
      <c r="A261" s="194" t="s">
        <v>265</v>
      </c>
      <c r="B261" s="195" t="s">
        <v>209</v>
      </c>
      <c r="C261" s="195" t="s">
        <v>15</v>
      </c>
      <c r="D261" s="195" t="s">
        <v>536</v>
      </c>
      <c r="E261" s="196">
        <v>5833.962000000001</v>
      </c>
      <c r="F261" s="197">
        <v>0.04910000000000001</v>
      </c>
      <c r="G261" s="191">
        <v>0</v>
      </c>
      <c r="H261" s="172"/>
      <c r="I261" s="172"/>
      <c r="J261" s="172"/>
    </row>
    <row r="262" spans="1:10" ht="15">
      <c r="A262" s="194" t="s">
        <v>266</v>
      </c>
      <c r="B262" s="195" t="s">
        <v>209</v>
      </c>
      <c r="C262" s="195" t="s">
        <v>679</v>
      </c>
      <c r="D262" s="195" t="s">
        <v>536</v>
      </c>
      <c r="E262" s="196">
        <v>125.8</v>
      </c>
      <c r="F262" s="197">
        <v>0.0668</v>
      </c>
      <c r="G262" s="191">
        <v>32.12</v>
      </c>
      <c r="H262" s="172"/>
      <c r="I262" s="172"/>
      <c r="J262" s="172"/>
    </row>
    <row r="263" spans="1:10" ht="15">
      <c r="A263" s="194" t="s">
        <v>267</v>
      </c>
      <c r="B263" s="195" t="s">
        <v>209</v>
      </c>
      <c r="C263" s="195" t="s">
        <v>623</v>
      </c>
      <c r="D263" s="195" t="s">
        <v>536</v>
      </c>
      <c r="E263" s="196">
        <v>275</v>
      </c>
      <c r="F263" s="197">
        <v>0</v>
      </c>
      <c r="G263" s="191">
        <v>0</v>
      </c>
      <c r="H263" s="172"/>
      <c r="I263" s="172"/>
      <c r="J263" s="172"/>
    </row>
    <row r="264" spans="1:10" ht="15">
      <c r="A264" s="194" t="s">
        <v>268</v>
      </c>
      <c r="B264" s="195" t="s">
        <v>209</v>
      </c>
      <c r="C264" s="195" t="s">
        <v>541</v>
      </c>
      <c r="D264" s="195" t="s">
        <v>510</v>
      </c>
      <c r="E264" s="196">
        <v>289.38</v>
      </c>
      <c r="F264" s="197">
        <v>0.06099999999999999</v>
      </c>
      <c r="G264" s="191">
        <v>24.747</v>
      </c>
      <c r="H264" s="172"/>
      <c r="I264" s="172"/>
      <c r="J264" s="172"/>
    </row>
    <row r="265" spans="1:10" ht="15">
      <c r="A265" s="194" t="s">
        <v>269</v>
      </c>
      <c r="B265" s="195" t="s">
        <v>209</v>
      </c>
      <c r="C265" s="195" t="s">
        <v>538</v>
      </c>
      <c r="D265" s="195" t="s">
        <v>510</v>
      </c>
      <c r="E265" s="196">
        <v>317.8</v>
      </c>
      <c r="F265" s="197">
        <v>0.0779</v>
      </c>
      <c r="G265" s="191">
        <v>25.476999999999997</v>
      </c>
      <c r="H265" s="172"/>
      <c r="I265" s="172"/>
      <c r="J265" s="172"/>
    </row>
    <row r="266" spans="1:10" ht="15">
      <c r="A266" s="194" t="s">
        <v>270</v>
      </c>
      <c r="B266" s="195" t="s">
        <v>209</v>
      </c>
      <c r="C266" s="195" t="s">
        <v>542</v>
      </c>
      <c r="D266" s="195" t="s">
        <v>510</v>
      </c>
      <c r="E266" s="196">
        <v>1055.7393569131834</v>
      </c>
      <c r="F266" s="197">
        <v>0.09008678146772925</v>
      </c>
      <c r="G266" s="191">
        <v>12.955515011500145</v>
      </c>
      <c r="H266" s="172"/>
      <c r="I266" s="172"/>
      <c r="J266" s="172"/>
    </row>
    <row r="267" spans="1:10" ht="15">
      <c r="A267" s="194" t="s">
        <v>271</v>
      </c>
      <c r="B267" s="195" t="s">
        <v>209</v>
      </c>
      <c r="C267" s="195" t="s">
        <v>584</v>
      </c>
      <c r="D267" s="195" t="s">
        <v>510</v>
      </c>
      <c r="E267" s="196">
        <v>44</v>
      </c>
      <c r="F267" s="197">
        <v>0.08</v>
      </c>
      <c r="G267" s="191">
        <v>0</v>
      </c>
      <c r="H267" s="172"/>
      <c r="I267" s="172"/>
      <c r="J267" s="172"/>
    </row>
    <row r="268" spans="1:10" ht="15">
      <c r="A268" s="194" t="s">
        <v>272</v>
      </c>
      <c r="B268" s="195" t="s">
        <v>209</v>
      </c>
      <c r="C268" s="195" t="s">
        <v>15</v>
      </c>
      <c r="D268" s="195" t="s">
        <v>510</v>
      </c>
      <c r="E268" s="196">
        <v>2186.1</v>
      </c>
      <c r="F268" s="197">
        <v>0.049100000000000005</v>
      </c>
      <c r="G268" s="191">
        <v>0</v>
      </c>
      <c r="H268" s="172"/>
      <c r="I268" s="172"/>
      <c r="J268" s="172"/>
    </row>
    <row r="269" spans="1:10" ht="15">
      <c r="A269" s="194" t="s">
        <v>273</v>
      </c>
      <c r="B269" s="195" t="s">
        <v>209</v>
      </c>
      <c r="C269" s="195" t="s">
        <v>627</v>
      </c>
      <c r="D269" s="195" t="s">
        <v>510</v>
      </c>
      <c r="E269" s="196">
        <v>1.797106109324759</v>
      </c>
      <c r="F269" s="197">
        <v>0.05</v>
      </c>
      <c r="G269" s="191">
        <v>18.25</v>
      </c>
      <c r="H269" s="172"/>
      <c r="I269" s="172"/>
      <c r="J269" s="172"/>
    </row>
    <row r="270" spans="1:10" ht="15">
      <c r="A270" s="194" t="s">
        <v>274</v>
      </c>
      <c r="B270" s="195" t="s">
        <v>209</v>
      </c>
      <c r="C270" s="195" t="s">
        <v>679</v>
      </c>
      <c r="D270" s="195" t="s">
        <v>510</v>
      </c>
      <c r="E270" s="196">
        <v>35.6</v>
      </c>
      <c r="F270" s="197">
        <v>0.06679999999999998</v>
      </c>
      <c r="G270" s="191">
        <v>32.12</v>
      </c>
      <c r="H270" s="172"/>
      <c r="I270" s="172"/>
      <c r="J270" s="172"/>
    </row>
    <row r="271" spans="1:10" ht="15">
      <c r="A271" s="194" t="s">
        <v>275</v>
      </c>
      <c r="B271" s="195" t="s">
        <v>209</v>
      </c>
      <c r="C271" s="195" t="s">
        <v>623</v>
      </c>
      <c r="D271" s="195" t="s">
        <v>510</v>
      </c>
      <c r="E271" s="196">
        <v>1268.02</v>
      </c>
      <c r="F271" s="197">
        <v>0</v>
      </c>
      <c r="G271" s="191">
        <v>0</v>
      </c>
      <c r="H271" s="172"/>
      <c r="I271" s="172"/>
      <c r="J271" s="172"/>
    </row>
    <row r="272" spans="1:10" ht="15">
      <c r="A272" s="194" t="s">
        <v>980</v>
      </c>
      <c r="B272" s="195" t="s">
        <v>209</v>
      </c>
      <c r="C272" s="195" t="s">
        <v>541</v>
      </c>
      <c r="D272" s="195" t="s">
        <v>810</v>
      </c>
      <c r="E272" s="196">
        <v>1395.768909979689</v>
      </c>
      <c r="F272" s="197">
        <v>0.061000000000000006</v>
      </c>
      <c r="G272" s="191">
        <v>24.747</v>
      </c>
      <c r="H272" s="172"/>
      <c r="I272" s="172"/>
      <c r="J272" s="172"/>
    </row>
    <row r="273" spans="1:10" ht="15">
      <c r="A273" s="194" t="s">
        <v>981</v>
      </c>
      <c r="B273" s="195" t="s">
        <v>209</v>
      </c>
      <c r="C273" s="195" t="s">
        <v>538</v>
      </c>
      <c r="D273" s="195" t="s">
        <v>810</v>
      </c>
      <c r="E273" s="196">
        <v>2841.9</v>
      </c>
      <c r="F273" s="197">
        <v>0.06934988915866144</v>
      </c>
      <c r="G273" s="191">
        <v>26.815401667898236</v>
      </c>
      <c r="H273" s="172"/>
      <c r="I273" s="172"/>
      <c r="J273" s="172"/>
    </row>
    <row r="274" spans="1:10" ht="15">
      <c r="A274" s="194" t="s">
        <v>982</v>
      </c>
      <c r="B274" s="195" t="s">
        <v>209</v>
      </c>
      <c r="C274" s="195" t="s">
        <v>542</v>
      </c>
      <c r="D274" s="195" t="s">
        <v>810</v>
      </c>
      <c r="E274" s="196">
        <v>3414.5</v>
      </c>
      <c r="F274" s="197">
        <v>0.08528683555425393</v>
      </c>
      <c r="G274" s="191">
        <v>14.93460382193586</v>
      </c>
      <c r="H274" s="172"/>
      <c r="I274" s="172"/>
      <c r="J274" s="172"/>
    </row>
    <row r="275" spans="1:10" ht="15">
      <c r="A275" s="194" t="s">
        <v>983</v>
      </c>
      <c r="B275" s="195" t="s">
        <v>209</v>
      </c>
      <c r="C275" s="195" t="s">
        <v>15</v>
      </c>
      <c r="D275" s="195" t="s">
        <v>810</v>
      </c>
      <c r="E275" s="196">
        <v>74.8</v>
      </c>
      <c r="F275" s="197">
        <v>0.049100000000000005</v>
      </c>
      <c r="G275" s="191">
        <v>0</v>
      </c>
      <c r="H275" s="172"/>
      <c r="I275" s="172"/>
      <c r="J275" s="172"/>
    </row>
    <row r="276" spans="1:10" ht="15">
      <c r="A276" s="194" t="s">
        <v>984</v>
      </c>
      <c r="B276" s="195" t="s">
        <v>209</v>
      </c>
      <c r="C276" s="195" t="s">
        <v>627</v>
      </c>
      <c r="D276" s="195" t="s">
        <v>810</v>
      </c>
      <c r="E276" s="196">
        <v>36.92637298234476</v>
      </c>
      <c r="F276" s="197">
        <v>0.05</v>
      </c>
      <c r="G276" s="191">
        <v>18.25</v>
      </c>
      <c r="H276" s="172"/>
      <c r="I276" s="172"/>
      <c r="J276" s="172"/>
    </row>
    <row r="277" spans="1:10" ht="15">
      <c r="A277" s="194" t="s">
        <v>985</v>
      </c>
      <c r="B277" s="195" t="s">
        <v>209</v>
      </c>
      <c r="C277" s="195" t="s">
        <v>679</v>
      </c>
      <c r="D277" s="195" t="s">
        <v>810</v>
      </c>
      <c r="E277" s="196">
        <v>279.2</v>
      </c>
      <c r="F277" s="197">
        <v>0.0668</v>
      </c>
      <c r="G277" s="191">
        <v>32.12</v>
      </c>
      <c r="H277" s="172"/>
      <c r="I277" s="172"/>
      <c r="J277" s="172"/>
    </row>
    <row r="278" spans="1:10" ht="15">
      <c r="A278" s="194" t="s">
        <v>986</v>
      </c>
      <c r="B278" s="195" t="s">
        <v>209</v>
      </c>
      <c r="C278" s="195" t="s">
        <v>623</v>
      </c>
      <c r="D278" s="195" t="s">
        <v>810</v>
      </c>
      <c r="E278" s="196">
        <v>535.2</v>
      </c>
      <c r="F278" s="197">
        <v>0</v>
      </c>
      <c r="G278" s="191">
        <v>0</v>
      </c>
      <c r="H278" s="172"/>
      <c r="I278" s="172"/>
      <c r="J278" s="172"/>
    </row>
    <row r="279" spans="1:10" ht="15">
      <c r="A279" s="194" t="s">
        <v>987</v>
      </c>
      <c r="B279" s="195" t="s">
        <v>209</v>
      </c>
      <c r="C279" s="195" t="s">
        <v>541</v>
      </c>
      <c r="D279" s="195" t="s">
        <v>812</v>
      </c>
      <c r="E279" s="196">
        <v>4338.332601522932</v>
      </c>
      <c r="F279" s="197">
        <v>0.060999999999999985</v>
      </c>
      <c r="G279" s="191">
        <v>24.746999999999993</v>
      </c>
      <c r="H279" s="172"/>
      <c r="I279" s="172"/>
      <c r="J279" s="172"/>
    </row>
    <row r="280" spans="1:10" ht="15">
      <c r="A280" s="194" t="s">
        <v>988</v>
      </c>
      <c r="B280" s="195" t="s">
        <v>209</v>
      </c>
      <c r="C280" s="195" t="s">
        <v>538</v>
      </c>
      <c r="D280" s="195" t="s">
        <v>812</v>
      </c>
      <c r="E280" s="196">
        <v>2657</v>
      </c>
      <c r="F280" s="197">
        <v>0.06896889725254043</v>
      </c>
      <c r="G280" s="191">
        <v>26.874015807301465</v>
      </c>
      <c r="H280" s="172"/>
      <c r="I280" s="172"/>
      <c r="J280" s="172"/>
    </row>
    <row r="281" spans="1:10" ht="15">
      <c r="A281" s="194" t="s">
        <v>989</v>
      </c>
      <c r="B281" s="195" t="s">
        <v>209</v>
      </c>
      <c r="C281" s="195" t="s">
        <v>542</v>
      </c>
      <c r="D281" s="195" t="s">
        <v>812</v>
      </c>
      <c r="E281" s="196">
        <v>4094.2609172620964</v>
      </c>
      <c r="F281" s="197">
        <v>0.08581298539053263</v>
      </c>
      <c r="G281" s="191">
        <v>14.717664449625758</v>
      </c>
      <c r="H281" s="172"/>
      <c r="I281" s="172"/>
      <c r="J281" s="172"/>
    </row>
    <row r="282" spans="1:10" ht="15">
      <c r="A282" s="194" t="s">
        <v>990</v>
      </c>
      <c r="B282" s="195" t="s">
        <v>209</v>
      </c>
      <c r="C282" s="195" t="s">
        <v>15</v>
      </c>
      <c r="D282" s="195" t="s">
        <v>812</v>
      </c>
      <c r="E282" s="196">
        <v>140.8079999999999</v>
      </c>
      <c r="F282" s="197">
        <v>0.049100000000000005</v>
      </c>
      <c r="G282" s="191">
        <v>0</v>
      </c>
      <c r="H282" s="172"/>
      <c r="I282" s="172"/>
      <c r="J282" s="172"/>
    </row>
    <row r="283" spans="1:10" ht="15">
      <c r="A283" s="194" t="s">
        <v>991</v>
      </c>
      <c r="B283" s="195" t="s">
        <v>209</v>
      </c>
      <c r="C283" s="195" t="s">
        <v>627</v>
      </c>
      <c r="D283" s="195" t="s">
        <v>812</v>
      </c>
      <c r="E283" s="196">
        <v>162.52204106666156</v>
      </c>
      <c r="F283" s="197">
        <v>0.05</v>
      </c>
      <c r="G283" s="191">
        <v>18.25</v>
      </c>
      <c r="H283" s="172"/>
      <c r="I283" s="172"/>
      <c r="J283" s="172"/>
    </row>
    <row r="284" spans="1:10" ht="15">
      <c r="A284" s="194" t="s">
        <v>992</v>
      </c>
      <c r="B284" s="195" t="s">
        <v>209</v>
      </c>
      <c r="C284" s="195" t="s">
        <v>628</v>
      </c>
      <c r="D284" s="195" t="s">
        <v>812</v>
      </c>
      <c r="E284" s="196">
        <v>1889</v>
      </c>
      <c r="F284" s="197">
        <v>0.032400000000000005</v>
      </c>
      <c r="G284" s="191">
        <v>28.616</v>
      </c>
      <c r="H284" s="172"/>
      <c r="I284" s="172"/>
      <c r="J284" s="172"/>
    </row>
    <row r="285" spans="1:10" ht="15">
      <c r="A285" s="194" t="s">
        <v>993</v>
      </c>
      <c r="B285" s="195" t="s">
        <v>209</v>
      </c>
      <c r="C285" s="195" t="s">
        <v>20</v>
      </c>
      <c r="D285" s="195" t="s">
        <v>812</v>
      </c>
      <c r="E285" s="196">
        <v>1872</v>
      </c>
      <c r="F285" s="197">
        <v>0</v>
      </c>
      <c r="G285" s="191">
        <v>0</v>
      </c>
      <c r="H285" s="172"/>
      <c r="I285" s="172"/>
      <c r="J285" s="172"/>
    </row>
    <row r="286" spans="1:10" ht="15">
      <c r="A286" s="194" t="s">
        <v>994</v>
      </c>
      <c r="B286" s="195" t="s">
        <v>209</v>
      </c>
      <c r="C286" s="195" t="s">
        <v>679</v>
      </c>
      <c r="D286" s="195" t="s">
        <v>812</v>
      </c>
      <c r="E286" s="196">
        <v>2852.3</v>
      </c>
      <c r="F286" s="197">
        <v>0.0668</v>
      </c>
      <c r="G286" s="191">
        <v>32.12</v>
      </c>
      <c r="H286" s="172"/>
      <c r="I286" s="172"/>
      <c r="J286" s="172"/>
    </row>
    <row r="287" spans="1:10" ht="15">
      <c r="A287" s="194" t="s">
        <v>995</v>
      </c>
      <c r="B287" s="195" t="s">
        <v>209</v>
      </c>
      <c r="C287" s="195" t="s">
        <v>27</v>
      </c>
      <c r="D287" s="195" t="s">
        <v>812</v>
      </c>
      <c r="E287" s="196">
        <v>162.61469256884195</v>
      </c>
      <c r="F287" s="197">
        <v>0.1</v>
      </c>
      <c r="G287" s="191">
        <v>36.5</v>
      </c>
      <c r="H287" s="172"/>
      <c r="I287" s="172"/>
      <c r="J287" s="172"/>
    </row>
    <row r="288" spans="1:10" ht="15">
      <c r="A288" s="194" t="s">
        <v>996</v>
      </c>
      <c r="B288" s="195" t="s">
        <v>209</v>
      </c>
      <c r="C288" s="195" t="s">
        <v>623</v>
      </c>
      <c r="D288" s="195" t="s">
        <v>812</v>
      </c>
      <c r="E288" s="196">
        <v>161.05</v>
      </c>
      <c r="F288" s="197">
        <v>0</v>
      </c>
      <c r="G288" s="191">
        <v>0</v>
      </c>
      <c r="H288" s="172"/>
      <c r="I288" s="172"/>
      <c r="J288" s="172"/>
    </row>
    <row r="289" spans="1:10" ht="15">
      <c r="A289" s="194" t="s">
        <v>997</v>
      </c>
      <c r="B289" s="195" t="s">
        <v>209</v>
      </c>
      <c r="C289" s="195" t="s">
        <v>541</v>
      </c>
      <c r="D289" s="195" t="s">
        <v>813</v>
      </c>
      <c r="E289" s="196">
        <v>1058.1183829733109</v>
      </c>
      <c r="F289" s="197">
        <v>0.061000000000000006</v>
      </c>
      <c r="G289" s="191">
        <v>24.747000000000003</v>
      </c>
      <c r="H289" s="172"/>
      <c r="I289" s="172"/>
      <c r="J289" s="172"/>
    </row>
    <row r="290" spans="1:10" ht="15">
      <c r="A290" s="194" t="s">
        <v>998</v>
      </c>
      <c r="B290" s="195" t="s">
        <v>209</v>
      </c>
      <c r="C290" s="195" t="s">
        <v>538</v>
      </c>
      <c r="D290" s="195" t="s">
        <v>813</v>
      </c>
      <c r="E290" s="196">
        <v>3550.7</v>
      </c>
      <c r="F290" s="197">
        <v>0.068907604134396</v>
      </c>
      <c r="G290" s="191">
        <v>26.883445517785226</v>
      </c>
      <c r="H290" s="172"/>
      <c r="I290" s="172"/>
      <c r="J290" s="172"/>
    </row>
    <row r="291" spans="1:10" ht="15">
      <c r="A291" s="194" t="s">
        <v>999</v>
      </c>
      <c r="B291" s="195" t="s">
        <v>209</v>
      </c>
      <c r="C291" s="195" t="s">
        <v>542</v>
      </c>
      <c r="D291" s="195" t="s">
        <v>813</v>
      </c>
      <c r="E291" s="196">
        <v>5360.041461351957</v>
      </c>
      <c r="F291" s="197">
        <v>0.08608550792363247</v>
      </c>
      <c r="G291" s="191">
        <v>14.605299371857836</v>
      </c>
      <c r="H291" s="172"/>
      <c r="I291" s="172"/>
      <c r="J291" s="172"/>
    </row>
    <row r="292" spans="1:10" ht="15">
      <c r="A292" s="194" t="s">
        <v>1000</v>
      </c>
      <c r="B292" s="195" t="s">
        <v>209</v>
      </c>
      <c r="C292" s="195" t="s">
        <v>15</v>
      </c>
      <c r="D292" s="195" t="s">
        <v>813</v>
      </c>
      <c r="E292" s="196">
        <v>351.53</v>
      </c>
      <c r="F292" s="197">
        <v>0.049100000000000005</v>
      </c>
      <c r="G292" s="191">
        <v>0</v>
      </c>
      <c r="H292" s="172"/>
      <c r="I292" s="172"/>
      <c r="J292" s="172"/>
    </row>
    <row r="293" spans="1:10" ht="15">
      <c r="A293" s="194" t="s">
        <v>1001</v>
      </c>
      <c r="B293" s="195" t="s">
        <v>209</v>
      </c>
      <c r="C293" s="195" t="s">
        <v>627</v>
      </c>
      <c r="D293" s="195" t="s">
        <v>813</v>
      </c>
      <c r="E293" s="196">
        <v>18.48</v>
      </c>
      <c r="F293" s="197">
        <v>0.05</v>
      </c>
      <c r="G293" s="191">
        <v>18.25</v>
      </c>
      <c r="H293" s="172"/>
      <c r="I293" s="172"/>
      <c r="J293" s="172"/>
    </row>
    <row r="294" spans="1:10" ht="15">
      <c r="A294" s="194" t="s">
        <v>1002</v>
      </c>
      <c r="B294" s="195" t="s">
        <v>209</v>
      </c>
      <c r="C294" s="195" t="s">
        <v>628</v>
      </c>
      <c r="D294" s="195" t="s">
        <v>813</v>
      </c>
      <c r="E294" s="196">
        <v>2233</v>
      </c>
      <c r="F294" s="197">
        <v>0.032400000000000005</v>
      </c>
      <c r="G294" s="191">
        <v>28.616</v>
      </c>
      <c r="H294" s="172"/>
      <c r="I294" s="172"/>
      <c r="J294" s="172"/>
    </row>
    <row r="295" spans="1:10" ht="15">
      <c r="A295" s="194" t="s">
        <v>1003</v>
      </c>
      <c r="B295" s="195" t="s">
        <v>209</v>
      </c>
      <c r="C295" s="195" t="s">
        <v>20</v>
      </c>
      <c r="D295" s="195" t="s">
        <v>813</v>
      </c>
      <c r="E295" s="196">
        <v>440</v>
      </c>
      <c r="F295" s="197">
        <v>0</v>
      </c>
      <c r="G295" s="191">
        <v>0</v>
      </c>
      <c r="H295" s="172"/>
      <c r="I295" s="172"/>
      <c r="J295" s="172"/>
    </row>
    <row r="296" spans="1:10" ht="15">
      <c r="A296" s="194" t="s">
        <v>1004</v>
      </c>
      <c r="B296" s="195" t="s">
        <v>209</v>
      </c>
      <c r="C296" s="195" t="s">
        <v>679</v>
      </c>
      <c r="D296" s="195" t="s">
        <v>813</v>
      </c>
      <c r="E296" s="196">
        <v>592.497227449428</v>
      </c>
      <c r="F296" s="197">
        <v>0.0668</v>
      </c>
      <c r="G296" s="191">
        <v>32.12</v>
      </c>
      <c r="H296" s="172"/>
      <c r="I296" s="172"/>
      <c r="J296" s="172"/>
    </row>
    <row r="297" spans="1:10" ht="15">
      <c r="A297" s="194" t="s">
        <v>1005</v>
      </c>
      <c r="B297" s="195" t="s">
        <v>209</v>
      </c>
      <c r="C297" s="195" t="s">
        <v>623</v>
      </c>
      <c r="D297" s="195" t="s">
        <v>813</v>
      </c>
      <c r="E297" s="196">
        <v>378.064</v>
      </c>
      <c r="F297" s="197">
        <v>0</v>
      </c>
      <c r="G297" s="191">
        <v>0</v>
      </c>
      <c r="H297" s="172"/>
      <c r="I297" s="172"/>
      <c r="J297" s="172"/>
    </row>
    <row r="298" spans="1:10" ht="15">
      <c r="A298" s="194" t="s">
        <v>1006</v>
      </c>
      <c r="B298" s="195" t="s">
        <v>209</v>
      </c>
      <c r="C298" s="195" t="s">
        <v>541</v>
      </c>
      <c r="D298" s="195" t="s">
        <v>814</v>
      </c>
      <c r="E298" s="196">
        <v>3023.8336420970845</v>
      </c>
      <c r="F298" s="197">
        <v>0.061</v>
      </c>
      <c r="G298" s="191">
        <v>24.747</v>
      </c>
      <c r="H298" s="172"/>
      <c r="I298" s="172"/>
      <c r="J298" s="172"/>
    </row>
    <row r="299" spans="1:10" ht="15">
      <c r="A299" s="194" t="s">
        <v>1007</v>
      </c>
      <c r="B299" s="195" t="s">
        <v>209</v>
      </c>
      <c r="C299" s="195" t="s">
        <v>538</v>
      </c>
      <c r="D299" s="195" t="s">
        <v>814</v>
      </c>
      <c r="E299" s="196">
        <v>3071</v>
      </c>
      <c r="F299" s="197">
        <v>0.07320895148160206</v>
      </c>
      <c r="G299" s="191">
        <v>26.221699772061218</v>
      </c>
      <c r="H299" s="172"/>
      <c r="I299" s="172"/>
      <c r="J299" s="172"/>
    </row>
    <row r="300" spans="1:10" ht="15">
      <c r="A300" s="194" t="s">
        <v>1008</v>
      </c>
      <c r="B300" s="195" t="s">
        <v>209</v>
      </c>
      <c r="C300" s="195" t="s">
        <v>542</v>
      </c>
      <c r="D300" s="195" t="s">
        <v>814</v>
      </c>
      <c r="E300" s="196">
        <v>6677.3769999999995</v>
      </c>
      <c r="F300" s="197">
        <v>0.08997011763750948</v>
      </c>
      <c r="G300" s="191">
        <v>13.003617237052811</v>
      </c>
      <c r="H300" s="172"/>
      <c r="I300" s="172"/>
      <c r="J300" s="172"/>
    </row>
    <row r="301" spans="1:10" ht="15">
      <c r="A301" s="194" t="s">
        <v>1009</v>
      </c>
      <c r="B301" s="195" t="s">
        <v>209</v>
      </c>
      <c r="C301" s="195" t="s">
        <v>15</v>
      </c>
      <c r="D301" s="195" t="s">
        <v>814</v>
      </c>
      <c r="E301" s="196">
        <v>497.2094689098373</v>
      </c>
      <c r="F301" s="197">
        <v>0.049100000000000005</v>
      </c>
      <c r="G301" s="191">
        <v>0</v>
      </c>
      <c r="H301" s="172"/>
      <c r="I301" s="172"/>
      <c r="J301" s="172"/>
    </row>
    <row r="302" spans="1:10" ht="15">
      <c r="A302" s="194" t="s">
        <v>1010</v>
      </c>
      <c r="B302" s="195" t="s">
        <v>209</v>
      </c>
      <c r="C302" s="195" t="s">
        <v>627</v>
      </c>
      <c r="D302" s="195" t="s">
        <v>814</v>
      </c>
      <c r="E302" s="196">
        <v>205.02800000000013</v>
      </c>
      <c r="F302" s="197">
        <v>0.05</v>
      </c>
      <c r="G302" s="191">
        <v>18.25</v>
      </c>
      <c r="H302" s="172"/>
      <c r="I302" s="172"/>
      <c r="J302" s="172"/>
    </row>
    <row r="303" spans="1:10" ht="15">
      <c r="A303" s="194" t="s">
        <v>1011</v>
      </c>
      <c r="B303" s="195" t="s">
        <v>209</v>
      </c>
      <c r="C303" s="195" t="s">
        <v>628</v>
      </c>
      <c r="D303" s="195" t="s">
        <v>814</v>
      </c>
      <c r="E303" s="196">
        <v>2266.9</v>
      </c>
      <c r="F303" s="197">
        <v>0.032400000000000005</v>
      </c>
      <c r="G303" s="191">
        <v>28.616</v>
      </c>
      <c r="H303" s="172"/>
      <c r="I303" s="172"/>
      <c r="J303" s="172"/>
    </row>
    <row r="304" spans="1:10" ht="15">
      <c r="A304" s="194" t="s">
        <v>1012</v>
      </c>
      <c r="B304" s="195" t="s">
        <v>209</v>
      </c>
      <c r="C304" s="195" t="s">
        <v>679</v>
      </c>
      <c r="D304" s="195" t="s">
        <v>814</v>
      </c>
      <c r="E304" s="196">
        <v>172.69097198328828</v>
      </c>
      <c r="F304" s="197">
        <v>0.0668</v>
      </c>
      <c r="G304" s="191">
        <v>32.12</v>
      </c>
      <c r="H304" s="172"/>
      <c r="I304" s="172"/>
      <c r="J304" s="172"/>
    </row>
    <row r="305" spans="1:10" ht="15">
      <c r="A305" s="194" t="s">
        <v>1013</v>
      </c>
      <c r="B305" s="195" t="s">
        <v>209</v>
      </c>
      <c r="C305" s="195" t="s">
        <v>27</v>
      </c>
      <c r="D305" s="195" t="s">
        <v>814</v>
      </c>
      <c r="E305" s="196">
        <v>313.3736154772426</v>
      </c>
      <c r="F305" s="197">
        <v>0.1</v>
      </c>
      <c r="G305" s="191">
        <v>36.5</v>
      </c>
      <c r="H305" s="172"/>
      <c r="I305" s="172"/>
      <c r="J305" s="172"/>
    </row>
    <row r="306" spans="1:10" ht="15">
      <c r="A306" s="194" t="s">
        <v>1014</v>
      </c>
      <c r="B306" s="195" t="s">
        <v>209</v>
      </c>
      <c r="C306" s="195" t="s">
        <v>623</v>
      </c>
      <c r="D306" s="195" t="s">
        <v>814</v>
      </c>
      <c r="E306" s="196">
        <v>5558.284999999998</v>
      </c>
      <c r="F306" s="197">
        <v>0</v>
      </c>
      <c r="G306" s="191">
        <v>0</v>
      </c>
      <c r="H306" s="172"/>
      <c r="I306" s="172"/>
      <c r="J306" s="172"/>
    </row>
    <row r="307" spans="1:10" ht="15">
      <c r="A307" s="194" t="s">
        <v>1015</v>
      </c>
      <c r="B307" s="195" t="s">
        <v>209</v>
      </c>
      <c r="C307" s="195" t="s">
        <v>541</v>
      </c>
      <c r="D307" s="195" t="s">
        <v>815</v>
      </c>
      <c r="E307" s="196">
        <v>2724.3885678273973</v>
      </c>
      <c r="F307" s="197">
        <v>0.061</v>
      </c>
      <c r="G307" s="191">
        <v>24.747</v>
      </c>
      <c r="H307" s="172"/>
      <c r="I307" s="172"/>
      <c r="J307" s="172"/>
    </row>
    <row r="308" spans="1:10" ht="15">
      <c r="A308" s="194" t="s">
        <v>1016</v>
      </c>
      <c r="B308" s="195" t="s">
        <v>209</v>
      </c>
      <c r="C308" s="195" t="s">
        <v>538</v>
      </c>
      <c r="D308" s="195" t="s">
        <v>815</v>
      </c>
      <c r="E308" s="196">
        <v>1857.1</v>
      </c>
      <c r="F308" s="197">
        <v>0.07398130956868235</v>
      </c>
      <c r="G308" s="191">
        <v>26.102875450971947</v>
      </c>
      <c r="H308" s="172"/>
      <c r="I308" s="172"/>
      <c r="J308" s="172"/>
    </row>
    <row r="309" spans="1:10" ht="15">
      <c r="A309" s="194" t="s">
        <v>1017</v>
      </c>
      <c r="B309" s="195" t="s">
        <v>209</v>
      </c>
      <c r="C309" s="195" t="s">
        <v>542</v>
      </c>
      <c r="D309" s="195" t="s">
        <v>815</v>
      </c>
      <c r="E309" s="196">
        <v>3720.34</v>
      </c>
      <c r="F309" s="197">
        <v>0.08584507545009328</v>
      </c>
      <c r="G309" s="191">
        <v>14.704433242660617</v>
      </c>
      <c r="H309" s="172"/>
      <c r="I309" s="172"/>
      <c r="J309" s="172"/>
    </row>
    <row r="310" spans="1:10" ht="15">
      <c r="A310" s="194" t="s">
        <v>1018</v>
      </c>
      <c r="B310" s="195" t="s">
        <v>209</v>
      </c>
      <c r="C310" s="195" t="s">
        <v>15</v>
      </c>
      <c r="D310" s="195" t="s">
        <v>815</v>
      </c>
      <c r="E310" s="196">
        <v>335.57112168798756</v>
      </c>
      <c r="F310" s="197">
        <v>0.0491</v>
      </c>
      <c r="G310" s="191">
        <v>0</v>
      </c>
      <c r="H310" s="172"/>
      <c r="I310" s="172"/>
      <c r="J310" s="172"/>
    </row>
    <row r="311" spans="1:10" ht="15">
      <c r="A311" s="194" t="s">
        <v>1019</v>
      </c>
      <c r="B311" s="195" t="s">
        <v>209</v>
      </c>
      <c r="C311" s="195" t="s">
        <v>627</v>
      </c>
      <c r="D311" s="195" t="s">
        <v>815</v>
      </c>
      <c r="E311" s="196">
        <v>70.78094272076366</v>
      </c>
      <c r="F311" s="197">
        <v>0.05</v>
      </c>
      <c r="G311" s="191">
        <v>18.25</v>
      </c>
      <c r="H311" s="172"/>
      <c r="I311" s="172"/>
      <c r="J311" s="172"/>
    </row>
    <row r="312" spans="1:10" ht="15">
      <c r="A312" s="194" t="s">
        <v>1020</v>
      </c>
      <c r="B312" s="195" t="s">
        <v>209</v>
      </c>
      <c r="C312" s="195" t="s">
        <v>628</v>
      </c>
      <c r="D312" s="195" t="s">
        <v>815</v>
      </c>
      <c r="E312" s="196">
        <v>1582</v>
      </c>
      <c r="F312" s="197">
        <v>0.032400000000000005</v>
      </c>
      <c r="G312" s="191">
        <v>28.616000000000003</v>
      </c>
      <c r="H312" s="172"/>
      <c r="I312" s="172"/>
      <c r="J312" s="172"/>
    </row>
    <row r="313" spans="1:10" ht="15">
      <c r="A313" s="194" t="s">
        <v>1021</v>
      </c>
      <c r="B313" s="195" t="s">
        <v>209</v>
      </c>
      <c r="C313" s="195" t="s">
        <v>679</v>
      </c>
      <c r="D313" s="195" t="s">
        <v>815</v>
      </c>
      <c r="E313" s="196">
        <v>359.34</v>
      </c>
      <c r="F313" s="197">
        <v>0.0668</v>
      </c>
      <c r="G313" s="191">
        <v>32.12</v>
      </c>
      <c r="H313" s="172"/>
      <c r="I313" s="172"/>
      <c r="J313" s="172"/>
    </row>
    <row r="314" spans="1:10" ht="15">
      <c r="A314" s="194" t="s">
        <v>1022</v>
      </c>
      <c r="B314" s="195" t="s">
        <v>209</v>
      </c>
      <c r="C314" s="195" t="s">
        <v>27</v>
      </c>
      <c r="D314" s="195" t="s">
        <v>815</v>
      </c>
      <c r="E314" s="196">
        <v>104.87493111210722</v>
      </c>
      <c r="F314" s="197">
        <v>0.1</v>
      </c>
      <c r="G314" s="191">
        <v>36.5</v>
      </c>
      <c r="H314" s="172"/>
      <c r="I314" s="172"/>
      <c r="J314" s="172"/>
    </row>
    <row r="315" spans="1:10" ht="15">
      <c r="A315" s="194" t="s">
        <v>1023</v>
      </c>
      <c r="B315" s="195" t="s">
        <v>209</v>
      </c>
      <c r="C315" s="195" t="s">
        <v>623</v>
      </c>
      <c r="D315" s="195" t="s">
        <v>815</v>
      </c>
      <c r="E315" s="196">
        <v>559.6</v>
      </c>
      <c r="F315" s="197">
        <v>0</v>
      </c>
      <c r="G315" s="191">
        <v>0</v>
      </c>
      <c r="H315" s="172"/>
      <c r="I315" s="172"/>
      <c r="J315" s="172"/>
    </row>
    <row r="316" spans="1:10" ht="15">
      <c r="A316" s="194" t="s">
        <v>276</v>
      </c>
      <c r="B316" s="195" t="s">
        <v>209</v>
      </c>
      <c r="C316" s="195" t="s">
        <v>541</v>
      </c>
      <c r="D316" s="195" t="s">
        <v>581</v>
      </c>
      <c r="E316" s="196">
        <v>357.9</v>
      </c>
      <c r="F316" s="197">
        <v>0.061</v>
      </c>
      <c r="G316" s="191">
        <v>24.747</v>
      </c>
      <c r="H316" s="172"/>
      <c r="I316" s="172"/>
      <c r="J316" s="172"/>
    </row>
    <row r="317" spans="1:10" ht="15">
      <c r="A317" s="194" t="s">
        <v>277</v>
      </c>
      <c r="B317" s="195" t="s">
        <v>209</v>
      </c>
      <c r="C317" s="195" t="s">
        <v>538</v>
      </c>
      <c r="D317" s="195" t="s">
        <v>581</v>
      </c>
      <c r="E317" s="196">
        <v>960.8</v>
      </c>
      <c r="F317" s="197">
        <v>0.0695560782681099</v>
      </c>
      <c r="G317" s="191">
        <v>26.752478975853453</v>
      </c>
      <c r="H317" s="172"/>
      <c r="I317" s="172"/>
      <c r="J317" s="172"/>
    </row>
    <row r="318" spans="1:10" ht="15">
      <c r="A318" s="194" t="s">
        <v>278</v>
      </c>
      <c r="B318" s="195" t="s">
        <v>209</v>
      </c>
      <c r="C318" s="195" t="s">
        <v>542</v>
      </c>
      <c r="D318" s="195" t="s">
        <v>581</v>
      </c>
      <c r="E318" s="196">
        <v>1631.325</v>
      </c>
      <c r="F318" s="197">
        <v>0.0873181462921245</v>
      </c>
      <c r="G318" s="191">
        <v>14.097064311219407</v>
      </c>
      <c r="H318" s="172"/>
      <c r="I318" s="172"/>
      <c r="J318" s="172"/>
    </row>
    <row r="319" spans="1:10" ht="15">
      <c r="A319" s="194" t="s">
        <v>279</v>
      </c>
      <c r="B319" s="195" t="s">
        <v>209</v>
      </c>
      <c r="C319" s="195" t="s">
        <v>15</v>
      </c>
      <c r="D319" s="195" t="s">
        <v>581</v>
      </c>
      <c r="E319" s="196">
        <v>166.7</v>
      </c>
      <c r="F319" s="197">
        <v>0.049100000000000005</v>
      </c>
      <c r="G319" s="191">
        <v>0</v>
      </c>
      <c r="H319" s="172"/>
      <c r="I319" s="172"/>
      <c r="J319" s="172"/>
    </row>
    <row r="320" spans="1:10" ht="15">
      <c r="A320" s="194" t="s">
        <v>291</v>
      </c>
      <c r="B320" s="195" t="s">
        <v>209</v>
      </c>
      <c r="C320" s="195" t="s">
        <v>627</v>
      </c>
      <c r="D320" s="195" t="s">
        <v>581</v>
      </c>
      <c r="E320" s="196">
        <v>6.4</v>
      </c>
      <c r="F320" s="197">
        <v>0.05</v>
      </c>
      <c r="G320" s="191">
        <v>18.25</v>
      </c>
      <c r="H320" s="172"/>
      <c r="I320" s="172"/>
      <c r="J320" s="172"/>
    </row>
    <row r="321" spans="1:10" ht="15">
      <c r="A321" s="194" t="s">
        <v>292</v>
      </c>
      <c r="B321" s="195" t="s">
        <v>209</v>
      </c>
      <c r="C321" s="195" t="s">
        <v>628</v>
      </c>
      <c r="D321" s="195" t="s">
        <v>581</v>
      </c>
      <c r="E321" s="196">
        <v>1251.8</v>
      </c>
      <c r="F321" s="197">
        <v>0.032400000000000005</v>
      </c>
      <c r="G321" s="191">
        <v>28.615999999999996</v>
      </c>
      <c r="H321" s="172"/>
      <c r="I321" s="172"/>
      <c r="J321" s="172"/>
    </row>
    <row r="322" spans="1:10" ht="15">
      <c r="A322" s="194" t="s">
        <v>293</v>
      </c>
      <c r="B322" s="195" t="s">
        <v>209</v>
      </c>
      <c r="C322" s="195" t="s">
        <v>679</v>
      </c>
      <c r="D322" s="195" t="s">
        <v>581</v>
      </c>
      <c r="E322" s="196">
        <v>270.3</v>
      </c>
      <c r="F322" s="197">
        <v>0.0668</v>
      </c>
      <c r="G322" s="191">
        <v>32.12</v>
      </c>
      <c r="H322" s="172"/>
      <c r="I322" s="172"/>
      <c r="J322" s="172"/>
    </row>
    <row r="323" spans="1:10" ht="15">
      <c r="A323" s="194" t="s">
        <v>294</v>
      </c>
      <c r="B323" s="195" t="s">
        <v>209</v>
      </c>
      <c r="C323" s="195" t="s">
        <v>623</v>
      </c>
      <c r="D323" s="195" t="s">
        <v>581</v>
      </c>
      <c r="E323" s="196">
        <v>141.612</v>
      </c>
      <c r="F323" s="197">
        <v>0</v>
      </c>
      <c r="G323" s="191">
        <v>0</v>
      </c>
      <c r="H323" s="172"/>
      <c r="I323" s="172"/>
      <c r="J323" s="172"/>
    </row>
    <row r="324" spans="1:10" ht="15">
      <c r="A324" s="194" t="s">
        <v>295</v>
      </c>
      <c r="B324" s="195" t="s">
        <v>209</v>
      </c>
      <c r="C324" s="195" t="s">
        <v>541</v>
      </c>
      <c r="D324" s="195" t="s">
        <v>511</v>
      </c>
      <c r="E324" s="196">
        <v>11462.819038644519</v>
      </c>
      <c r="F324" s="197">
        <v>0.061</v>
      </c>
      <c r="G324" s="191">
        <v>24.747000000000003</v>
      </c>
      <c r="H324" s="172"/>
      <c r="I324" s="172"/>
      <c r="J324" s="172"/>
    </row>
    <row r="325" spans="1:10" ht="15">
      <c r="A325" s="194" t="s">
        <v>296</v>
      </c>
      <c r="B325" s="195" t="s">
        <v>209</v>
      </c>
      <c r="C325" s="195" t="s">
        <v>538</v>
      </c>
      <c r="D325" s="195" t="s">
        <v>511</v>
      </c>
      <c r="E325" s="196">
        <v>767.205</v>
      </c>
      <c r="F325" s="197">
        <v>0.07012581852308052</v>
      </c>
      <c r="G325" s="191">
        <v>26.665386630040206</v>
      </c>
      <c r="H325" s="172"/>
      <c r="I325" s="172"/>
      <c r="J325" s="172"/>
    </row>
    <row r="326" spans="1:10" ht="15">
      <c r="A326" s="194" t="s">
        <v>297</v>
      </c>
      <c r="B326" s="195" t="s">
        <v>209</v>
      </c>
      <c r="C326" s="195" t="s">
        <v>542</v>
      </c>
      <c r="D326" s="195" t="s">
        <v>511</v>
      </c>
      <c r="E326" s="196">
        <v>2383.794396625722</v>
      </c>
      <c r="F326" s="197">
        <v>0.09372313933137603</v>
      </c>
      <c r="G326" s="191">
        <v>11.456190792350233</v>
      </c>
      <c r="H326" s="172"/>
      <c r="I326" s="172"/>
      <c r="J326" s="172"/>
    </row>
    <row r="327" spans="1:10" ht="15">
      <c r="A327" s="194" t="s">
        <v>298</v>
      </c>
      <c r="B327" s="195" t="s">
        <v>209</v>
      </c>
      <c r="C327" s="195" t="s">
        <v>15</v>
      </c>
      <c r="D327" s="195" t="s">
        <v>511</v>
      </c>
      <c r="E327" s="196">
        <v>1933.4856505758878</v>
      </c>
      <c r="F327" s="197">
        <v>0.049100000000000005</v>
      </c>
      <c r="G327" s="191">
        <v>0</v>
      </c>
      <c r="H327" s="172"/>
      <c r="I327" s="172"/>
      <c r="J327" s="172"/>
    </row>
    <row r="328" spans="1:10" ht="15">
      <c r="A328" s="194" t="s">
        <v>299</v>
      </c>
      <c r="B328" s="195" t="s">
        <v>209</v>
      </c>
      <c r="C328" s="195" t="s">
        <v>627</v>
      </c>
      <c r="D328" s="195" t="s">
        <v>511</v>
      </c>
      <c r="E328" s="196">
        <v>531.5120000000001</v>
      </c>
      <c r="F328" s="197">
        <v>0.05</v>
      </c>
      <c r="G328" s="191">
        <v>18.25</v>
      </c>
      <c r="H328" s="172"/>
      <c r="I328" s="172"/>
      <c r="J328" s="172"/>
    </row>
    <row r="329" spans="1:10" ht="15">
      <c r="A329" s="194" t="s">
        <v>300</v>
      </c>
      <c r="B329" s="195" t="s">
        <v>209</v>
      </c>
      <c r="C329" s="195" t="s">
        <v>628</v>
      </c>
      <c r="D329" s="195" t="s">
        <v>511</v>
      </c>
      <c r="E329" s="196">
        <v>4644.529</v>
      </c>
      <c r="F329" s="197">
        <v>0.032400000000000005</v>
      </c>
      <c r="G329" s="191">
        <v>28.616</v>
      </c>
      <c r="H329" s="172"/>
      <c r="I329" s="172"/>
      <c r="J329" s="172"/>
    </row>
    <row r="330" spans="1:10" ht="15">
      <c r="A330" s="194" t="s">
        <v>301</v>
      </c>
      <c r="B330" s="195" t="s">
        <v>209</v>
      </c>
      <c r="C330" s="195" t="s">
        <v>20</v>
      </c>
      <c r="D330" s="195" t="s">
        <v>511</v>
      </c>
      <c r="E330" s="196">
        <v>1674.41</v>
      </c>
      <c r="F330" s="197">
        <v>0</v>
      </c>
      <c r="G330" s="191">
        <v>0</v>
      </c>
      <c r="H330" s="172"/>
      <c r="I330" s="172"/>
      <c r="J330" s="172"/>
    </row>
    <row r="331" spans="1:10" ht="15">
      <c r="A331" s="194" t="s">
        <v>302</v>
      </c>
      <c r="B331" s="195" t="s">
        <v>209</v>
      </c>
      <c r="C331" s="195" t="s">
        <v>585</v>
      </c>
      <c r="D331" s="195" t="s">
        <v>511</v>
      </c>
      <c r="E331" s="196">
        <v>1.979</v>
      </c>
      <c r="F331" s="197">
        <v>0.6</v>
      </c>
      <c r="G331" s="191">
        <v>36.5</v>
      </c>
      <c r="H331" s="172"/>
      <c r="I331" s="172"/>
      <c r="J331" s="172"/>
    </row>
    <row r="332" spans="1:10" ht="15">
      <c r="A332" s="194" t="s">
        <v>303</v>
      </c>
      <c r="B332" s="195" t="s">
        <v>209</v>
      </c>
      <c r="C332" s="195" t="s">
        <v>679</v>
      </c>
      <c r="D332" s="195" t="s">
        <v>511</v>
      </c>
      <c r="E332" s="196">
        <v>6236.434607006544</v>
      </c>
      <c r="F332" s="197">
        <v>0.06679999999999998</v>
      </c>
      <c r="G332" s="191">
        <v>32.12</v>
      </c>
      <c r="H332" s="172"/>
      <c r="I332" s="172"/>
      <c r="J332" s="172"/>
    </row>
    <row r="333" spans="1:10" ht="15">
      <c r="A333" s="194" t="s">
        <v>304</v>
      </c>
      <c r="B333" s="195" t="s">
        <v>209</v>
      </c>
      <c r="C333" s="195" t="s">
        <v>27</v>
      </c>
      <c r="D333" s="195" t="s">
        <v>511</v>
      </c>
      <c r="E333" s="196">
        <v>609.4295818630724</v>
      </c>
      <c r="F333" s="197">
        <v>0.1</v>
      </c>
      <c r="G333" s="191">
        <v>36.5</v>
      </c>
      <c r="H333" s="172"/>
      <c r="I333" s="172"/>
      <c r="J333" s="172"/>
    </row>
    <row r="334" spans="1:10" ht="15">
      <c r="A334" s="194" t="s">
        <v>305</v>
      </c>
      <c r="B334" s="195" t="s">
        <v>209</v>
      </c>
      <c r="C334" s="195" t="s">
        <v>623</v>
      </c>
      <c r="D334" s="195" t="s">
        <v>511</v>
      </c>
      <c r="E334" s="196">
        <v>202.32899999999998</v>
      </c>
      <c r="F334" s="197">
        <v>0</v>
      </c>
      <c r="G334" s="191">
        <v>0</v>
      </c>
      <c r="H334" s="172"/>
      <c r="I334" s="172"/>
      <c r="J334" s="172"/>
    </row>
    <row r="335" spans="1:10" ht="15">
      <c r="A335" s="194" t="s">
        <v>311</v>
      </c>
      <c r="B335" s="195" t="s">
        <v>209</v>
      </c>
      <c r="C335" s="195" t="s">
        <v>538</v>
      </c>
      <c r="D335" s="195" t="s">
        <v>613</v>
      </c>
      <c r="E335" s="196">
        <v>2326.5</v>
      </c>
      <c r="F335" s="197">
        <v>0.06835744680851064</v>
      </c>
      <c r="G335" s="191">
        <v>26.93570567375887</v>
      </c>
      <c r="H335" s="172"/>
      <c r="I335" s="172"/>
      <c r="J335" s="172"/>
    </row>
    <row r="336" spans="1:10" ht="15">
      <c r="A336" s="194" t="s">
        <v>312</v>
      </c>
      <c r="B336" s="195" t="s">
        <v>209</v>
      </c>
      <c r="C336" s="195" t="s">
        <v>542</v>
      </c>
      <c r="D336" s="195" t="s">
        <v>613</v>
      </c>
      <c r="E336" s="196">
        <v>3364.9</v>
      </c>
      <c r="F336" s="197">
        <v>0.08307638859995838</v>
      </c>
      <c r="G336" s="191">
        <v>15.84600384855419</v>
      </c>
      <c r="H336" s="172"/>
      <c r="I336" s="172"/>
      <c r="J336" s="172"/>
    </row>
    <row r="337" spans="1:10" ht="15">
      <c r="A337" s="194" t="s">
        <v>352</v>
      </c>
      <c r="B337" s="195" t="s">
        <v>209</v>
      </c>
      <c r="C337" s="195" t="s">
        <v>15</v>
      </c>
      <c r="D337" s="195" t="s">
        <v>613</v>
      </c>
      <c r="E337" s="196">
        <v>143.04</v>
      </c>
      <c r="F337" s="197">
        <v>0.049100000000000005</v>
      </c>
      <c r="G337" s="191">
        <v>0</v>
      </c>
      <c r="H337" s="172"/>
      <c r="I337" s="172"/>
      <c r="J337" s="172"/>
    </row>
    <row r="338" spans="1:10" ht="15">
      <c r="A338" s="194" t="s">
        <v>353</v>
      </c>
      <c r="B338" s="195" t="s">
        <v>209</v>
      </c>
      <c r="C338" s="195" t="s">
        <v>627</v>
      </c>
      <c r="D338" s="195" t="s">
        <v>613</v>
      </c>
      <c r="E338" s="196">
        <v>13.6</v>
      </c>
      <c r="F338" s="197">
        <v>0.05</v>
      </c>
      <c r="G338" s="191">
        <v>18.25</v>
      </c>
      <c r="H338" s="172"/>
      <c r="I338" s="172"/>
      <c r="J338" s="172"/>
    </row>
    <row r="339" spans="1:10" ht="15">
      <c r="A339" s="194" t="s">
        <v>354</v>
      </c>
      <c r="B339" s="195" t="s">
        <v>209</v>
      </c>
      <c r="C339" s="195" t="s">
        <v>623</v>
      </c>
      <c r="D339" s="195" t="s">
        <v>613</v>
      </c>
      <c r="E339" s="196">
        <v>66</v>
      </c>
      <c r="F339" s="197">
        <v>0</v>
      </c>
      <c r="G339" s="191">
        <v>0</v>
      </c>
      <c r="H339" s="172"/>
      <c r="I339" s="172"/>
      <c r="J339" s="172"/>
    </row>
    <row r="340" spans="1:10" ht="15">
      <c r="A340" s="194" t="s">
        <v>1024</v>
      </c>
      <c r="B340" s="195" t="s">
        <v>209</v>
      </c>
      <c r="C340" s="195" t="s">
        <v>541</v>
      </c>
      <c r="D340" s="195" t="s">
        <v>817</v>
      </c>
      <c r="E340" s="196">
        <v>3593.6499193316326</v>
      </c>
      <c r="F340" s="197">
        <v>0.061000000000000006</v>
      </c>
      <c r="G340" s="191">
        <v>24.747</v>
      </c>
      <c r="H340" s="172"/>
      <c r="I340" s="172"/>
      <c r="J340" s="172"/>
    </row>
    <row r="341" spans="1:10" ht="15">
      <c r="A341" s="194" t="s">
        <v>1025</v>
      </c>
      <c r="B341" s="195" t="s">
        <v>209</v>
      </c>
      <c r="C341" s="195" t="s">
        <v>538</v>
      </c>
      <c r="D341" s="195" t="s">
        <v>817</v>
      </c>
      <c r="E341" s="196">
        <v>1567.7</v>
      </c>
      <c r="F341" s="197">
        <v>0.06919645978184603</v>
      </c>
      <c r="G341" s="191">
        <v>26.839006187408305</v>
      </c>
      <c r="H341" s="172"/>
      <c r="I341" s="172"/>
      <c r="J341" s="172"/>
    </row>
    <row r="342" spans="1:10" ht="15">
      <c r="A342" s="194" t="s">
        <v>1026</v>
      </c>
      <c r="B342" s="195" t="s">
        <v>209</v>
      </c>
      <c r="C342" s="195" t="s">
        <v>542</v>
      </c>
      <c r="D342" s="195" t="s">
        <v>817</v>
      </c>
      <c r="E342" s="196">
        <v>260.2042714266304</v>
      </c>
      <c r="F342" s="197">
        <v>0.0862404758329774</v>
      </c>
      <c r="G342" s="191">
        <v>14.541403807014037</v>
      </c>
      <c r="H342" s="172"/>
      <c r="I342" s="172"/>
      <c r="J342" s="172"/>
    </row>
    <row r="343" spans="1:10" ht="15">
      <c r="A343" s="194" t="s">
        <v>1027</v>
      </c>
      <c r="B343" s="195" t="s">
        <v>209</v>
      </c>
      <c r="C343" s="195" t="s">
        <v>15</v>
      </c>
      <c r="D343" s="195" t="s">
        <v>817</v>
      </c>
      <c r="E343" s="196">
        <v>4394.788111103334</v>
      </c>
      <c r="F343" s="197">
        <v>0.049100000000000005</v>
      </c>
      <c r="G343" s="191">
        <v>0</v>
      </c>
      <c r="H343" s="172"/>
      <c r="I343" s="172"/>
      <c r="J343" s="172"/>
    </row>
    <row r="344" spans="1:10" ht="15">
      <c r="A344" s="194" t="s">
        <v>1028</v>
      </c>
      <c r="B344" s="195" t="s">
        <v>209</v>
      </c>
      <c r="C344" s="195" t="s">
        <v>627</v>
      </c>
      <c r="D344" s="195" t="s">
        <v>817</v>
      </c>
      <c r="E344" s="196">
        <v>166.41210591847621</v>
      </c>
      <c r="F344" s="197">
        <v>0.05</v>
      </c>
      <c r="G344" s="191">
        <v>18.25</v>
      </c>
      <c r="H344" s="172"/>
      <c r="I344" s="172"/>
      <c r="J344" s="172"/>
    </row>
    <row r="345" spans="1:10" ht="15">
      <c r="A345" s="194" t="s">
        <v>1029</v>
      </c>
      <c r="B345" s="195" t="s">
        <v>209</v>
      </c>
      <c r="C345" s="195" t="s">
        <v>628</v>
      </c>
      <c r="D345" s="195" t="s">
        <v>817</v>
      </c>
      <c r="E345" s="196">
        <v>3196.6</v>
      </c>
      <c r="F345" s="197">
        <v>0.032400000000000005</v>
      </c>
      <c r="G345" s="191">
        <v>28.616</v>
      </c>
      <c r="H345" s="172"/>
      <c r="I345" s="172"/>
      <c r="J345" s="172"/>
    </row>
    <row r="346" spans="1:10" ht="15">
      <c r="A346" s="194" t="s">
        <v>1030</v>
      </c>
      <c r="B346" s="195" t="s">
        <v>209</v>
      </c>
      <c r="C346" s="195" t="s">
        <v>20</v>
      </c>
      <c r="D346" s="195" t="s">
        <v>817</v>
      </c>
      <c r="E346" s="196">
        <v>1411.9</v>
      </c>
      <c r="F346" s="197">
        <v>0</v>
      </c>
      <c r="G346" s="191">
        <v>0</v>
      </c>
      <c r="H346" s="172"/>
      <c r="I346" s="172"/>
      <c r="J346" s="172"/>
    </row>
    <row r="347" spans="1:10" ht="15">
      <c r="A347" s="194" t="s">
        <v>1031</v>
      </c>
      <c r="B347" s="195" t="s">
        <v>209</v>
      </c>
      <c r="C347" s="195" t="s">
        <v>679</v>
      </c>
      <c r="D347" s="195" t="s">
        <v>817</v>
      </c>
      <c r="E347" s="196">
        <v>1700.927952759793</v>
      </c>
      <c r="F347" s="197">
        <v>0.0668</v>
      </c>
      <c r="G347" s="191">
        <v>32.12</v>
      </c>
      <c r="H347" s="172"/>
      <c r="I347" s="172"/>
      <c r="J347" s="172"/>
    </row>
    <row r="348" spans="1:10" ht="15">
      <c r="A348" s="194" t="s">
        <v>1032</v>
      </c>
      <c r="B348" s="195" t="s">
        <v>209</v>
      </c>
      <c r="C348" s="195" t="s">
        <v>27</v>
      </c>
      <c r="D348" s="195" t="s">
        <v>817</v>
      </c>
      <c r="E348" s="196">
        <v>86.20232599274786</v>
      </c>
      <c r="F348" s="197">
        <v>0.1</v>
      </c>
      <c r="G348" s="191">
        <v>36.5</v>
      </c>
      <c r="H348" s="172"/>
      <c r="I348" s="172"/>
      <c r="J348" s="172"/>
    </row>
    <row r="349" spans="1:10" ht="15">
      <c r="A349" s="194" t="s">
        <v>1033</v>
      </c>
      <c r="B349" s="195" t="s">
        <v>209</v>
      </c>
      <c r="C349" s="195" t="s">
        <v>623</v>
      </c>
      <c r="D349" s="195" t="s">
        <v>817</v>
      </c>
      <c r="E349" s="196">
        <v>1283.3619999999996</v>
      </c>
      <c r="F349" s="197">
        <v>0</v>
      </c>
      <c r="G349" s="191">
        <v>0</v>
      </c>
      <c r="H349" s="172"/>
      <c r="I349" s="172"/>
      <c r="J349" s="172"/>
    </row>
    <row r="350" spans="1:10" ht="15">
      <c r="A350" s="194" t="s">
        <v>1034</v>
      </c>
      <c r="B350" s="195" t="s">
        <v>209</v>
      </c>
      <c r="C350" s="195" t="s">
        <v>541</v>
      </c>
      <c r="D350" s="195" t="s">
        <v>818</v>
      </c>
      <c r="E350" s="196">
        <v>1156.9562874251499</v>
      </c>
      <c r="F350" s="197">
        <v>0.06099999999999999</v>
      </c>
      <c r="G350" s="191">
        <v>24.746999999999996</v>
      </c>
      <c r="H350" s="172"/>
      <c r="I350" s="172"/>
      <c r="J350" s="172"/>
    </row>
    <row r="351" spans="1:10" ht="15">
      <c r="A351" s="194" t="s">
        <v>1035</v>
      </c>
      <c r="B351" s="195" t="s">
        <v>209</v>
      </c>
      <c r="C351" s="195" t="s">
        <v>538</v>
      </c>
      <c r="D351" s="195" t="s">
        <v>818</v>
      </c>
      <c r="E351" s="196">
        <v>135.7</v>
      </c>
      <c r="F351" s="197">
        <v>0.0662</v>
      </c>
      <c r="G351" s="191">
        <v>27.3</v>
      </c>
      <c r="H351" s="172"/>
      <c r="I351" s="172"/>
      <c r="J351" s="172"/>
    </row>
    <row r="352" spans="1:10" ht="15">
      <c r="A352" s="194" t="s">
        <v>1036</v>
      </c>
      <c r="B352" s="195" t="s">
        <v>209</v>
      </c>
      <c r="C352" s="195" t="s">
        <v>542</v>
      </c>
      <c r="D352" s="195" t="s">
        <v>818</v>
      </c>
      <c r="E352" s="196">
        <v>152.1</v>
      </c>
      <c r="F352" s="197">
        <v>0.09534082840236688</v>
      </c>
      <c r="G352" s="191">
        <v>10.789193622616699</v>
      </c>
      <c r="H352" s="172"/>
      <c r="I352" s="172"/>
      <c r="J352" s="172"/>
    </row>
    <row r="353" spans="1:10" ht="15">
      <c r="A353" s="194" t="s">
        <v>1037</v>
      </c>
      <c r="B353" s="195" t="s">
        <v>209</v>
      </c>
      <c r="C353" s="195" t="s">
        <v>15</v>
      </c>
      <c r="D353" s="195" t="s">
        <v>818</v>
      </c>
      <c r="E353" s="196">
        <v>32.335</v>
      </c>
      <c r="F353" s="197">
        <v>0.049100000000000005</v>
      </c>
      <c r="G353" s="191">
        <v>0</v>
      </c>
      <c r="H353" s="172"/>
      <c r="I353" s="172"/>
      <c r="J353" s="172"/>
    </row>
    <row r="354" spans="1:10" ht="15">
      <c r="A354" s="194" t="s">
        <v>1038</v>
      </c>
      <c r="B354" s="195" t="s">
        <v>209</v>
      </c>
      <c r="C354" s="195" t="s">
        <v>627</v>
      </c>
      <c r="D354" s="195" t="s">
        <v>818</v>
      </c>
      <c r="E354" s="196">
        <v>64.1</v>
      </c>
      <c r="F354" s="197">
        <v>0.05</v>
      </c>
      <c r="G354" s="191">
        <v>18.25</v>
      </c>
      <c r="H354" s="172"/>
      <c r="I354" s="172"/>
      <c r="J354" s="172"/>
    </row>
    <row r="355" spans="1:10" ht="15">
      <c r="A355" s="194" t="s">
        <v>1039</v>
      </c>
      <c r="B355" s="195" t="s">
        <v>209</v>
      </c>
      <c r="C355" s="195" t="s">
        <v>628</v>
      </c>
      <c r="D355" s="195" t="s">
        <v>818</v>
      </c>
      <c r="E355" s="196">
        <v>2044.6</v>
      </c>
      <c r="F355" s="197">
        <v>0.032400000000000005</v>
      </c>
      <c r="G355" s="191">
        <v>28.616</v>
      </c>
      <c r="H355" s="172"/>
      <c r="I355" s="172"/>
      <c r="J355" s="172"/>
    </row>
    <row r="356" spans="1:10" ht="15">
      <c r="A356" s="194" t="s">
        <v>1040</v>
      </c>
      <c r="B356" s="195" t="s">
        <v>209</v>
      </c>
      <c r="C356" s="195" t="s">
        <v>679</v>
      </c>
      <c r="D356" s="195" t="s">
        <v>818</v>
      </c>
      <c r="E356" s="196">
        <v>2431.4</v>
      </c>
      <c r="F356" s="197">
        <v>0.06680000000000001</v>
      </c>
      <c r="G356" s="191">
        <v>32.12</v>
      </c>
      <c r="H356" s="172"/>
      <c r="I356" s="172"/>
      <c r="J356" s="172"/>
    </row>
    <row r="357" spans="1:10" ht="15">
      <c r="A357" s="194" t="s">
        <v>1041</v>
      </c>
      <c r="B357" s="195" t="s">
        <v>209</v>
      </c>
      <c r="C357" s="195" t="s">
        <v>541</v>
      </c>
      <c r="D357" s="195" t="s">
        <v>819</v>
      </c>
      <c r="E357" s="196">
        <v>2940.599374760164</v>
      </c>
      <c r="F357" s="197">
        <v>0.061000000000000006</v>
      </c>
      <c r="G357" s="191">
        <v>24.747</v>
      </c>
      <c r="H357" s="172"/>
      <c r="I357" s="172"/>
      <c r="J357" s="172"/>
    </row>
    <row r="358" spans="1:10" ht="15">
      <c r="A358" s="194" t="s">
        <v>1042</v>
      </c>
      <c r="B358" s="195" t="s">
        <v>209</v>
      </c>
      <c r="C358" s="195" t="s">
        <v>542</v>
      </c>
      <c r="D358" s="195" t="s">
        <v>819</v>
      </c>
      <c r="E358" s="196">
        <v>4947.640848127547</v>
      </c>
      <c r="F358" s="197">
        <v>0.09247069149852864</v>
      </c>
      <c r="G358" s="191">
        <v>11.972593588615922</v>
      </c>
      <c r="H358" s="172"/>
      <c r="I358" s="172"/>
      <c r="J358" s="172"/>
    </row>
    <row r="359" spans="1:10" ht="15">
      <c r="A359" s="194" t="s">
        <v>1043</v>
      </c>
      <c r="B359" s="195" t="s">
        <v>209</v>
      </c>
      <c r="C359" s="195" t="s">
        <v>627</v>
      </c>
      <c r="D359" s="195" t="s">
        <v>819</v>
      </c>
      <c r="E359" s="196">
        <v>124.1</v>
      </c>
      <c r="F359" s="197">
        <v>0.05</v>
      </c>
      <c r="G359" s="191">
        <v>18.25</v>
      </c>
      <c r="H359" s="172"/>
      <c r="I359" s="172"/>
      <c r="J359" s="172"/>
    </row>
    <row r="360" spans="1:10" ht="15">
      <c r="A360" s="194" t="s">
        <v>1044</v>
      </c>
      <c r="B360" s="195" t="s">
        <v>209</v>
      </c>
      <c r="C360" s="195" t="s">
        <v>679</v>
      </c>
      <c r="D360" s="195" t="s">
        <v>819</v>
      </c>
      <c r="E360" s="196">
        <v>6799.3</v>
      </c>
      <c r="F360" s="197">
        <v>0.0668</v>
      </c>
      <c r="G360" s="191">
        <v>32.12</v>
      </c>
      <c r="H360" s="172"/>
      <c r="I360" s="172"/>
      <c r="J360" s="172"/>
    </row>
    <row r="361" spans="1:10" ht="15">
      <c r="A361" s="194" t="s">
        <v>355</v>
      </c>
      <c r="B361" s="195" t="s">
        <v>209</v>
      </c>
      <c r="C361" s="195" t="s">
        <v>541</v>
      </c>
      <c r="D361" s="195" t="s">
        <v>521</v>
      </c>
      <c r="E361" s="196">
        <v>8366.464266335208</v>
      </c>
      <c r="F361" s="197">
        <v>0.061000000000000006</v>
      </c>
      <c r="G361" s="191">
        <v>24.747000000000003</v>
      </c>
      <c r="H361" s="172"/>
      <c r="I361" s="172"/>
      <c r="J361" s="172"/>
    </row>
    <row r="362" spans="1:10" ht="15">
      <c r="A362" s="194" t="s">
        <v>356</v>
      </c>
      <c r="B362" s="195" t="s">
        <v>209</v>
      </c>
      <c r="C362" s="195" t="s">
        <v>538</v>
      </c>
      <c r="D362" s="195" t="s">
        <v>521</v>
      </c>
      <c r="E362" s="196">
        <v>1132</v>
      </c>
      <c r="F362" s="197">
        <v>0.0701792402826855</v>
      </c>
      <c r="G362" s="191">
        <v>26.657220406360423</v>
      </c>
      <c r="H362" s="172"/>
      <c r="I362" s="172"/>
      <c r="J362" s="172"/>
    </row>
    <row r="363" spans="1:10" ht="15">
      <c r="A363" s="194" t="s">
        <v>357</v>
      </c>
      <c r="B363" s="195" t="s">
        <v>209</v>
      </c>
      <c r="C363" s="195" t="s">
        <v>542</v>
      </c>
      <c r="D363" s="195" t="s">
        <v>521</v>
      </c>
      <c r="E363" s="196">
        <v>6898.569790718688</v>
      </c>
      <c r="F363" s="197">
        <v>0.09161902197482998</v>
      </c>
      <c r="G363" s="191">
        <v>12.323749550563157</v>
      </c>
      <c r="H363" s="172"/>
      <c r="I363" s="172"/>
      <c r="J363" s="172"/>
    </row>
    <row r="364" spans="1:10" ht="15">
      <c r="A364" s="194" t="s">
        <v>358</v>
      </c>
      <c r="B364" s="195" t="s">
        <v>209</v>
      </c>
      <c r="C364" s="195" t="s">
        <v>15</v>
      </c>
      <c r="D364" s="195" t="s">
        <v>521</v>
      </c>
      <c r="E364" s="196">
        <v>4.45</v>
      </c>
      <c r="F364" s="197">
        <v>0.049100000000000005</v>
      </c>
      <c r="G364" s="191">
        <v>0</v>
      </c>
      <c r="H364" s="172"/>
      <c r="I364" s="172"/>
      <c r="J364" s="172"/>
    </row>
    <row r="365" spans="1:10" ht="15">
      <c r="A365" s="194" t="s">
        <v>359</v>
      </c>
      <c r="B365" s="195" t="s">
        <v>209</v>
      </c>
      <c r="C365" s="195" t="s">
        <v>627</v>
      </c>
      <c r="D365" s="195" t="s">
        <v>521</v>
      </c>
      <c r="E365" s="196">
        <v>462.46707160577586</v>
      </c>
      <c r="F365" s="197">
        <v>0.05</v>
      </c>
      <c r="G365" s="191">
        <v>18.25</v>
      </c>
      <c r="H365" s="172"/>
      <c r="I365" s="172"/>
      <c r="J365" s="172"/>
    </row>
    <row r="366" spans="1:10" ht="15">
      <c r="A366" s="194" t="s">
        <v>360</v>
      </c>
      <c r="B366" s="195" t="s">
        <v>209</v>
      </c>
      <c r="C366" s="195" t="s">
        <v>628</v>
      </c>
      <c r="D366" s="195" t="s">
        <v>521</v>
      </c>
      <c r="E366" s="196">
        <v>8471.5</v>
      </c>
      <c r="F366" s="197">
        <v>0.032400000000000005</v>
      </c>
      <c r="G366" s="191">
        <v>28.616</v>
      </c>
      <c r="H366" s="172"/>
      <c r="I366" s="172"/>
      <c r="J366" s="172"/>
    </row>
    <row r="367" spans="1:10" ht="15">
      <c r="A367" s="194" t="s">
        <v>361</v>
      </c>
      <c r="B367" s="195" t="s">
        <v>209</v>
      </c>
      <c r="C367" s="195" t="s">
        <v>20</v>
      </c>
      <c r="D367" s="195" t="s">
        <v>521</v>
      </c>
      <c r="E367" s="196">
        <v>400</v>
      </c>
      <c r="F367" s="197">
        <v>0</v>
      </c>
      <c r="G367" s="191">
        <v>0</v>
      </c>
      <c r="H367" s="172"/>
      <c r="I367" s="172"/>
      <c r="J367" s="172"/>
    </row>
    <row r="368" spans="1:10" ht="15">
      <c r="A368" s="194" t="s">
        <v>362</v>
      </c>
      <c r="B368" s="195" t="s">
        <v>209</v>
      </c>
      <c r="C368" s="195" t="s">
        <v>585</v>
      </c>
      <c r="D368" s="195" t="s">
        <v>521</v>
      </c>
      <c r="E368" s="196">
        <v>22.273999999999997</v>
      </c>
      <c r="F368" s="197">
        <v>0.6</v>
      </c>
      <c r="G368" s="191">
        <v>36.5</v>
      </c>
      <c r="H368" s="172"/>
      <c r="I368" s="172"/>
      <c r="J368" s="172"/>
    </row>
    <row r="369" spans="1:10" ht="15">
      <c r="A369" s="194" t="s">
        <v>363</v>
      </c>
      <c r="B369" s="195" t="s">
        <v>209</v>
      </c>
      <c r="C369" s="195" t="s">
        <v>679</v>
      </c>
      <c r="D369" s="195" t="s">
        <v>521</v>
      </c>
      <c r="E369" s="196">
        <v>3252.0442480696292</v>
      </c>
      <c r="F369" s="197">
        <v>0.0668</v>
      </c>
      <c r="G369" s="191">
        <v>32.12</v>
      </c>
      <c r="H369" s="172"/>
      <c r="I369" s="172"/>
      <c r="J369" s="172"/>
    </row>
    <row r="370" spans="1:10" ht="15">
      <c r="A370" s="194" t="s">
        <v>364</v>
      </c>
      <c r="B370" s="195" t="s">
        <v>209</v>
      </c>
      <c r="C370" s="195" t="s">
        <v>623</v>
      </c>
      <c r="D370" s="195" t="s">
        <v>521</v>
      </c>
      <c r="E370" s="196">
        <v>9.5</v>
      </c>
      <c r="F370" s="197">
        <v>0</v>
      </c>
      <c r="G370" s="191">
        <v>0</v>
      </c>
      <c r="H370" s="172"/>
      <c r="I370" s="172"/>
      <c r="J370" s="172"/>
    </row>
    <row r="371" spans="1:10" ht="15">
      <c r="A371" s="194" t="s">
        <v>1045</v>
      </c>
      <c r="B371" s="195" t="s">
        <v>209</v>
      </c>
      <c r="C371" s="195" t="s">
        <v>541</v>
      </c>
      <c r="D371" s="195" t="s">
        <v>820</v>
      </c>
      <c r="E371" s="196">
        <v>3985.6474867616826</v>
      </c>
      <c r="F371" s="197">
        <v>0.06099999999999999</v>
      </c>
      <c r="G371" s="191">
        <v>24.747</v>
      </c>
      <c r="H371" s="172"/>
      <c r="I371" s="172"/>
      <c r="J371" s="172"/>
    </row>
    <row r="372" spans="1:10" ht="15">
      <c r="A372" s="194" t="s">
        <v>1046</v>
      </c>
      <c r="B372" s="195" t="s">
        <v>209</v>
      </c>
      <c r="C372" s="195" t="s">
        <v>538</v>
      </c>
      <c r="D372" s="195" t="s">
        <v>820</v>
      </c>
      <c r="E372" s="196">
        <v>4374.5</v>
      </c>
      <c r="F372" s="197">
        <v>0.0698147102526003</v>
      </c>
      <c r="G372" s="191">
        <v>26.743890730369184</v>
      </c>
      <c r="H372" s="172"/>
      <c r="I372" s="172"/>
      <c r="J372" s="172"/>
    </row>
    <row r="373" spans="1:10" ht="15">
      <c r="A373" s="194" t="s">
        <v>1047</v>
      </c>
      <c r="B373" s="195" t="s">
        <v>209</v>
      </c>
      <c r="C373" s="195" t="s">
        <v>542</v>
      </c>
      <c r="D373" s="195" t="s">
        <v>820</v>
      </c>
      <c r="E373" s="196">
        <v>3555.2408328452557</v>
      </c>
      <c r="F373" s="197">
        <v>0.09415714188291853</v>
      </c>
      <c r="G373" s="191">
        <v>11.277245110681827</v>
      </c>
      <c r="H373" s="172"/>
      <c r="I373" s="172"/>
      <c r="J373" s="172"/>
    </row>
    <row r="374" spans="1:10" ht="15">
      <c r="A374" s="194" t="s">
        <v>1048</v>
      </c>
      <c r="B374" s="195" t="s">
        <v>209</v>
      </c>
      <c r="C374" s="195" t="s">
        <v>15</v>
      </c>
      <c r="D374" s="195" t="s">
        <v>820</v>
      </c>
      <c r="E374" s="196">
        <v>1235.68</v>
      </c>
      <c r="F374" s="197">
        <v>0.049100000000000005</v>
      </c>
      <c r="G374" s="191">
        <v>0</v>
      </c>
      <c r="H374" s="172"/>
      <c r="I374" s="172"/>
      <c r="J374" s="172"/>
    </row>
    <row r="375" spans="1:10" ht="15">
      <c r="A375" s="194" t="s">
        <v>1049</v>
      </c>
      <c r="B375" s="195" t="s">
        <v>209</v>
      </c>
      <c r="C375" s="195" t="s">
        <v>627</v>
      </c>
      <c r="D375" s="195" t="s">
        <v>820</v>
      </c>
      <c r="E375" s="196">
        <v>337.5208102746402</v>
      </c>
      <c r="F375" s="197">
        <v>0.05</v>
      </c>
      <c r="G375" s="191">
        <v>18.25</v>
      </c>
      <c r="H375" s="172"/>
      <c r="I375" s="172"/>
      <c r="J375" s="172"/>
    </row>
    <row r="376" spans="1:10" ht="15">
      <c r="A376" s="194" t="s">
        <v>1050</v>
      </c>
      <c r="B376" s="195" t="s">
        <v>209</v>
      </c>
      <c r="C376" s="195" t="s">
        <v>628</v>
      </c>
      <c r="D376" s="195" t="s">
        <v>820</v>
      </c>
      <c r="E376" s="196">
        <v>5035.5</v>
      </c>
      <c r="F376" s="197">
        <v>0.032400000000000005</v>
      </c>
      <c r="G376" s="191">
        <v>28.615999999999996</v>
      </c>
      <c r="H376" s="172"/>
      <c r="I376" s="172"/>
      <c r="J376" s="172"/>
    </row>
    <row r="377" spans="1:10" ht="15">
      <c r="A377" s="194" t="s">
        <v>1051</v>
      </c>
      <c r="B377" s="195" t="s">
        <v>209</v>
      </c>
      <c r="C377" s="195" t="s">
        <v>20</v>
      </c>
      <c r="D377" s="195" t="s">
        <v>820</v>
      </c>
      <c r="E377" s="196">
        <v>1513</v>
      </c>
      <c r="F377" s="197">
        <v>0</v>
      </c>
      <c r="G377" s="191">
        <v>0</v>
      </c>
      <c r="H377" s="172"/>
      <c r="I377" s="172"/>
      <c r="J377" s="172"/>
    </row>
    <row r="378" spans="1:10" ht="15">
      <c r="A378" s="194" t="s">
        <v>1052</v>
      </c>
      <c r="B378" s="195" t="s">
        <v>209</v>
      </c>
      <c r="C378" s="195" t="s">
        <v>585</v>
      </c>
      <c r="D378" s="195" t="s">
        <v>820</v>
      </c>
      <c r="E378" s="196">
        <v>4.144</v>
      </c>
      <c r="F378" s="197">
        <v>0.6</v>
      </c>
      <c r="G378" s="191">
        <v>36.5</v>
      </c>
      <c r="H378" s="172"/>
      <c r="I378" s="172"/>
      <c r="J378" s="172"/>
    </row>
    <row r="379" spans="1:10" ht="15">
      <c r="A379" s="194" t="s">
        <v>1053</v>
      </c>
      <c r="B379" s="195" t="s">
        <v>209</v>
      </c>
      <c r="C379" s="195" t="s">
        <v>679</v>
      </c>
      <c r="D379" s="195" t="s">
        <v>820</v>
      </c>
      <c r="E379" s="196">
        <v>4109.166240224533</v>
      </c>
      <c r="F379" s="197">
        <v>0.0668</v>
      </c>
      <c r="G379" s="191">
        <v>32.12</v>
      </c>
      <c r="H379" s="172"/>
      <c r="I379" s="172"/>
      <c r="J379" s="172"/>
    </row>
    <row r="380" spans="1:10" ht="15">
      <c r="A380" s="194" t="s">
        <v>1054</v>
      </c>
      <c r="B380" s="195" t="s">
        <v>209</v>
      </c>
      <c r="C380" s="195" t="s">
        <v>27</v>
      </c>
      <c r="D380" s="195" t="s">
        <v>820</v>
      </c>
      <c r="E380" s="196">
        <v>69.74970416847528</v>
      </c>
      <c r="F380" s="197">
        <v>0.1</v>
      </c>
      <c r="G380" s="191">
        <v>36.5</v>
      </c>
      <c r="H380" s="172"/>
      <c r="I380" s="172"/>
      <c r="J380" s="172"/>
    </row>
    <row r="381" spans="1:10" ht="15">
      <c r="A381" s="194" t="s">
        <v>1055</v>
      </c>
      <c r="B381" s="195" t="s">
        <v>209</v>
      </c>
      <c r="C381" s="195" t="s">
        <v>623</v>
      </c>
      <c r="D381" s="195" t="s">
        <v>820</v>
      </c>
      <c r="E381" s="196">
        <v>730.7</v>
      </c>
      <c r="F381" s="197">
        <v>0</v>
      </c>
      <c r="G381" s="191">
        <v>0</v>
      </c>
      <c r="H381" s="172"/>
      <c r="I381" s="172"/>
      <c r="J381" s="172"/>
    </row>
    <row r="382" spans="1:10" ht="15">
      <c r="A382" s="194" t="s">
        <v>1056</v>
      </c>
      <c r="B382" s="195" t="s">
        <v>209</v>
      </c>
      <c r="C382" s="195" t="s">
        <v>541</v>
      </c>
      <c r="D382" s="195" t="s">
        <v>816</v>
      </c>
      <c r="E382" s="196">
        <v>10541.67336824796</v>
      </c>
      <c r="F382" s="197">
        <v>0.061000000000000006</v>
      </c>
      <c r="G382" s="191">
        <v>24.747</v>
      </c>
      <c r="H382" s="172"/>
      <c r="I382" s="172"/>
      <c r="J382" s="172"/>
    </row>
    <row r="383" spans="1:10" ht="15">
      <c r="A383" s="194" t="s">
        <v>1057</v>
      </c>
      <c r="B383" s="195" t="s">
        <v>209</v>
      </c>
      <c r="C383" s="195" t="s">
        <v>538</v>
      </c>
      <c r="D383" s="195" t="s">
        <v>816</v>
      </c>
      <c r="E383" s="196">
        <v>11892.4</v>
      </c>
      <c r="F383" s="197">
        <v>0.06956211193703539</v>
      </c>
      <c r="G383" s="191">
        <v>26.78275200968686</v>
      </c>
      <c r="H383" s="172"/>
      <c r="I383" s="172"/>
      <c r="J383" s="172"/>
    </row>
    <row r="384" spans="1:10" ht="15">
      <c r="A384" s="194" t="s">
        <v>1058</v>
      </c>
      <c r="B384" s="195" t="s">
        <v>209</v>
      </c>
      <c r="C384" s="195" t="s">
        <v>542</v>
      </c>
      <c r="D384" s="195" t="s">
        <v>816</v>
      </c>
      <c r="E384" s="196">
        <v>21072.652286291923</v>
      </c>
      <c r="F384" s="197">
        <v>0.08480553066994564</v>
      </c>
      <c r="G384" s="191">
        <v>15.133052956178895</v>
      </c>
      <c r="H384" s="172"/>
      <c r="I384" s="172"/>
      <c r="J384" s="172"/>
    </row>
    <row r="385" spans="1:10" ht="15">
      <c r="A385" s="194" t="s">
        <v>1059</v>
      </c>
      <c r="B385" s="195" t="s">
        <v>209</v>
      </c>
      <c r="C385" s="195" t="s">
        <v>15</v>
      </c>
      <c r="D385" s="195" t="s">
        <v>816</v>
      </c>
      <c r="E385" s="196">
        <v>1604.1340000000016</v>
      </c>
      <c r="F385" s="197">
        <v>0.049100000000000005</v>
      </c>
      <c r="G385" s="191">
        <v>0</v>
      </c>
      <c r="H385" s="172"/>
      <c r="I385" s="172"/>
      <c r="J385" s="172"/>
    </row>
    <row r="386" spans="1:10" ht="15">
      <c r="A386" s="194" t="s">
        <v>1060</v>
      </c>
      <c r="B386" s="195" t="s">
        <v>209</v>
      </c>
      <c r="C386" s="195" t="s">
        <v>627</v>
      </c>
      <c r="D386" s="195" t="s">
        <v>816</v>
      </c>
      <c r="E386" s="196">
        <v>482.3615171716279</v>
      </c>
      <c r="F386" s="197">
        <v>0.05</v>
      </c>
      <c r="G386" s="191">
        <v>18.25</v>
      </c>
      <c r="H386" s="172"/>
      <c r="I386" s="172"/>
      <c r="J386" s="172"/>
    </row>
    <row r="387" spans="1:10" ht="15">
      <c r="A387" s="194" t="s">
        <v>1061</v>
      </c>
      <c r="B387" s="195" t="s">
        <v>209</v>
      </c>
      <c r="C387" s="195" t="s">
        <v>628</v>
      </c>
      <c r="D387" s="195" t="s">
        <v>816</v>
      </c>
      <c r="E387" s="196">
        <v>20000.32</v>
      </c>
      <c r="F387" s="197">
        <v>0.032400000000000005</v>
      </c>
      <c r="G387" s="191">
        <v>28.616</v>
      </c>
      <c r="H387" s="172"/>
      <c r="I387" s="172"/>
      <c r="J387" s="172"/>
    </row>
    <row r="388" spans="1:10" ht="15">
      <c r="A388" s="194" t="s">
        <v>1062</v>
      </c>
      <c r="B388" s="195" t="s">
        <v>209</v>
      </c>
      <c r="C388" s="195" t="s">
        <v>20</v>
      </c>
      <c r="D388" s="195" t="s">
        <v>816</v>
      </c>
      <c r="E388" s="196">
        <v>3081</v>
      </c>
      <c r="F388" s="197">
        <v>0</v>
      </c>
      <c r="G388" s="191">
        <v>0</v>
      </c>
      <c r="H388" s="172"/>
      <c r="I388" s="172"/>
      <c r="J388" s="172"/>
    </row>
    <row r="389" spans="1:10" ht="15">
      <c r="A389" s="194" t="s">
        <v>1063</v>
      </c>
      <c r="B389" s="195" t="s">
        <v>209</v>
      </c>
      <c r="C389" s="195" t="s">
        <v>585</v>
      </c>
      <c r="D389" s="195" t="s">
        <v>816</v>
      </c>
      <c r="E389" s="196">
        <v>23.542</v>
      </c>
      <c r="F389" s="197">
        <v>0.6</v>
      </c>
      <c r="G389" s="191">
        <v>36.5</v>
      </c>
      <c r="H389" s="172"/>
      <c r="I389" s="172"/>
      <c r="J389" s="172"/>
    </row>
    <row r="390" spans="1:10" ht="15">
      <c r="A390" s="194" t="s">
        <v>1064</v>
      </c>
      <c r="B390" s="195" t="s">
        <v>209</v>
      </c>
      <c r="C390" s="195" t="s">
        <v>679</v>
      </c>
      <c r="D390" s="195" t="s">
        <v>816</v>
      </c>
      <c r="E390" s="196">
        <v>2121.7</v>
      </c>
      <c r="F390" s="197">
        <v>0.0668</v>
      </c>
      <c r="G390" s="191">
        <v>32.12</v>
      </c>
      <c r="H390" s="172"/>
      <c r="I390" s="172"/>
      <c r="J390" s="172"/>
    </row>
    <row r="391" spans="1:10" ht="15">
      <c r="A391" s="194" t="s">
        <v>1065</v>
      </c>
      <c r="B391" s="195" t="s">
        <v>209</v>
      </c>
      <c r="C391" s="195" t="s">
        <v>27</v>
      </c>
      <c r="D391" s="195" t="s">
        <v>816</v>
      </c>
      <c r="E391" s="196">
        <v>193.57067137367238</v>
      </c>
      <c r="F391" s="197">
        <v>0.1</v>
      </c>
      <c r="G391" s="191">
        <v>36.5</v>
      </c>
      <c r="H391" s="172"/>
      <c r="I391" s="172"/>
      <c r="J391" s="172"/>
    </row>
    <row r="392" spans="1:10" ht="15">
      <c r="A392" s="194" t="s">
        <v>1066</v>
      </c>
      <c r="B392" s="195" t="s">
        <v>209</v>
      </c>
      <c r="C392" s="195" t="s">
        <v>623</v>
      </c>
      <c r="D392" s="195" t="s">
        <v>816</v>
      </c>
      <c r="E392" s="196">
        <v>2596.618000000001</v>
      </c>
      <c r="F392" s="197">
        <v>0</v>
      </c>
      <c r="G392" s="191">
        <v>0</v>
      </c>
      <c r="H392" s="172"/>
      <c r="I392" s="172"/>
      <c r="J392" s="172"/>
    </row>
    <row r="393" spans="1:10" ht="15">
      <c r="A393" s="194" t="s">
        <v>365</v>
      </c>
      <c r="B393" s="195" t="s">
        <v>209</v>
      </c>
      <c r="C393" s="195" t="s">
        <v>541</v>
      </c>
      <c r="D393" s="195" t="s">
        <v>526</v>
      </c>
      <c r="E393" s="196">
        <v>14812.365207455516</v>
      </c>
      <c r="F393" s="197">
        <v>0.061</v>
      </c>
      <c r="G393" s="191">
        <v>24.747</v>
      </c>
      <c r="H393" s="172"/>
      <c r="I393" s="172"/>
      <c r="J393" s="172"/>
    </row>
    <row r="394" spans="1:10" ht="15">
      <c r="A394" s="194" t="s">
        <v>366</v>
      </c>
      <c r="B394" s="195" t="s">
        <v>209</v>
      </c>
      <c r="C394" s="195" t="s">
        <v>538</v>
      </c>
      <c r="D394" s="195" t="s">
        <v>526</v>
      </c>
      <c r="E394" s="196">
        <v>4072.5</v>
      </c>
      <c r="F394" s="197">
        <v>0.06811049723756905</v>
      </c>
      <c r="G394" s="191">
        <v>26.973455187231426</v>
      </c>
      <c r="H394" s="172"/>
      <c r="I394" s="172"/>
      <c r="J394" s="172"/>
    </row>
    <row r="395" spans="1:10" ht="15">
      <c r="A395" s="194" t="s">
        <v>367</v>
      </c>
      <c r="B395" s="195" t="s">
        <v>209</v>
      </c>
      <c r="C395" s="195" t="s">
        <v>542</v>
      </c>
      <c r="D395" s="195" t="s">
        <v>526</v>
      </c>
      <c r="E395" s="196">
        <v>12062.325428535783</v>
      </c>
      <c r="F395" s="197">
        <v>0.0850389799749405</v>
      </c>
      <c r="G395" s="191">
        <v>15.036798349221293</v>
      </c>
      <c r="H395" s="172"/>
      <c r="I395" s="172"/>
      <c r="J395" s="172"/>
    </row>
    <row r="396" spans="1:10" ht="15">
      <c r="A396" s="194" t="s">
        <v>368</v>
      </c>
      <c r="B396" s="195" t="s">
        <v>209</v>
      </c>
      <c r="C396" s="195" t="s">
        <v>15</v>
      </c>
      <c r="D396" s="195" t="s">
        <v>526</v>
      </c>
      <c r="E396" s="196">
        <v>4194.323000000002</v>
      </c>
      <c r="F396" s="197">
        <v>0.049100000000000005</v>
      </c>
      <c r="G396" s="191">
        <v>0</v>
      </c>
      <c r="H396" s="172"/>
      <c r="I396" s="172"/>
      <c r="J396" s="172"/>
    </row>
    <row r="397" spans="1:10" ht="15">
      <c r="A397" s="194" t="s">
        <v>369</v>
      </c>
      <c r="B397" s="195" t="s">
        <v>209</v>
      </c>
      <c r="C397" s="195" t="s">
        <v>627</v>
      </c>
      <c r="D397" s="195" t="s">
        <v>526</v>
      </c>
      <c r="E397" s="196">
        <v>37.26</v>
      </c>
      <c r="F397" s="197">
        <v>0.05</v>
      </c>
      <c r="G397" s="191">
        <v>18.25</v>
      </c>
      <c r="H397" s="172"/>
      <c r="I397" s="172"/>
      <c r="J397" s="172"/>
    </row>
    <row r="398" spans="1:10" ht="15">
      <c r="A398" s="194" t="s">
        <v>370</v>
      </c>
      <c r="B398" s="195" t="s">
        <v>209</v>
      </c>
      <c r="C398" s="195" t="s">
        <v>628</v>
      </c>
      <c r="D398" s="195" t="s">
        <v>526</v>
      </c>
      <c r="E398" s="196">
        <v>5771.05</v>
      </c>
      <c r="F398" s="197">
        <v>0.032400000000000005</v>
      </c>
      <c r="G398" s="191">
        <v>28.615999999999996</v>
      </c>
      <c r="H398" s="172"/>
      <c r="I398" s="172"/>
      <c r="J398" s="172"/>
    </row>
    <row r="399" spans="1:10" ht="15">
      <c r="A399" s="194" t="s">
        <v>371</v>
      </c>
      <c r="B399" s="195" t="s">
        <v>209</v>
      </c>
      <c r="C399" s="195" t="s">
        <v>20</v>
      </c>
      <c r="D399" s="195" t="s">
        <v>526</v>
      </c>
      <c r="E399" s="196">
        <v>1675</v>
      </c>
      <c r="F399" s="197">
        <v>0</v>
      </c>
      <c r="G399" s="191">
        <v>0</v>
      </c>
      <c r="H399" s="172"/>
      <c r="I399" s="172"/>
      <c r="J399" s="172"/>
    </row>
    <row r="400" spans="1:10" ht="15">
      <c r="A400" s="194" t="s">
        <v>372</v>
      </c>
      <c r="B400" s="195" t="s">
        <v>209</v>
      </c>
      <c r="C400" s="195" t="s">
        <v>679</v>
      </c>
      <c r="D400" s="195" t="s">
        <v>526</v>
      </c>
      <c r="E400" s="196">
        <v>854.3840076142461</v>
      </c>
      <c r="F400" s="197">
        <v>0.0668</v>
      </c>
      <c r="G400" s="191">
        <v>32.12</v>
      </c>
      <c r="H400" s="172"/>
      <c r="I400" s="172"/>
      <c r="J400" s="172"/>
    </row>
    <row r="401" spans="1:10" ht="15">
      <c r="A401" s="194" t="s">
        <v>373</v>
      </c>
      <c r="B401" s="195" t="s">
        <v>209</v>
      </c>
      <c r="C401" s="195" t="s">
        <v>27</v>
      </c>
      <c r="D401" s="195" t="s">
        <v>526</v>
      </c>
      <c r="E401" s="196">
        <v>668.4482249521391</v>
      </c>
      <c r="F401" s="197">
        <v>0.1</v>
      </c>
      <c r="G401" s="191">
        <v>36.5</v>
      </c>
      <c r="H401" s="172"/>
      <c r="I401" s="172"/>
      <c r="J401" s="172"/>
    </row>
    <row r="402" spans="1:10" ht="15">
      <c r="A402" s="194" t="s">
        <v>374</v>
      </c>
      <c r="B402" s="195" t="s">
        <v>209</v>
      </c>
      <c r="C402" s="195" t="s">
        <v>541</v>
      </c>
      <c r="D402" s="195" t="s">
        <v>528</v>
      </c>
      <c r="E402" s="196">
        <v>1386</v>
      </c>
      <c r="F402" s="197">
        <v>0.06099999999999999</v>
      </c>
      <c r="G402" s="191">
        <v>24.747000000000003</v>
      </c>
      <c r="H402" s="172"/>
      <c r="I402" s="172"/>
      <c r="J402" s="172"/>
    </row>
    <row r="403" spans="1:10" ht="15">
      <c r="A403" s="194" t="s">
        <v>375</v>
      </c>
      <c r="B403" s="195" t="s">
        <v>209</v>
      </c>
      <c r="C403" s="195" t="s">
        <v>538</v>
      </c>
      <c r="D403" s="195" t="s">
        <v>528</v>
      </c>
      <c r="E403" s="196">
        <v>1715.9</v>
      </c>
      <c r="F403" s="197">
        <v>0.07071321755347047</v>
      </c>
      <c r="G403" s="191">
        <v>26.575594906463085</v>
      </c>
      <c r="H403" s="172"/>
      <c r="I403" s="172"/>
      <c r="J403" s="172"/>
    </row>
    <row r="404" spans="1:10" ht="15">
      <c r="A404" s="194" t="s">
        <v>376</v>
      </c>
      <c r="B404" s="195" t="s">
        <v>209</v>
      </c>
      <c r="C404" s="195" t="s">
        <v>542</v>
      </c>
      <c r="D404" s="195" t="s">
        <v>528</v>
      </c>
      <c r="E404" s="196">
        <v>5596.33</v>
      </c>
      <c r="F404" s="197">
        <v>0.08763172257533064</v>
      </c>
      <c r="G404" s="191">
        <v>13.967772164078958</v>
      </c>
      <c r="H404" s="172"/>
      <c r="I404" s="172"/>
      <c r="J404" s="172"/>
    </row>
    <row r="405" spans="1:10" ht="15">
      <c r="A405" s="194" t="s">
        <v>377</v>
      </c>
      <c r="B405" s="195" t="s">
        <v>209</v>
      </c>
      <c r="C405" s="195" t="s">
        <v>15</v>
      </c>
      <c r="D405" s="195" t="s">
        <v>528</v>
      </c>
      <c r="E405" s="196">
        <v>20.64</v>
      </c>
      <c r="F405" s="197">
        <v>0.049100000000000005</v>
      </c>
      <c r="G405" s="191">
        <v>0</v>
      </c>
      <c r="H405" s="172"/>
      <c r="I405" s="172"/>
      <c r="J405" s="172"/>
    </row>
    <row r="406" spans="1:10" ht="15">
      <c r="A406" s="194" t="s">
        <v>378</v>
      </c>
      <c r="B406" s="195" t="s">
        <v>209</v>
      </c>
      <c r="C406" s="195" t="s">
        <v>627</v>
      </c>
      <c r="D406" s="195" t="s">
        <v>528</v>
      </c>
      <c r="E406" s="196">
        <v>7.2</v>
      </c>
      <c r="F406" s="197">
        <v>0.05</v>
      </c>
      <c r="G406" s="191">
        <v>18.25</v>
      </c>
      <c r="H406" s="172"/>
      <c r="I406" s="172"/>
      <c r="J406" s="172"/>
    </row>
    <row r="407" spans="1:10" ht="15">
      <c r="A407" s="194" t="s">
        <v>379</v>
      </c>
      <c r="B407" s="195" t="s">
        <v>209</v>
      </c>
      <c r="C407" s="195" t="s">
        <v>628</v>
      </c>
      <c r="D407" s="195" t="s">
        <v>528</v>
      </c>
      <c r="E407" s="196">
        <v>1160</v>
      </c>
      <c r="F407" s="197">
        <v>0.032400000000000005</v>
      </c>
      <c r="G407" s="191">
        <v>28.616</v>
      </c>
      <c r="H407" s="172"/>
      <c r="I407" s="172"/>
      <c r="J407" s="172"/>
    </row>
    <row r="408" spans="1:10" ht="15">
      <c r="A408" s="194" t="s">
        <v>380</v>
      </c>
      <c r="B408" s="195" t="s">
        <v>209</v>
      </c>
      <c r="C408" s="195" t="s">
        <v>679</v>
      </c>
      <c r="D408" s="195" t="s">
        <v>528</v>
      </c>
      <c r="E408" s="196">
        <v>1748.13</v>
      </c>
      <c r="F408" s="197">
        <v>0.0668</v>
      </c>
      <c r="G408" s="191">
        <v>32.12</v>
      </c>
      <c r="H408" s="172"/>
      <c r="I408" s="172"/>
      <c r="J408" s="172"/>
    </row>
    <row r="409" spans="1:10" ht="15">
      <c r="A409" s="194" t="s">
        <v>381</v>
      </c>
      <c r="B409" s="195" t="s">
        <v>209</v>
      </c>
      <c r="C409" s="195" t="s">
        <v>623</v>
      </c>
      <c r="D409" s="195" t="s">
        <v>528</v>
      </c>
      <c r="E409" s="196">
        <v>1227.124</v>
      </c>
      <c r="F409" s="197">
        <v>0</v>
      </c>
      <c r="G409" s="191">
        <v>0</v>
      </c>
      <c r="H409" s="172"/>
      <c r="I409" s="172"/>
      <c r="J409" s="172"/>
    </row>
    <row r="410" spans="1:10" ht="15">
      <c r="A410" s="194" t="s">
        <v>382</v>
      </c>
      <c r="B410" s="195" t="s">
        <v>209</v>
      </c>
      <c r="C410" s="195" t="s">
        <v>541</v>
      </c>
      <c r="D410" s="195" t="s">
        <v>529</v>
      </c>
      <c r="E410" s="196">
        <v>10917.437616750203</v>
      </c>
      <c r="F410" s="197">
        <v>0.061000000000000006</v>
      </c>
      <c r="G410" s="191">
        <v>24.747000000000003</v>
      </c>
      <c r="H410" s="172"/>
      <c r="I410" s="172"/>
      <c r="J410" s="172"/>
    </row>
    <row r="411" spans="1:10" ht="15">
      <c r="A411" s="194" t="s">
        <v>383</v>
      </c>
      <c r="B411" s="195" t="s">
        <v>209</v>
      </c>
      <c r="C411" s="195" t="s">
        <v>538</v>
      </c>
      <c r="D411" s="195" t="s">
        <v>529</v>
      </c>
      <c r="E411" s="196">
        <v>736</v>
      </c>
      <c r="F411" s="197">
        <v>0.06998342391304348</v>
      </c>
      <c r="G411" s="191">
        <v>26.687153532608693</v>
      </c>
      <c r="H411" s="172"/>
      <c r="I411" s="172"/>
      <c r="J411" s="172"/>
    </row>
    <row r="412" spans="1:10" ht="15">
      <c r="A412" s="194" t="s">
        <v>384</v>
      </c>
      <c r="B412" s="195" t="s">
        <v>209</v>
      </c>
      <c r="C412" s="195" t="s">
        <v>542</v>
      </c>
      <c r="D412" s="195" t="s">
        <v>529</v>
      </c>
      <c r="E412" s="196">
        <v>3564.48303993424</v>
      </c>
      <c r="F412" s="197">
        <v>0.08373947553417133</v>
      </c>
      <c r="G412" s="191">
        <v>15.57260328206806</v>
      </c>
      <c r="H412" s="172"/>
      <c r="I412" s="172"/>
      <c r="J412" s="172"/>
    </row>
    <row r="413" spans="1:10" ht="15">
      <c r="A413" s="194" t="s">
        <v>385</v>
      </c>
      <c r="B413" s="195" t="s">
        <v>209</v>
      </c>
      <c r="C413" s="195" t="s">
        <v>15</v>
      </c>
      <c r="D413" s="195" t="s">
        <v>529</v>
      </c>
      <c r="E413" s="196">
        <v>2108.285</v>
      </c>
      <c r="F413" s="197">
        <v>0.049100000000000005</v>
      </c>
      <c r="G413" s="191">
        <v>0</v>
      </c>
      <c r="H413" s="172"/>
      <c r="I413" s="172"/>
      <c r="J413" s="172"/>
    </row>
    <row r="414" spans="1:10" ht="15">
      <c r="A414" s="194" t="s">
        <v>386</v>
      </c>
      <c r="B414" s="195" t="s">
        <v>209</v>
      </c>
      <c r="C414" s="195" t="s">
        <v>627</v>
      </c>
      <c r="D414" s="195" t="s">
        <v>529</v>
      </c>
      <c r="E414" s="196">
        <v>18.62</v>
      </c>
      <c r="F414" s="197">
        <v>0.05</v>
      </c>
      <c r="G414" s="191">
        <v>18.25</v>
      </c>
      <c r="H414" s="172"/>
      <c r="I414" s="172"/>
      <c r="J414" s="172"/>
    </row>
    <row r="415" spans="1:10" ht="15">
      <c r="A415" s="194" t="s">
        <v>387</v>
      </c>
      <c r="B415" s="195" t="s">
        <v>209</v>
      </c>
      <c r="C415" s="195" t="s">
        <v>20</v>
      </c>
      <c r="D415" s="195" t="s">
        <v>529</v>
      </c>
      <c r="E415" s="196">
        <v>446</v>
      </c>
      <c r="F415" s="197">
        <v>0</v>
      </c>
      <c r="G415" s="191">
        <v>0</v>
      </c>
      <c r="H415" s="172"/>
      <c r="I415" s="172"/>
      <c r="J415" s="172"/>
    </row>
    <row r="416" spans="1:10" ht="15">
      <c r="A416" s="194" t="s">
        <v>388</v>
      </c>
      <c r="B416" s="195" t="s">
        <v>209</v>
      </c>
      <c r="C416" s="195" t="s">
        <v>679</v>
      </c>
      <c r="D416" s="195" t="s">
        <v>529</v>
      </c>
      <c r="E416" s="196">
        <v>10570.353701019067</v>
      </c>
      <c r="F416" s="197">
        <v>0.06680000000000001</v>
      </c>
      <c r="G416" s="191">
        <v>32.12</v>
      </c>
      <c r="H416" s="172"/>
      <c r="I416" s="172"/>
      <c r="J416" s="172"/>
    </row>
    <row r="417" spans="1:10" ht="15">
      <c r="A417" s="194" t="s">
        <v>389</v>
      </c>
      <c r="B417" s="195" t="s">
        <v>209</v>
      </c>
      <c r="C417" s="195" t="s">
        <v>27</v>
      </c>
      <c r="D417" s="195" t="s">
        <v>529</v>
      </c>
      <c r="E417" s="196">
        <v>84.4815</v>
      </c>
      <c r="F417" s="197">
        <v>0.1</v>
      </c>
      <c r="G417" s="191">
        <v>36.5</v>
      </c>
      <c r="H417" s="172"/>
      <c r="I417" s="172"/>
      <c r="J417" s="172"/>
    </row>
    <row r="418" spans="1:10" ht="15">
      <c r="A418" s="194" t="s">
        <v>390</v>
      </c>
      <c r="B418" s="195" t="s">
        <v>209</v>
      </c>
      <c r="C418" s="195" t="s">
        <v>623</v>
      </c>
      <c r="D418" s="195" t="s">
        <v>529</v>
      </c>
      <c r="E418" s="196">
        <v>2297.305</v>
      </c>
      <c r="F418" s="197">
        <v>0</v>
      </c>
      <c r="G418" s="191">
        <v>0</v>
      </c>
      <c r="H418" s="172"/>
      <c r="I418" s="172"/>
      <c r="J418" s="172"/>
    </row>
    <row r="419" spans="1:10" ht="15">
      <c r="A419" s="194" t="s">
        <v>391</v>
      </c>
      <c r="B419" s="195" t="s">
        <v>209</v>
      </c>
      <c r="C419" s="195" t="s">
        <v>541</v>
      </c>
      <c r="D419" s="195" t="s">
        <v>530</v>
      </c>
      <c r="E419" s="196">
        <v>4463.213107346186</v>
      </c>
      <c r="F419" s="197">
        <v>0.06099999999999999</v>
      </c>
      <c r="G419" s="191">
        <v>24.746999999999996</v>
      </c>
      <c r="H419" s="172"/>
      <c r="I419" s="172"/>
      <c r="J419" s="172"/>
    </row>
    <row r="420" spans="1:10" ht="15">
      <c r="A420" s="194" t="s">
        <v>392</v>
      </c>
      <c r="B420" s="195" t="s">
        <v>209</v>
      </c>
      <c r="C420" s="195" t="s">
        <v>538</v>
      </c>
      <c r="D420" s="195" t="s">
        <v>530</v>
      </c>
      <c r="E420" s="196">
        <v>6043</v>
      </c>
      <c r="F420" s="197">
        <v>0.06620000000000001</v>
      </c>
      <c r="G420" s="191">
        <v>27.26549999999999</v>
      </c>
      <c r="H420" s="172"/>
      <c r="I420" s="172"/>
      <c r="J420" s="172"/>
    </row>
    <row r="421" spans="1:10" ht="15">
      <c r="A421" s="194" t="s">
        <v>393</v>
      </c>
      <c r="B421" s="195" t="s">
        <v>209</v>
      </c>
      <c r="C421" s="195" t="s">
        <v>542</v>
      </c>
      <c r="D421" s="195" t="s">
        <v>530</v>
      </c>
      <c r="E421" s="196">
        <v>5948.962706301515</v>
      </c>
      <c r="F421" s="197">
        <v>0.08330281581662832</v>
      </c>
      <c r="G421" s="191">
        <v>15.752644552643904</v>
      </c>
      <c r="H421" s="172"/>
      <c r="I421" s="172"/>
      <c r="J421" s="172"/>
    </row>
    <row r="422" spans="1:10" ht="15">
      <c r="A422" s="194" t="s">
        <v>394</v>
      </c>
      <c r="B422" s="195" t="s">
        <v>209</v>
      </c>
      <c r="C422" s="195" t="s">
        <v>15</v>
      </c>
      <c r="D422" s="195" t="s">
        <v>530</v>
      </c>
      <c r="E422" s="196">
        <v>5110.533999999999</v>
      </c>
      <c r="F422" s="197">
        <v>0.049100000000000005</v>
      </c>
      <c r="G422" s="191">
        <v>0</v>
      </c>
      <c r="H422" s="172"/>
      <c r="I422" s="172"/>
      <c r="J422" s="172"/>
    </row>
    <row r="423" spans="1:10" ht="15">
      <c r="A423" s="194" t="s">
        <v>395</v>
      </c>
      <c r="B423" s="195" t="s">
        <v>209</v>
      </c>
      <c r="C423" s="195" t="s">
        <v>627</v>
      </c>
      <c r="D423" s="195" t="s">
        <v>530</v>
      </c>
      <c r="E423" s="196">
        <v>12.5</v>
      </c>
      <c r="F423" s="197">
        <v>0.05</v>
      </c>
      <c r="G423" s="191">
        <v>18.25</v>
      </c>
      <c r="H423" s="172"/>
      <c r="I423" s="172"/>
      <c r="J423" s="172"/>
    </row>
    <row r="424" spans="1:10" ht="15">
      <c r="A424" s="194" t="s">
        <v>396</v>
      </c>
      <c r="B424" s="195" t="s">
        <v>209</v>
      </c>
      <c r="C424" s="195" t="s">
        <v>628</v>
      </c>
      <c r="D424" s="195" t="s">
        <v>530</v>
      </c>
      <c r="E424" s="196">
        <v>6697</v>
      </c>
      <c r="F424" s="197">
        <v>0.032400000000000005</v>
      </c>
      <c r="G424" s="191">
        <v>28.615999999999996</v>
      </c>
      <c r="H424" s="172"/>
      <c r="I424" s="172"/>
      <c r="J424" s="172"/>
    </row>
    <row r="425" spans="1:10" ht="15">
      <c r="A425" s="194" t="s">
        <v>397</v>
      </c>
      <c r="B425" s="195" t="s">
        <v>209</v>
      </c>
      <c r="C425" s="195" t="s">
        <v>20</v>
      </c>
      <c r="D425" s="195" t="s">
        <v>530</v>
      </c>
      <c r="E425" s="196">
        <v>1742.5</v>
      </c>
      <c r="F425" s="197">
        <v>0</v>
      </c>
      <c r="G425" s="191">
        <v>0</v>
      </c>
      <c r="H425" s="172"/>
      <c r="I425" s="172"/>
      <c r="J425" s="172"/>
    </row>
    <row r="426" spans="1:10" ht="15">
      <c r="A426" s="194" t="s">
        <v>398</v>
      </c>
      <c r="B426" s="195" t="s">
        <v>209</v>
      </c>
      <c r="C426" s="195" t="s">
        <v>27</v>
      </c>
      <c r="D426" s="195" t="s">
        <v>530</v>
      </c>
      <c r="E426" s="196">
        <v>5.323542376113137</v>
      </c>
      <c r="F426" s="197">
        <v>0.1</v>
      </c>
      <c r="G426" s="191">
        <v>36.5</v>
      </c>
      <c r="H426" s="172"/>
      <c r="I426" s="172"/>
      <c r="J426" s="172"/>
    </row>
    <row r="427" spans="1:10" ht="15">
      <c r="A427" s="194" t="s">
        <v>399</v>
      </c>
      <c r="B427" s="195" t="s">
        <v>209</v>
      </c>
      <c r="C427" s="195" t="s">
        <v>623</v>
      </c>
      <c r="D427" s="195" t="s">
        <v>530</v>
      </c>
      <c r="E427" s="196">
        <v>28.8</v>
      </c>
      <c r="F427" s="197">
        <v>0</v>
      </c>
      <c r="G427" s="191">
        <v>0</v>
      </c>
      <c r="H427" s="172"/>
      <c r="I427" s="172"/>
      <c r="J427" s="172"/>
    </row>
    <row r="428" spans="1:10" ht="15">
      <c r="A428" s="194" t="s">
        <v>400</v>
      </c>
      <c r="B428" s="195" t="s">
        <v>209</v>
      </c>
      <c r="C428" s="195" t="s">
        <v>541</v>
      </c>
      <c r="D428" s="195" t="s">
        <v>531</v>
      </c>
      <c r="E428" s="196">
        <v>3524.4321521942843</v>
      </c>
      <c r="F428" s="197">
        <v>0.061</v>
      </c>
      <c r="G428" s="191">
        <v>24.747</v>
      </c>
      <c r="H428" s="172"/>
      <c r="I428" s="172"/>
      <c r="J428" s="172"/>
    </row>
    <row r="429" spans="1:10" ht="15">
      <c r="A429" s="194" t="s">
        <v>401</v>
      </c>
      <c r="B429" s="195" t="s">
        <v>209</v>
      </c>
      <c r="C429" s="195" t="s">
        <v>538</v>
      </c>
      <c r="D429" s="195" t="s">
        <v>531</v>
      </c>
      <c r="E429" s="196">
        <v>6053</v>
      </c>
      <c r="F429" s="197">
        <v>0.07009677845696345</v>
      </c>
      <c r="G429" s="191">
        <v>26.66982578886501</v>
      </c>
      <c r="H429" s="172"/>
      <c r="I429" s="172"/>
      <c r="J429" s="172"/>
    </row>
    <row r="430" spans="1:10" ht="15">
      <c r="A430" s="194" t="s">
        <v>402</v>
      </c>
      <c r="B430" s="195" t="s">
        <v>209</v>
      </c>
      <c r="C430" s="195" t="s">
        <v>542</v>
      </c>
      <c r="D430" s="195" t="s">
        <v>531</v>
      </c>
      <c r="E430" s="196">
        <v>9575.830321243524</v>
      </c>
      <c r="F430" s="197">
        <v>0.0858599845111336</v>
      </c>
      <c r="G430" s="191">
        <v>14.69828601591871</v>
      </c>
      <c r="H430" s="172"/>
      <c r="I430" s="172"/>
      <c r="J430" s="172"/>
    </row>
    <row r="431" spans="1:10" ht="15">
      <c r="A431" s="194" t="s">
        <v>403</v>
      </c>
      <c r="B431" s="195" t="s">
        <v>209</v>
      </c>
      <c r="C431" s="195" t="s">
        <v>15</v>
      </c>
      <c r="D431" s="195" t="s">
        <v>531</v>
      </c>
      <c r="E431" s="196">
        <v>2121.6020000000008</v>
      </c>
      <c r="F431" s="197">
        <v>0.049100000000000005</v>
      </c>
      <c r="G431" s="191">
        <v>0</v>
      </c>
      <c r="H431" s="172"/>
      <c r="I431" s="172"/>
      <c r="J431" s="172"/>
    </row>
    <row r="432" spans="1:10" ht="15">
      <c r="A432" s="194" t="s">
        <v>404</v>
      </c>
      <c r="B432" s="195" t="s">
        <v>209</v>
      </c>
      <c r="C432" s="195" t="s">
        <v>627</v>
      </c>
      <c r="D432" s="195" t="s">
        <v>531</v>
      </c>
      <c r="E432" s="196">
        <v>63.19355438663831</v>
      </c>
      <c r="F432" s="197">
        <v>0.05</v>
      </c>
      <c r="G432" s="191">
        <v>18.25</v>
      </c>
      <c r="H432" s="172"/>
      <c r="I432" s="172"/>
      <c r="J432" s="172"/>
    </row>
    <row r="433" spans="1:10" ht="15">
      <c r="A433" s="194" t="s">
        <v>405</v>
      </c>
      <c r="B433" s="195" t="s">
        <v>209</v>
      </c>
      <c r="C433" s="195" t="s">
        <v>628</v>
      </c>
      <c r="D433" s="195" t="s">
        <v>531</v>
      </c>
      <c r="E433" s="196">
        <v>11430</v>
      </c>
      <c r="F433" s="197">
        <v>0.032400000000000005</v>
      </c>
      <c r="G433" s="191">
        <v>28.616</v>
      </c>
      <c r="H433" s="172"/>
      <c r="I433" s="172"/>
      <c r="J433" s="172"/>
    </row>
    <row r="434" spans="1:10" ht="15">
      <c r="A434" s="194" t="s">
        <v>406</v>
      </c>
      <c r="B434" s="195" t="s">
        <v>209</v>
      </c>
      <c r="C434" s="195" t="s">
        <v>20</v>
      </c>
      <c r="D434" s="195" t="s">
        <v>531</v>
      </c>
      <c r="E434" s="196">
        <v>2616</v>
      </c>
      <c r="F434" s="197">
        <v>0</v>
      </c>
      <c r="G434" s="191">
        <v>0</v>
      </c>
      <c r="H434" s="172"/>
      <c r="I434" s="172"/>
      <c r="J434" s="172"/>
    </row>
    <row r="435" spans="1:10" ht="15">
      <c r="A435" s="194" t="s">
        <v>407</v>
      </c>
      <c r="B435" s="195" t="s">
        <v>209</v>
      </c>
      <c r="C435" s="195" t="s">
        <v>585</v>
      </c>
      <c r="D435" s="195" t="s">
        <v>531</v>
      </c>
      <c r="E435" s="196">
        <v>16.26299999999999</v>
      </c>
      <c r="F435" s="197">
        <v>0.6</v>
      </c>
      <c r="G435" s="191">
        <v>36.5</v>
      </c>
      <c r="H435" s="172"/>
      <c r="I435" s="172"/>
      <c r="J435" s="172"/>
    </row>
    <row r="436" spans="1:10" ht="15">
      <c r="A436" s="194" t="s">
        <v>408</v>
      </c>
      <c r="B436" s="195" t="s">
        <v>209</v>
      </c>
      <c r="C436" s="195" t="s">
        <v>679</v>
      </c>
      <c r="D436" s="195" t="s">
        <v>531</v>
      </c>
      <c r="E436" s="196">
        <v>92.00200000000001</v>
      </c>
      <c r="F436" s="197">
        <v>0.0668</v>
      </c>
      <c r="G436" s="191">
        <v>32.12</v>
      </c>
      <c r="H436" s="172"/>
      <c r="I436" s="172"/>
      <c r="J436" s="172"/>
    </row>
    <row r="437" spans="1:10" ht="15">
      <c r="A437" s="194" t="s">
        <v>409</v>
      </c>
      <c r="B437" s="195" t="s">
        <v>209</v>
      </c>
      <c r="C437" s="195" t="s">
        <v>27</v>
      </c>
      <c r="D437" s="195" t="s">
        <v>531</v>
      </c>
      <c r="E437" s="196">
        <v>280.61227138440506</v>
      </c>
      <c r="F437" s="197">
        <v>0.1</v>
      </c>
      <c r="G437" s="191">
        <v>36.5</v>
      </c>
      <c r="H437" s="172"/>
      <c r="I437" s="172"/>
      <c r="J437" s="172"/>
    </row>
    <row r="438" spans="1:10" ht="15">
      <c r="A438" s="201"/>
      <c r="B438" s="202"/>
      <c r="C438" s="202"/>
      <c r="D438" s="202"/>
      <c r="E438" s="203"/>
      <c r="F438" s="204"/>
      <c r="G438" s="205"/>
      <c r="H438" s="172"/>
      <c r="I438" s="172"/>
      <c r="J438" s="172"/>
    </row>
    <row r="439" spans="1:10" ht="15">
      <c r="A439" s="474" t="s">
        <v>1281</v>
      </c>
      <c r="B439" s="202"/>
      <c r="C439" s="202"/>
      <c r="D439" s="202"/>
      <c r="E439" s="203"/>
      <c r="F439" s="204"/>
      <c r="G439" s="205"/>
      <c r="H439" s="172"/>
      <c r="I439" s="172"/>
      <c r="J439" s="172"/>
    </row>
    <row r="440" spans="1:10" ht="15">
      <c r="A440" s="474" t="s">
        <v>1282</v>
      </c>
      <c r="B440" s="202"/>
      <c r="C440" s="202"/>
      <c r="D440" s="202"/>
      <c r="E440" s="203"/>
      <c r="F440" s="204"/>
      <c r="G440" s="205"/>
      <c r="H440" s="172"/>
      <c r="I440" s="172"/>
      <c r="J440" s="172"/>
    </row>
    <row r="441" spans="1:10" ht="15">
      <c r="A441" s="201"/>
      <c r="B441" s="202"/>
      <c r="C441" s="202"/>
      <c r="D441" s="202"/>
      <c r="E441" s="203"/>
      <c r="F441" s="204"/>
      <c r="G441" s="205"/>
      <c r="H441" s="172"/>
      <c r="I441" s="172"/>
      <c r="J441" s="172"/>
    </row>
    <row r="442" spans="1:10" ht="15">
      <c r="A442" s="201"/>
      <c r="B442" s="202"/>
      <c r="C442" s="202"/>
      <c r="D442" s="202"/>
      <c r="E442" s="203"/>
      <c r="F442" s="204"/>
      <c r="G442" s="205"/>
      <c r="H442" s="172"/>
      <c r="I442" s="172"/>
      <c r="J442" s="172"/>
    </row>
    <row r="443" spans="1:10" ht="15">
      <c r="A443" s="201"/>
      <c r="B443" s="202"/>
      <c r="C443" s="202"/>
      <c r="D443" s="202"/>
      <c r="E443" s="203"/>
      <c r="F443" s="204"/>
      <c r="G443" s="205"/>
      <c r="H443" s="172"/>
      <c r="I443" s="172"/>
      <c r="J443" s="172"/>
    </row>
    <row r="444" spans="1:10" ht="15">
      <c r="A444" s="201"/>
      <c r="B444" s="202"/>
      <c r="C444" s="202"/>
      <c r="D444" s="202"/>
      <c r="E444" s="203"/>
      <c r="F444" s="204"/>
      <c r="G444" s="205"/>
      <c r="H444" s="172"/>
      <c r="I444" s="172"/>
      <c r="J444" s="172"/>
    </row>
    <row r="445" spans="1:10" ht="15">
      <c r="A445" s="201"/>
      <c r="B445" s="202"/>
      <c r="C445" s="202"/>
      <c r="D445" s="202"/>
      <c r="E445" s="203"/>
      <c r="F445" s="204"/>
      <c r="G445" s="205"/>
      <c r="H445" s="172"/>
      <c r="I445" s="172"/>
      <c r="J445" s="172"/>
    </row>
    <row r="446" spans="1:10" ht="15">
      <c r="A446" s="201"/>
      <c r="B446" s="202"/>
      <c r="C446" s="202"/>
      <c r="D446" s="202"/>
      <c r="E446" s="203"/>
      <c r="F446" s="204"/>
      <c r="G446" s="205"/>
      <c r="H446" s="172"/>
      <c r="I446" s="172"/>
      <c r="J446" s="172"/>
    </row>
    <row r="447" spans="1:10" ht="15">
      <c r="A447" s="201"/>
      <c r="B447" s="202"/>
      <c r="C447" s="202"/>
      <c r="D447" s="202"/>
      <c r="E447" s="203"/>
      <c r="F447" s="204"/>
      <c r="G447" s="205"/>
      <c r="H447" s="172"/>
      <c r="I447" s="172"/>
      <c r="J447" s="172"/>
    </row>
    <row r="448" spans="1:10" ht="15">
      <c r="A448" s="201"/>
      <c r="B448" s="202"/>
      <c r="C448" s="202"/>
      <c r="D448" s="202"/>
      <c r="E448" s="203"/>
      <c r="F448" s="204"/>
      <c r="G448" s="205"/>
      <c r="H448" s="172"/>
      <c r="I448" s="172"/>
      <c r="J448" s="172"/>
    </row>
    <row r="449" spans="1:10" ht="15">
      <c r="A449" s="201"/>
      <c r="B449" s="202"/>
      <c r="C449" s="202"/>
      <c r="D449" s="202"/>
      <c r="E449" s="203"/>
      <c r="F449" s="204"/>
      <c r="G449" s="205"/>
      <c r="H449" s="172"/>
      <c r="I449" s="172"/>
      <c r="J449" s="172"/>
    </row>
    <row r="450" spans="1:10" ht="15">
      <c r="A450" s="201"/>
      <c r="B450" s="202"/>
      <c r="C450" s="202"/>
      <c r="D450" s="202"/>
      <c r="E450" s="203"/>
      <c r="F450" s="204"/>
      <c r="G450" s="205"/>
      <c r="H450" s="172"/>
      <c r="I450" s="172"/>
      <c r="J450" s="172"/>
    </row>
    <row r="451" spans="1:10" ht="15">
      <c r="A451" s="201"/>
      <c r="B451" s="202"/>
      <c r="C451" s="202"/>
      <c r="D451" s="202"/>
      <c r="E451" s="203"/>
      <c r="F451" s="204"/>
      <c r="G451" s="205"/>
      <c r="H451" s="172"/>
      <c r="I451" s="172"/>
      <c r="J451" s="172"/>
    </row>
    <row r="452" spans="1:10" ht="15">
      <c r="A452" s="201"/>
      <c r="B452" s="202"/>
      <c r="C452" s="202"/>
      <c r="D452" s="202"/>
      <c r="E452" s="203"/>
      <c r="F452" s="204"/>
      <c r="G452" s="205"/>
      <c r="H452" s="172"/>
      <c r="I452" s="172"/>
      <c r="J452" s="172"/>
    </row>
    <row r="453" spans="1:10" ht="15">
      <c r="A453" s="201"/>
      <c r="B453" s="202"/>
      <c r="C453" s="202"/>
      <c r="D453" s="202"/>
      <c r="E453" s="203"/>
      <c r="F453" s="204"/>
      <c r="G453" s="205"/>
      <c r="H453" s="172"/>
      <c r="I453" s="172"/>
      <c r="J453" s="172"/>
    </row>
    <row r="454" spans="1:10" ht="15">
      <c r="A454" s="201"/>
      <c r="B454" s="202"/>
      <c r="C454" s="202"/>
      <c r="D454" s="202"/>
      <c r="E454" s="203"/>
      <c r="F454" s="204"/>
      <c r="G454" s="205"/>
      <c r="H454" s="172"/>
      <c r="I454" s="172"/>
      <c r="J454" s="172"/>
    </row>
    <row r="455" spans="1:10" ht="15">
      <c r="A455" s="201"/>
      <c r="B455" s="202"/>
      <c r="C455" s="202"/>
      <c r="D455" s="202"/>
      <c r="E455" s="203"/>
      <c r="F455" s="204"/>
      <c r="G455" s="205"/>
      <c r="H455" s="172"/>
      <c r="I455" s="172"/>
      <c r="J455" s="172"/>
    </row>
    <row r="456" spans="1:10" ht="15">
      <c r="A456" s="201"/>
      <c r="B456" s="202"/>
      <c r="C456" s="202"/>
      <c r="D456" s="202"/>
      <c r="E456" s="203"/>
      <c r="F456" s="204"/>
      <c r="G456" s="205"/>
      <c r="H456" s="172"/>
      <c r="I456" s="172"/>
      <c r="J456" s="172"/>
    </row>
    <row r="457" spans="1:10" ht="15">
      <c r="A457" s="201"/>
      <c r="B457" s="202"/>
      <c r="C457" s="202"/>
      <c r="D457" s="202"/>
      <c r="E457" s="203"/>
      <c r="F457" s="204"/>
      <c r="G457" s="205"/>
      <c r="H457" s="172"/>
      <c r="I457" s="172"/>
      <c r="J457" s="172"/>
    </row>
    <row r="458" spans="1:10" ht="15">
      <c r="A458" s="201"/>
      <c r="B458" s="202"/>
      <c r="C458" s="202"/>
      <c r="D458" s="202"/>
      <c r="E458" s="203"/>
      <c r="F458" s="204"/>
      <c r="G458" s="205"/>
      <c r="H458" s="172"/>
      <c r="I458" s="172"/>
      <c r="J458" s="172"/>
    </row>
    <row r="459" spans="1:10" ht="15">
      <c r="A459" s="201"/>
      <c r="B459" s="202"/>
      <c r="C459" s="202"/>
      <c r="D459" s="202"/>
      <c r="E459" s="203"/>
      <c r="F459" s="204"/>
      <c r="G459" s="205"/>
      <c r="H459" s="172"/>
      <c r="I459" s="172"/>
      <c r="J459" s="172"/>
    </row>
    <row r="460" spans="1:10" ht="15">
      <c r="A460" s="201"/>
      <c r="B460" s="202"/>
      <c r="C460" s="202"/>
      <c r="D460" s="202"/>
      <c r="E460" s="203"/>
      <c r="F460" s="204"/>
      <c r="G460" s="205"/>
      <c r="H460" s="172"/>
      <c r="I460" s="172"/>
      <c r="J460" s="172"/>
    </row>
    <row r="461" spans="1:10" ht="15">
      <c r="A461" s="201"/>
      <c r="B461" s="202"/>
      <c r="C461" s="202"/>
      <c r="D461" s="202"/>
      <c r="E461" s="203"/>
      <c r="F461" s="204"/>
      <c r="G461" s="205"/>
      <c r="H461" s="172"/>
      <c r="I461" s="172"/>
      <c r="J461" s="172"/>
    </row>
    <row r="462" spans="1:10" ht="15">
      <c r="A462" s="201"/>
      <c r="B462" s="202"/>
      <c r="C462" s="202"/>
      <c r="D462" s="202"/>
      <c r="E462" s="203"/>
      <c r="F462" s="204"/>
      <c r="G462" s="205"/>
      <c r="H462" s="172"/>
      <c r="I462" s="172"/>
      <c r="J462" s="172"/>
    </row>
    <row r="463" spans="1:10" ht="15">
      <c r="A463" s="201"/>
      <c r="B463" s="202"/>
      <c r="C463" s="202"/>
      <c r="D463" s="202"/>
      <c r="E463" s="203"/>
      <c r="F463" s="204"/>
      <c r="G463" s="205"/>
      <c r="H463" s="172"/>
      <c r="I463" s="172"/>
      <c r="J463" s="172"/>
    </row>
    <row r="464" spans="1:10" ht="15">
      <c r="A464" s="201"/>
      <c r="B464" s="202"/>
      <c r="C464" s="202"/>
      <c r="D464" s="202"/>
      <c r="E464" s="203"/>
      <c r="F464" s="204"/>
      <c r="G464" s="205"/>
      <c r="H464" s="172"/>
      <c r="I464" s="172"/>
      <c r="J464" s="172"/>
    </row>
    <row r="465" spans="1:10" ht="15">
      <c r="A465" s="201"/>
      <c r="B465" s="202"/>
      <c r="C465" s="202"/>
      <c r="D465" s="202"/>
      <c r="E465" s="203"/>
      <c r="F465" s="204"/>
      <c r="G465" s="205"/>
      <c r="H465" s="172"/>
      <c r="I465" s="172"/>
      <c r="J465" s="172"/>
    </row>
    <row r="466" spans="1:10" ht="15">
      <c r="A466" s="201"/>
      <c r="B466" s="202"/>
      <c r="C466" s="202"/>
      <c r="D466" s="202"/>
      <c r="E466" s="203"/>
      <c r="F466" s="204"/>
      <c r="G466" s="205"/>
      <c r="H466" s="172"/>
      <c r="I466" s="172"/>
      <c r="J466" s="172"/>
    </row>
    <row r="467" spans="1:10" ht="15">
      <c r="A467" s="201"/>
      <c r="B467" s="202"/>
      <c r="C467" s="202"/>
      <c r="D467" s="202"/>
      <c r="E467" s="203"/>
      <c r="F467" s="204"/>
      <c r="G467" s="205"/>
      <c r="H467" s="172"/>
      <c r="I467" s="172"/>
      <c r="J467" s="172"/>
    </row>
    <row r="468" spans="1:10" ht="15">
      <c r="A468" s="201"/>
      <c r="B468" s="202"/>
      <c r="C468" s="202"/>
      <c r="D468" s="202"/>
      <c r="E468" s="203"/>
      <c r="F468" s="204"/>
      <c r="G468" s="205"/>
      <c r="H468" s="172"/>
      <c r="I468" s="172"/>
      <c r="J468" s="172"/>
    </row>
    <row r="469" spans="1:10" ht="15">
      <c r="A469" s="201"/>
      <c r="B469" s="202"/>
      <c r="C469" s="202"/>
      <c r="D469" s="202"/>
      <c r="E469" s="203"/>
      <c r="F469" s="204"/>
      <c r="G469" s="205"/>
      <c r="H469" s="172"/>
      <c r="I469" s="172"/>
      <c r="J469" s="172"/>
    </row>
    <row r="470" spans="1:10" ht="15">
      <c r="A470" s="201"/>
      <c r="B470" s="202"/>
      <c r="C470" s="202"/>
      <c r="D470" s="202"/>
      <c r="E470" s="203"/>
      <c r="F470" s="204"/>
      <c r="G470" s="205"/>
      <c r="H470" s="172"/>
      <c r="I470" s="172"/>
      <c r="J470" s="172"/>
    </row>
    <row r="471" spans="1:10" ht="15">
      <c r="A471" s="201"/>
      <c r="B471" s="202"/>
      <c r="C471" s="202"/>
      <c r="D471" s="202"/>
      <c r="E471" s="203"/>
      <c r="F471" s="204"/>
      <c r="G471" s="205"/>
      <c r="H471" s="172"/>
      <c r="I471" s="172"/>
      <c r="J471" s="172"/>
    </row>
    <row r="472" spans="1:10" ht="15">
      <c r="A472" s="201"/>
      <c r="B472" s="202"/>
      <c r="C472" s="202"/>
      <c r="D472" s="202"/>
      <c r="E472" s="203"/>
      <c r="F472" s="204"/>
      <c r="G472" s="205"/>
      <c r="H472" s="172"/>
      <c r="I472" s="172"/>
      <c r="J472" s="172"/>
    </row>
    <row r="473" spans="1:10" ht="15">
      <c r="A473" s="201"/>
      <c r="B473" s="202"/>
      <c r="C473" s="202"/>
      <c r="D473" s="202"/>
      <c r="E473" s="203"/>
      <c r="F473" s="204"/>
      <c r="G473" s="205"/>
      <c r="H473" s="172"/>
      <c r="I473" s="172"/>
      <c r="J473" s="172"/>
    </row>
    <row r="474" spans="1:10" ht="15">
      <c r="A474" s="201"/>
      <c r="B474" s="202"/>
      <c r="C474" s="202"/>
      <c r="D474" s="202"/>
      <c r="E474" s="203"/>
      <c r="F474" s="204"/>
      <c r="G474" s="205"/>
      <c r="H474" s="172"/>
      <c r="I474" s="172"/>
      <c r="J474" s="172"/>
    </row>
    <row r="475" spans="1:10" ht="15">
      <c r="A475" s="201"/>
      <c r="B475" s="202"/>
      <c r="C475" s="202"/>
      <c r="D475" s="202"/>
      <c r="E475" s="203"/>
      <c r="F475" s="204"/>
      <c r="G475" s="205"/>
      <c r="H475" s="172"/>
      <c r="I475" s="172"/>
      <c r="J475" s="172"/>
    </row>
    <row r="476" spans="1:10" ht="15">
      <c r="A476" s="201"/>
      <c r="B476" s="202"/>
      <c r="C476" s="202"/>
      <c r="D476" s="202"/>
      <c r="E476" s="203"/>
      <c r="F476" s="204"/>
      <c r="G476" s="205"/>
      <c r="H476" s="172"/>
      <c r="I476" s="172"/>
      <c r="J476" s="172"/>
    </row>
    <row r="477" spans="1:10" ht="15">
      <c r="A477" s="201"/>
      <c r="B477" s="202"/>
      <c r="C477" s="202"/>
      <c r="D477" s="202"/>
      <c r="E477" s="203"/>
      <c r="F477" s="204"/>
      <c r="G477" s="205"/>
      <c r="H477" s="172"/>
      <c r="I477" s="172"/>
      <c r="J477" s="172"/>
    </row>
    <row r="478" spans="1:10" ht="15">
      <c r="A478" s="201"/>
      <c r="B478" s="202"/>
      <c r="C478" s="202"/>
      <c r="D478" s="202"/>
      <c r="E478" s="203"/>
      <c r="F478" s="204"/>
      <c r="G478" s="205"/>
      <c r="H478" s="172"/>
      <c r="I478" s="172"/>
      <c r="J478" s="172"/>
    </row>
    <row r="479" spans="1:10" ht="15">
      <c r="A479" s="201"/>
      <c r="B479" s="202"/>
      <c r="C479" s="202"/>
      <c r="D479" s="202"/>
      <c r="E479" s="203"/>
      <c r="F479" s="204"/>
      <c r="G479" s="205"/>
      <c r="H479" s="172"/>
      <c r="I479" s="172"/>
      <c r="J479" s="172"/>
    </row>
    <row r="480" spans="1:10" ht="15">
      <c r="A480" s="201"/>
      <c r="B480" s="202"/>
      <c r="C480" s="202"/>
      <c r="D480" s="202"/>
      <c r="E480" s="203"/>
      <c r="F480" s="204"/>
      <c r="G480" s="205"/>
      <c r="H480" s="172"/>
      <c r="I480" s="172"/>
      <c r="J480" s="172"/>
    </row>
    <row r="481" spans="1:10" ht="15">
      <c r="A481" s="201"/>
      <c r="B481" s="202"/>
      <c r="C481" s="202"/>
      <c r="D481" s="202"/>
      <c r="E481" s="203"/>
      <c r="F481" s="204"/>
      <c r="G481" s="205"/>
      <c r="H481" s="172"/>
      <c r="I481" s="172"/>
      <c r="J481" s="172"/>
    </row>
    <row r="482" spans="1:10" ht="15">
      <c r="A482" s="201"/>
      <c r="B482" s="202"/>
      <c r="C482" s="202"/>
      <c r="D482" s="202"/>
      <c r="E482" s="203"/>
      <c r="F482" s="204"/>
      <c r="G482" s="205"/>
      <c r="H482" s="172"/>
      <c r="I482" s="172"/>
      <c r="J482" s="172"/>
    </row>
    <row r="483" spans="1:10" ht="15">
      <c r="A483" s="201"/>
      <c r="B483" s="202"/>
      <c r="C483" s="202"/>
      <c r="D483" s="202"/>
      <c r="E483" s="203"/>
      <c r="F483" s="204"/>
      <c r="G483" s="205"/>
      <c r="H483" s="172"/>
      <c r="I483" s="172"/>
      <c r="J483" s="172"/>
    </row>
    <row r="484" spans="1:10" ht="15">
      <c r="A484" s="201"/>
      <c r="B484" s="202"/>
      <c r="C484" s="202"/>
      <c r="D484" s="202"/>
      <c r="E484" s="203"/>
      <c r="F484" s="204"/>
      <c r="G484" s="205"/>
      <c r="H484" s="172"/>
      <c r="I484" s="172"/>
      <c r="J484" s="172"/>
    </row>
    <row r="485" spans="1:10" ht="15">
      <c r="A485" s="201"/>
      <c r="B485" s="202"/>
      <c r="C485" s="202"/>
      <c r="D485" s="202"/>
      <c r="E485" s="203"/>
      <c r="F485" s="204"/>
      <c r="G485" s="205"/>
      <c r="H485" s="172"/>
      <c r="I485" s="172"/>
      <c r="J485" s="172"/>
    </row>
    <row r="486" spans="1:10" ht="15">
      <c r="A486" s="201"/>
      <c r="B486" s="202"/>
      <c r="C486" s="202"/>
      <c r="D486" s="202"/>
      <c r="E486" s="203"/>
      <c r="F486" s="204"/>
      <c r="G486" s="205"/>
      <c r="H486" s="172"/>
      <c r="I486" s="172"/>
      <c r="J486" s="172"/>
    </row>
    <row r="487" spans="1:10" ht="15">
      <c r="A487" s="201"/>
      <c r="B487" s="202"/>
      <c r="C487" s="202"/>
      <c r="D487" s="202"/>
      <c r="E487" s="203"/>
      <c r="F487" s="204"/>
      <c r="G487" s="205"/>
      <c r="H487" s="172"/>
      <c r="I487" s="172"/>
      <c r="J487" s="172"/>
    </row>
    <row r="488" spans="1:10" ht="15">
      <c r="A488" s="201"/>
      <c r="B488" s="202"/>
      <c r="C488" s="202"/>
      <c r="D488" s="202"/>
      <c r="E488" s="203"/>
      <c r="F488" s="204"/>
      <c r="G488" s="205"/>
      <c r="H488" s="172"/>
      <c r="I488" s="172"/>
      <c r="J488" s="172"/>
    </row>
    <row r="489" spans="1:10" ht="15">
      <c r="A489" s="201"/>
      <c r="B489" s="202"/>
      <c r="C489" s="202"/>
      <c r="D489" s="202"/>
      <c r="E489" s="203"/>
      <c r="F489" s="204"/>
      <c r="G489" s="205"/>
      <c r="H489" s="172"/>
      <c r="I489" s="172"/>
      <c r="J489" s="172"/>
    </row>
    <row r="490" spans="1:10" ht="15">
      <c r="A490" s="201"/>
      <c r="B490" s="202"/>
      <c r="C490" s="202"/>
      <c r="D490" s="202"/>
      <c r="E490" s="203"/>
      <c r="F490" s="204"/>
      <c r="G490" s="205"/>
      <c r="H490" s="172"/>
      <c r="I490" s="172"/>
      <c r="J490" s="172"/>
    </row>
    <row r="491" spans="1:10" ht="15">
      <c r="A491" s="201"/>
      <c r="B491" s="202"/>
      <c r="C491" s="202"/>
      <c r="D491" s="202"/>
      <c r="E491" s="203"/>
      <c r="F491" s="204"/>
      <c r="G491" s="205"/>
      <c r="H491" s="172"/>
      <c r="I491" s="172"/>
      <c r="J491" s="172"/>
    </row>
    <row r="492" spans="1:10" ht="15">
      <c r="A492" s="201"/>
      <c r="B492" s="202"/>
      <c r="C492" s="202"/>
      <c r="D492" s="202"/>
      <c r="E492" s="203"/>
      <c r="F492" s="204"/>
      <c r="G492" s="205"/>
      <c r="H492" s="172"/>
      <c r="I492" s="172"/>
      <c r="J492" s="172"/>
    </row>
    <row r="493" spans="1:10" ht="15">
      <c r="A493" s="201"/>
      <c r="B493" s="202"/>
      <c r="C493" s="202"/>
      <c r="D493" s="202"/>
      <c r="E493" s="203"/>
      <c r="F493" s="204"/>
      <c r="G493" s="205"/>
      <c r="H493" s="172"/>
      <c r="I493" s="172"/>
      <c r="J493" s="172"/>
    </row>
    <row r="494" spans="1:10" ht="15">
      <c r="A494" s="201"/>
      <c r="B494" s="202"/>
      <c r="C494" s="202"/>
      <c r="D494" s="202"/>
      <c r="E494" s="203"/>
      <c r="F494" s="204"/>
      <c r="G494" s="205"/>
      <c r="H494" s="172"/>
      <c r="I494" s="172"/>
      <c r="J494" s="172"/>
    </row>
    <row r="495" spans="1:10" ht="15">
      <c r="A495" s="201"/>
      <c r="B495" s="202"/>
      <c r="C495" s="202"/>
      <c r="D495" s="202"/>
      <c r="E495" s="203"/>
      <c r="F495" s="204"/>
      <c r="G495" s="205"/>
      <c r="H495" s="172"/>
      <c r="I495" s="172"/>
      <c r="J495" s="172"/>
    </row>
    <row r="496" spans="1:10" ht="15">
      <c r="A496" s="201"/>
      <c r="B496" s="202"/>
      <c r="C496" s="202"/>
      <c r="D496" s="202"/>
      <c r="E496" s="203"/>
      <c r="F496" s="204"/>
      <c r="G496" s="205"/>
      <c r="H496" s="172"/>
      <c r="I496" s="172"/>
      <c r="J496" s="172"/>
    </row>
    <row r="497" spans="1:10" ht="15">
      <c r="A497" s="201"/>
      <c r="B497" s="202"/>
      <c r="C497" s="202"/>
      <c r="D497" s="202"/>
      <c r="E497" s="203"/>
      <c r="F497" s="204"/>
      <c r="G497" s="205"/>
      <c r="H497" s="172"/>
      <c r="I497" s="172"/>
      <c r="J497" s="172"/>
    </row>
    <row r="498" spans="1:10" ht="15">
      <c r="A498" s="201"/>
      <c r="B498" s="202"/>
      <c r="C498" s="202"/>
      <c r="D498" s="202"/>
      <c r="E498" s="203"/>
      <c r="F498" s="204"/>
      <c r="G498" s="205"/>
      <c r="H498" s="172"/>
      <c r="I498" s="172"/>
      <c r="J498" s="172"/>
    </row>
    <row r="499" spans="1:10" ht="15">
      <c r="A499" s="201"/>
      <c r="B499" s="202"/>
      <c r="C499" s="202"/>
      <c r="D499" s="202"/>
      <c r="E499" s="203"/>
      <c r="F499" s="204"/>
      <c r="G499" s="205"/>
      <c r="H499" s="172"/>
      <c r="I499" s="172"/>
      <c r="J499" s="172"/>
    </row>
    <row r="500" spans="1:10" ht="15">
      <c r="A500" s="201"/>
      <c r="B500" s="202"/>
      <c r="C500" s="202"/>
      <c r="D500" s="202"/>
      <c r="E500" s="203"/>
      <c r="F500" s="204"/>
      <c r="G500" s="205"/>
      <c r="H500" s="172"/>
      <c r="I500" s="172"/>
      <c r="J500" s="172"/>
    </row>
    <row r="501" spans="1:10" ht="15">
      <c r="A501" s="201"/>
      <c r="B501" s="202"/>
      <c r="C501" s="202"/>
      <c r="D501" s="202"/>
      <c r="E501" s="203"/>
      <c r="F501" s="204"/>
      <c r="G501" s="205"/>
      <c r="H501" s="172"/>
      <c r="I501" s="172"/>
      <c r="J501" s="172"/>
    </row>
    <row r="502" spans="1:10" ht="15">
      <c r="A502" s="201"/>
      <c r="B502" s="202"/>
      <c r="C502" s="202"/>
      <c r="D502" s="202"/>
      <c r="E502" s="203"/>
      <c r="F502" s="204"/>
      <c r="G502" s="205"/>
      <c r="H502" s="172"/>
      <c r="I502" s="172"/>
      <c r="J502" s="172"/>
    </row>
    <row r="503" spans="1:10" ht="15">
      <c r="A503" s="201"/>
      <c r="B503" s="202"/>
      <c r="C503" s="202"/>
      <c r="D503" s="202"/>
      <c r="E503" s="203"/>
      <c r="F503" s="204"/>
      <c r="G503" s="205"/>
      <c r="H503" s="172"/>
      <c r="I503" s="172"/>
      <c r="J503" s="172"/>
    </row>
    <row r="504" spans="1:10" ht="15">
      <c r="A504" s="201"/>
      <c r="B504" s="202"/>
      <c r="C504" s="202"/>
      <c r="D504" s="202"/>
      <c r="E504" s="203"/>
      <c r="F504" s="204"/>
      <c r="G504" s="205"/>
      <c r="H504" s="172"/>
      <c r="I504" s="172"/>
      <c r="J504" s="172"/>
    </row>
    <row r="505" spans="1:10" ht="15">
      <c r="A505" s="201"/>
      <c r="B505" s="202"/>
      <c r="C505" s="202"/>
      <c r="D505" s="202"/>
      <c r="E505" s="203"/>
      <c r="F505" s="204"/>
      <c r="G505" s="205"/>
      <c r="H505" s="172"/>
      <c r="I505" s="172"/>
      <c r="J505" s="172"/>
    </row>
    <row r="506" spans="1:10" ht="15">
      <c r="A506" s="201"/>
      <c r="B506" s="202"/>
      <c r="C506" s="202"/>
      <c r="D506" s="202"/>
      <c r="E506" s="203"/>
      <c r="F506" s="204"/>
      <c r="G506" s="205"/>
      <c r="H506" s="172"/>
      <c r="I506" s="172"/>
      <c r="J506" s="172"/>
    </row>
    <row r="507" spans="1:10" ht="15">
      <c r="A507" s="201"/>
      <c r="B507" s="202"/>
      <c r="C507" s="202"/>
      <c r="D507" s="202"/>
      <c r="E507" s="203"/>
      <c r="F507" s="204"/>
      <c r="G507" s="205"/>
      <c r="H507" s="172"/>
      <c r="I507" s="172"/>
      <c r="J507" s="172"/>
    </row>
    <row r="508" spans="1:10" ht="15">
      <c r="A508" s="201"/>
      <c r="B508" s="202"/>
      <c r="C508" s="202"/>
      <c r="D508" s="202"/>
      <c r="E508" s="203"/>
      <c r="F508" s="204"/>
      <c r="G508" s="205"/>
      <c r="H508" s="172"/>
      <c r="I508" s="172"/>
      <c r="J508" s="172"/>
    </row>
    <row r="509" spans="1:10" ht="15">
      <c r="A509" s="201"/>
      <c r="B509" s="202"/>
      <c r="C509" s="202"/>
      <c r="D509" s="202"/>
      <c r="E509" s="203"/>
      <c r="F509" s="204"/>
      <c r="G509" s="205"/>
      <c r="H509" s="172"/>
      <c r="I509" s="172"/>
      <c r="J509" s="172"/>
    </row>
    <row r="510" spans="1:10" ht="15">
      <c r="A510" s="201"/>
      <c r="B510" s="202"/>
      <c r="C510" s="202"/>
      <c r="D510" s="202"/>
      <c r="E510" s="203"/>
      <c r="F510" s="204"/>
      <c r="G510" s="205"/>
      <c r="H510" s="172"/>
      <c r="I510" s="172"/>
      <c r="J510" s="172"/>
    </row>
    <row r="511" spans="1:10" ht="15">
      <c r="A511" s="201"/>
      <c r="B511" s="202"/>
      <c r="C511" s="202"/>
      <c r="D511" s="202"/>
      <c r="E511" s="203"/>
      <c r="F511" s="204"/>
      <c r="G511" s="205"/>
      <c r="H511" s="172"/>
      <c r="I511" s="172"/>
      <c r="J511" s="172"/>
    </row>
    <row r="512" spans="1:10" ht="15">
      <c r="A512" s="201"/>
      <c r="B512" s="202"/>
      <c r="C512" s="202"/>
      <c r="D512" s="202"/>
      <c r="E512" s="203"/>
      <c r="F512" s="204"/>
      <c r="G512" s="205"/>
      <c r="H512" s="172"/>
      <c r="I512" s="172"/>
      <c r="J512" s="172"/>
    </row>
    <row r="513" spans="1:10" ht="15">
      <c r="A513" s="201"/>
      <c r="B513" s="202"/>
      <c r="C513" s="202"/>
      <c r="D513" s="202"/>
      <c r="E513" s="203"/>
      <c r="F513" s="204"/>
      <c r="G513" s="205"/>
      <c r="H513" s="172"/>
      <c r="I513" s="172"/>
      <c r="J513" s="172"/>
    </row>
    <row r="514" spans="1:10" ht="15">
      <c r="A514" s="201"/>
      <c r="B514" s="202"/>
      <c r="C514" s="202"/>
      <c r="D514" s="202"/>
      <c r="E514" s="203"/>
      <c r="F514" s="204"/>
      <c r="G514" s="205"/>
      <c r="H514" s="172"/>
      <c r="I514" s="172"/>
      <c r="J514" s="172"/>
    </row>
    <row r="515" spans="1:10" ht="15">
      <c r="A515" s="201"/>
      <c r="B515" s="202"/>
      <c r="C515" s="202"/>
      <c r="D515" s="202"/>
      <c r="E515" s="203"/>
      <c r="F515" s="204"/>
      <c r="G515" s="205"/>
      <c r="H515" s="172"/>
      <c r="I515" s="172"/>
      <c r="J515" s="172"/>
    </row>
    <row r="516" spans="1:10" ht="15">
      <c r="A516" s="201"/>
      <c r="B516" s="202"/>
      <c r="C516" s="202"/>
      <c r="D516" s="202"/>
      <c r="E516" s="203"/>
      <c r="F516" s="204"/>
      <c r="G516" s="205"/>
      <c r="H516" s="172"/>
      <c r="I516" s="172"/>
      <c r="J516" s="172"/>
    </row>
    <row r="517" spans="1:10" ht="15">
      <c r="A517" s="201"/>
      <c r="B517" s="202"/>
      <c r="C517" s="202"/>
      <c r="D517" s="202"/>
      <c r="E517" s="203"/>
      <c r="F517" s="204"/>
      <c r="G517" s="205"/>
      <c r="H517" s="172"/>
      <c r="I517" s="172"/>
      <c r="J517" s="172"/>
    </row>
    <row r="518" spans="1:10" ht="15">
      <c r="A518" s="201"/>
      <c r="B518" s="202"/>
      <c r="C518" s="202"/>
      <c r="D518" s="202"/>
      <c r="E518" s="203"/>
      <c r="F518" s="204"/>
      <c r="G518" s="205"/>
      <c r="H518" s="172"/>
      <c r="I518" s="172"/>
      <c r="J518" s="172"/>
    </row>
    <row r="519" spans="1:10" ht="15">
      <c r="A519" s="201"/>
      <c r="B519" s="202"/>
      <c r="C519" s="202"/>
      <c r="D519" s="202"/>
      <c r="E519" s="203"/>
      <c r="F519" s="204"/>
      <c r="G519" s="205"/>
      <c r="H519" s="172"/>
      <c r="I519" s="172"/>
      <c r="J519" s="172"/>
    </row>
    <row r="520" spans="1:10" ht="15">
      <c r="A520" s="201"/>
      <c r="B520" s="202"/>
      <c r="C520" s="202"/>
      <c r="D520" s="202"/>
      <c r="E520" s="203"/>
      <c r="F520" s="204"/>
      <c r="G520" s="205"/>
      <c r="H520" s="172"/>
      <c r="I520" s="172"/>
      <c r="J520" s="172"/>
    </row>
    <row r="521" spans="1:10" ht="15">
      <c r="A521" s="201"/>
      <c r="B521" s="202"/>
      <c r="C521" s="202"/>
      <c r="D521" s="202"/>
      <c r="E521" s="203"/>
      <c r="F521" s="204"/>
      <c r="G521" s="205"/>
      <c r="H521" s="172"/>
      <c r="I521" s="172"/>
      <c r="J521" s="172"/>
    </row>
    <row r="522" spans="1:10" ht="15">
      <c r="A522" s="201"/>
      <c r="B522" s="202"/>
      <c r="C522" s="202"/>
      <c r="D522" s="202"/>
      <c r="E522" s="203"/>
      <c r="F522" s="204"/>
      <c r="G522" s="205"/>
      <c r="H522" s="172"/>
      <c r="I522" s="172"/>
      <c r="J522" s="172"/>
    </row>
    <row r="523" spans="1:10" ht="15">
      <c r="A523" s="201"/>
      <c r="B523" s="202"/>
      <c r="C523" s="202"/>
      <c r="D523" s="202"/>
      <c r="E523" s="203"/>
      <c r="F523" s="204"/>
      <c r="G523" s="205"/>
      <c r="H523" s="172"/>
      <c r="I523" s="172"/>
      <c r="J523" s="172"/>
    </row>
    <row r="524" spans="1:10" ht="15">
      <c r="A524" s="201"/>
      <c r="B524" s="202"/>
      <c r="C524" s="202"/>
      <c r="D524" s="202"/>
      <c r="E524" s="203"/>
      <c r="F524" s="204"/>
      <c r="G524" s="205"/>
      <c r="H524" s="172"/>
      <c r="I524" s="172"/>
      <c r="J524" s="172"/>
    </row>
    <row r="525" spans="1:10" ht="15">
      <c r="A525" s="201"/>
      <c r="B525" s="202"/>
      <c r="C525" s="202"/>
      <c r="D525" s="202"/>
      <c r="E525" s="203"/>
      <c r="F525" s="204"/>
      <c r="G525" s="205"/>
      <c r="H525" s="172"/>
      <c r="I525" s="172"/>
      <c r="J525" s="172"/>
    </row>
    <row r="526" spans="1:10" ht="15">
      <c r="A526" s="201"/>
      <c r="B526" s="202"/>
      <c r="C526" s="202"/>
      <c r="D526" s="202"/>
      <c r="E526" s="203"/>
      <c r="F526" s="204"/>
      <c r="G526" s="205"/>
      <c r="H526" s="172"/>
      <c r="I526" s="172"/>
      <c r="J526" s="172"/>
    </row>
    <row r="527" spans="1:10" ht="15">
      <c r="A527" s="201"/>
      <c r="B527" s="202"/>
      <c r="C527" s="202"/>
      <c r="D527" s="202"/>
      <c r="E527" s="203"/>
      <c r="F527" s="204"/>
      <c r="G527" s="205"/>
      <c r="H527" s="172"/>
      <c r="I527" s="172"/>
      <c r="J527" s="172"/>
    </row>
    <row r="528" spans="1:10" ht="15">
      <c r="A528" s="201"/>
      <c r="B528" s="202"/>
      <c r="C528" s="202"/>
      <c r="D528" s="202"/>
      <c r="E528" s="203"/>
      <c r="F528" s="204"/>
      <c r="G528" s="205"/>
      <c r="H528" s="172"/>
      <c r="I528" s="172"/>
      <c r="J528" s="172"/>
    </row>
    <row r="529" spans="1:10" ht="15">
      <c r="A529" s="201"/>
      <c r="B529" s="202"/>
      <c r="C529" s="202"/>
      <c r="D529" s="202"/>
      <c r="E529" s="203"/>
      <c r="F529" s="204"/>
      <c r="G529" s="205"/>
      <c r="H529" s="172"/>
      <c r="I529" s="172"/>
      <c r="J529" s="172"/>
    </row>
    <row r="530" spans="1:10" ht="15">
      <c r="A530" s="201"/>
      <c r="B530" s="202"/>
      <c r="C530" s="202"/>
      <c r="D530" s="202"/>
      <c r="E530" s="203"/>
      <c r="F530" s="204"/>
      <c r="G530" s="205"/>
      <c r="H530" s="172"/>
      <c r="I530" s="172"/>
      <c r="J530" s="172"/>
    </row>
    <row r="531" spans="1:10" ht="15">
      <c r="A531" s="201"/>
      <c r="B531" s="202"/>
      <c r="C531" s="202"/>
      <c r="D531" s="202"/>
      <c r="E531" s="203"/>
      <c r="F531" s="204"/>
      <c r="G531" s="205"/>
      <c r="H531" s="172"/>
      <c r="I531" s="172"/>
      <c r="J531" s="172"/>
    </row>
    <row r="532" spans="1:10" ht="15">
      <c r="A532" s="201"/>
      <c r="B532" s="202"/>
      <c r="C532" s="202"/>
      <c r="D532" s="202"/>
      <c r="E532" s="203"/>
      <c r="F532" s="204"/>
      <c r="G532" s="205"/>
      <c r="H532" s="172"/>
      <c r="I532" s="172"/>
      <c r="J532" s="172"/>
    </row>
    <row r="533" spans="1:10" ht="15">
      <c r="A533" s="201"/>
      <c r="B533" s="202"/>
      <c r="C533" s="202"/>
      <c r="D533" s="202"/>
      <c r="E533" s="203"/>
      <c r="F533" s="204"/>
      <c r="G533" s="205"/>
      <c r="H533" s="172"/>
      <c r="I533" s="172"/>
      <c r="J533" s="172"/>
    </row>
    <row r="534" spans="1:10" ht="15">
      <c r="A534" s="201"/>
      <c r="B534" s="202"/>
      <c r="C534" s="202"/>
      <c r="D534" s="202"/>
      <c r="E534" s="203"/>
      <c r="F534" s="204"/>
      <c r="G534" s="205"/>
      <c r="H534" s="172"/>
      <c r="I534" s="172"/>
      <c r="J534" s="172"/>
    </row>
    <row r="535" spans="1:10" ht="15">
      <c r="A535" s="201"/>
      <c r="B535" s="202"/>
      <c r="C535" s="202"/>
      <c r="D535" s="202"/>
      <c r="E535" s="203"/>
      <c r="F535" s="204"/>
      <c r="G535" s="205"/>
      <c r="H535" s="172"/>
      <c r="I535" s="172"/>
      <c r="J535" s="172"/>
    </row>
    <row r="536" spans="1:10" ht="15">
      <c r="A536" s="201"/>
      <c r="B536" s="202"/>
      <c r="C536" s="202"/>
      <c r="D536" s="202"/>
      <c r="E536" s="203"/>
      <c r="F536" s="204"/>
      <c r="G536" s="205"/>
      <c r="H536" s="172"/>
      <c r="I536" s="172"/>
      <c r="J536" s="172"/>
    </row>
    <row r="537" spans="1:10" ht="15">
      <c r="A537" s="201"/>
      <c r="B537" s="202"/>
      <c r="C537" s="202"/>
      <c r="D537" s="202"/>
      <c r="E537" s="203"/>
      <c r="F537" s="204"/>
      <c r="G537" s="205"/>
      <c r="H537" s="172"/>
      <c r="I537" s="172"/>
      <c r="J537" s="172"/>
    </row>
    <row r="538" spans="1:10" ht="15">
      <c r="A538" s="201"/>
      <c r="B538" s="202"/>
      <c r="C538" s="202"/>
      <c r="D538" s="202"/>
      <c r="E538" s="203"/>
      <c r="F538" s="204"/>
      <c r="G538" s="205"/>
      <c r="H538" s="172"/>
      <c r="I538" s="172"/>
      <c r="J538" s="172"/>
    </row>
    <row r="539" spans="1:10" ht="15">
      <c r="A539" s="201"/>
      <c r="B539" s="202"/>
      <c r="C539" s="202"/>
      <c r="D539" s="202"/>
      <c r="E539" s="203"/>
      <c r="F539" s="204"/>
      <c r="G539" s="205"/>
      <c r="H539" s="172"/>
      <c r="I539" s="172"/>
      <c r="J539" s="172"/>
    </row>
    <row r="540" spans="1:10" ht="15">
      <c r="A540" s="201"/>
      <c r="B540" s="202"/>
      <c r="C540" s="202"/>
      <c r="D540" s="202"/>
      <c r="E540" s="203"/>
      <c r="F540" s="204"/>
      <c r="G540" s="205"/>
      <c r="H540" s="172"/>
      <c r="I540" s="172"/>
      <c r="J540" s="172"/>
    </row>
    <row r="541" spans="1:10" ht="15">
      <c r="A541" s="201"/>
      <c r="B541" s="202"/>
      <c r="C541" s="202"/>
      <c r="D541" s="202"/>
      <c r="E541" s="203"/>
      <c r="F541" s="204"/>
      <c r="G541" s="205"/>
      <c r="H541" s="172"/>
      <c r="I541" s="172"/>
      <c r="J541" s="172"/>
    </row>
    <row r="542" spans="1:10" ht="15">
      <c r="A542" s="201"/>
      <c r="B542" s="202"/>
      <c r="C542" s="202"/>
      <c r="D542" s="202"/>
      <c r="E542" s="203"/>
      <c r="F542" s="204"/>
      <c r="G542" s="205"/>
      <c r="H542" s="172"/>
      <c r="I542" s="172"/>
      <c r="J542" s="172"/>
    </row>
    <row r="543" spans="1:10" ht="15">
      <c r="A543" s="201"/>
      <c r="B543" s="202"/>
      <c r="C543" s="202"/>
      <c r="D543" s="202"/>
      <c r="E543" s="203"/>
      <c r="F543" s="204"/>
      <c r="G543" s="205"/>
      <c r="H543" s="172"/>
      <c r="I543" s="172"/>
      <c r="J543" s="172"/>
    </row>
    <row r="544" spans="1:10" ht="15">
      <c r="A544" s="201"/>
      <c r="B544" s="202"/>
      <c r="C544" s="202"/>
      <c r="D544" s="202"/>
      <c r="E544" s="203"/>
      <c r="F544" s="204"/>
      <c r="G544" s="205"/>
      <c r="H544" s="172"/>
      <c r="I544" s="172"/>
      <c r="J544" s="172"/>
    </row>
    <row r="545" spans="1:10" ht="15">
      <c r="A545" s="201"/>
      <c r="B545" s="202"/>
      <c r="C545" s="202"/>
      <c r="D545" s="202"/>
      <c r="E545" s="203"/>
      <c r="F545" s="204"/>
      <c r="G545" s="205"/>
      <c r="H545" s="172"/>
      <c r="I545" s="172"/>
      <c r="J545" s="172"/>
    </row>
    <row r="546" spans="1:10" ht="15">
      <c r="A546" s="201"/>
      <c r="B546" s="202"/>
      <c r="C546" s="202"/>
      <c r="D546" s="202"/>
      <c r="E546" s="203"/>
      <c r="F546" s="204"/>
      <c r="G546" s="205"/>
      <c r="H546" s="172"/>
      <c r="I546" s="172"/>
      <c r="J546" s="172"/>
    </row>
    <row r="547" spans="1:10" ht="15">
      <c r="A547" s="201"/>
      <c r="B547" s="202"/>
      <c r="C547" s="202"/>
      <c r="D547" s="202"/>
      <c r="E547" s="203"/>
      <c r="F547" s="204"/>
      <c r="G547" s="205"/>
      <c r="H547" s="172"/>
      <c r="I547" s="172"/>
      <c r="J547" s="172"/>
    </row>
    <row r="548" spans="1:10" ht="15">
      <c r="A548" s="201"/>
      <c r="B548" s="202"/>
      <c r="C548" s="202"/>
      <c r="D548" s="202"/>
      <c r="E548" s="203"/>
      <c r="F548" s="204"/>
      <c r="G548" s="205"/>
      <c r="H548" s="172"/>
      <c r="I548" s="172"/>
      <c r="J548" s="172"/>
    </row>
    <row r="549" spans="1:10" ht="15">
      <c r="A549" s="201"/>
      <c r="B549" s="202"/>
      <c r="C549" s="202"/>
      <c r="D549" s="202"/>
      <c r="E549" s="203"/>
      <c r="F549" s="204"/>
      <c r="G549" s="205"/>
      <c r="H549" s="172"/>
      <c r="I549" s="172"/>
      <c r="J549" s="172"/>
    </row>
    <row r="550" spans="1:10" ht="15">
      <c r="A550" s="201"/>
      <c r="B550" s="202"/>
      <c r="C550" s="202"/>
      <c r="D550" s="202"/>
      <c r="E550" s="203"/>
      <c r="F550" s="204"/>
      <c r="G550" s="205"/>
      <c r="H550" s="172"/>
      <c r="I550" s="172"/>
      <c r="J550" s="172"/>
    </row>
    <row r="551" spans="1:10" ht="15">
      <c r="A551" s="201"/>
      <c r="B551" s="202"/>
      <c r="C551" s="202"/>
      <c r="D551" s="202"/>
      <c r="E551" s="203"/>
      <c r="F551" s="204"/>
      <c r="G551" s="205"/>
      <c r="H551" s="172"/>
      <c r="I551" s="172"/>
      <c r="J551" s="172"/>
    </row>
    <row r="552" spans="1:10" ht="15">
      <c r="A552" s="201"/>
      <c r="B552" s="202"/>
      <c r="C552" s="202"/>
      <c r="D552" s="202"/>
      <c r="E552" s="203"/>
      <c r="F552" s="204"/>
      <c r="G552" s="205"/>
      <c r="H552" s="172"/>
      <c r="I552" s="172"/>
      <c r="J552" s="172"/>
    </row>
    <row r="553" spans="1:10" ht="15">
      <c r="A553" s="201"/>
      <c r="B553" s="202"/>
      <c r="C553" s="202"/>
      <c r="D553" s="202"/>
      <c r="E553" s="203"/>
      <c r="F553" s="204"/>
      <c r="G553" s="205"/>
      <c r="H553" s="172"/>
      <c r="I553" s="172"/>
      <c r="J553" s="172"/>
    </row>
    <row r="554" spans="1:10" ht="15">
      <c r="A554" s="201"/>
      <c r="B554" s="202"/>
      <c r="C554" s="202"/>
      <c r="D554" s="202"/>
      <c r="E554" s="203"/>
      <c r="F554" s="204"/>
      <c r="G554" s="205"/>
      <c r="H554" s="172"/>
      <c r="I554" s="172"/>
      <c r="J554" s="172"/>
    </row>
    <row r="555" spans="1:10" ht="15">
      <c r="A555" s="201"/>
      <c r="B555" s="202"/>
      <c r="C555" s="202"/>
      <c r="D555" s="202"/>
      <c r="E555" s="203"/>
      <c r="F555" s="204"/>
      <c r="G555" s="205"/>
      <c r="H555" s="172"/>
      <c r="I555" s="172"/>
      <c r="J555" s="172"/>
    </row>
    <row r="556" spans="1:10" ht="15">
      <c r="A556" s="201"/>
      <c r="B556" s="202"/>
      <c r="C556" s="202"/>
      <c r="D556" s="202"/>
      <c r="E556" s="203"/>
      <c r="F556" s="204"/>
      <c r="G556" s="205"/>
      <c r="H556" s="172"/>
      <c r="I556" s="172"/>
      <c r="J556" s="172"/>
    </row>
    <row r="557" spans="1:10" ht="15">
      <c r="A557" s="201"/>
      <c r="B557" s="202"/>
      <c r="C557" s="202"/>
      <c r="D557" s="202"/>
      <c r="E557" s="203"/>
      <c r="F557" s="204"/>
      <c r="G557" s="205"/>
      <c r="H557" s="172"/>
      <c r="I557" s="172"/>
      <c r="J557" s="172"/>
    </row>
    <row r="558" spans="1:10" ht="15">
      <c r="A558" s="201"/>
      <c r="B558" s="202"/>
      <c r="C558" s="202"/>
      <c r="D558" s="202"/>
      <c r="E558" s="203"/>
      <c r="F558" s="204"/>
      <c r="G558" s="205"/>
      <c r="H558" s="172"/>
      <c r="I558" s="172"/>
      <c r="J558" s="172"/>
    </row>
    <row r="559" spans="1:10" ht="15">
      <c r="A559" s="201"/>
      <c r="B559" s="202"/>
      <c r="C559" s="202"/>
      <c r="D559" s="202"/>
      <c r="E559" s="203"/>
      <c r="F559" s="204"/>
      <c r="G559" s="205"/>
      <c r="H559" s="172"/>
      <c r="I559" s="172"/>
      <c r="J559" s="172"/>
    </row>
    <row r="560" spans="1:10" ht="15">
      <c r="A560" s="201"/>
      <c r="B560" s="202"/>
      <c r="C560" s="202"/>
      <c r="D560" s="202"/>
      <c r="E560" s="203"/>
      <c r="F560" s="204"/>
      <c r="G560" s="205"/>
      <c r="H560" s="172"/>
      <c r="I560" s="172"/>
      <c r="J560" s="172"/>
    </row>
    <row r="561" spans="1:10" ht="15">
      <c r="A561" s="201"/>
      <c r="B561" s="202"/>
      <c r="C561" s="202"/>
      <c r="D561" s="202"/>
      <c r="E561" s="203"/>
      <c r="F561" s="204"/>
      <c r="G561" s="205"/>
      <c r="H561" s="172"/>
      <c r="I561" s="172"/>
      <c r="J561" s="172"/>
    </row>
    <row r="562" spans="1:10" ht="15">
      <c r="A562" s="201"/>
      <c r="B562" s="202"/>
      <c r="C562" s="202"/>
      <c r="D562" s="202"/>
      <c r="E562" s="203"/>
      <c r="F562" s="204"/>
      <c r="G562" s="205"/>
      <c r="H562" s="172"/>
      <c r="I562" s="172"/>
      <c r="J562" s="172"/>
    </row>
    <row r="563" spans="1:10" ht="15">
      <c r="A563" s="201"/>
      <c r="B563" s="202"/>
      <c r="C563" s="202"/>
      <c r="D563" s="202"/>
      <c r="E563" s="203"/>
      <c r="F563" s="204"/>
      <c r="G563" s="205"/>
      <c r="H563" s="172"/>
      <c r="I563" s="172"/>
      <c r="J563" s="172"/>
    </row>
    <row r="564" spans="1:10" ht="15">
      <c r="A564" s="201"/>
      <c r="B564" s="202"/>
      <c r="C564" s="202"/>
      <c r="D564" s="202"/>
      <c r="E564" s="203"/>
      <c r="F564" s="204"/>
      <c r="G564" s="205"/>
      <c r="H564" s="172"/>
      <c r="I564" s="172"/>
      <c r="J564" s="172"/>
    </row>
    <row r="565" spans="1:10" ht="15">
      <c r="A565" s="201"/>
      <c r="B565" s="202"/>
      <c r="C565" s="202"/>
      <c r="D565" s="202"/>
      <c r="E565" s="203"/>
      <c r="F565" s="204"/>
      <c r="G565" s="205"/>
      <c r="H565" s="172"/>
      <c r="I565" s="172"/>
      <c r="J565" s="172"/>
    </row>
    <row r="566" spans="1:10" ht="15">
      <c r="A566" s="201"/>
      <c r="B566" s="202"/>
      <c r="C566" s="202"/>
      <c r="D566" s="202"/>
      <c r="E566" s="203"/>
      <c r="F566" s="204"/>
      <c r="G566" s="205"/>
      <c r="H566" s="172"/>
      <c r="I566" s="172"/>
      <c r="J566" s="172"/>
    </row>
    <row r="567" spans="1:10" ht="15">
      <c r="A567" s="201"/>
      <c r="B567" s="202"/>
      <c r="C567" s="202"/>
      <c r="D567" s="202"/>
      <c r="E567" s="203"/>
      <c r="F567" s="204"/>
      <c r="G567" s="205"/>
      <c r="H567" s="172"/>
      <c r="I567" s="172"/>
      <c r="J567" s="172"/>
    </row>
    <row r="568" spans="1:10" ht="15">
      <c r="A568" s="201"/>
      <c r="B568" s="202"/>
      <c r="C568" s="202"/>
      <c r="D568" s="202"/>
      <c r="E568" s="203"/>
      <c r="F568" s="204"/>
      <c r="G568" s="205"/>
      <c r="H568" s="172"/>
      <c r="I568" s="172"/>
      <c r="J568" s="172"/>
    </row>
    <row r="569" spans="1:10" ht="15">
      <c r="A569" s="201"/>
      <c r="B569" s="202"/>
      <c r="C569" s="202"/>
      <c r="D569" s="202"/>
      <c r="E569" s="203"/>
      <c r="F569" s="204"/>
      <c r="G569" s="205"/>
      <c r="H569" s="172"/>
      <c r="I569" s="172"/>
      <c r="J569" s="172"/>
    </row>
    <row r="570" spans="1:10" ht="15">
      <c r="A570" s="201"/>
      <c r="B570" s="202"/>
      <c r="C570" s="202"/>
      <c r="D570" s="202"/>
      <c r="E570" s="203"/>
      <c r="F570" s="204"/>
      <c r="G570" s="205"/>
      <c r="H570" s="172"/>
      <c r="I570" s="172"/>
      <c r="J570" s="172"/>
    </row>
    <row r="571" spans="1:10" ht="15">
      <c r="A571" s="201"/>
      <c r="B571" s="202"/>
      <c r="C571" s="202"/>
      <c r="D571" s="202"/>
      <c r="E571" s="203"/>
      <c r="F571" s="204"/>
      <c r="G571" s="205"/>
      <c r="H571" s="172"/>
      <c r="I571" s="172"/>
      <c r="J571" s="172"/>
    </row>
    <row r="572" spans="1:10" ht="15">
      <c r="A572" s="201"/>
      <c r="B572" s="202"/>
      <c r="C572" s="202"/>
      <c r="D572" s="202"/>
      <c r="E572" s="203"/>
      <c r="F572" s="204"/>
      <c r="G572" s="205"/>
      <c r="H572" s="172"/>
      <c r="I572" s="172"/>
      <c r="J572" s="172"/>
    </row>
    <row r="573" spans="1:10" ht="15">
      <c r="A573" s="201"/>
      <c r="B573" s="202"/>
      <c r="C573" s="202"/>
      <c r="D573" s="202"/>
      <c r="E573" s="203"/>
      <c r="F573" s="204"/>
      <c r="G573" s="205"/>
      <c r="H573" s="172"/>
      <c r="I573" s="172"/>
      <c r="J573" s="172"/>
    </row>
    <row r="574" spans="1:10" ht="15">
      <c r="A574" s="201"/>
      <c r="B574" s="202"/>
      <c r="C574" s="202"/>
      <c r="D574" s="202"/>
      <c r="E574" s="203"/>
      <c r="F574" s="204"/>
      <c r="G574" s="205"/>
      <c r="H574" s="172"/>
      <c r="I574" s="172"/>
      <c r="J574" s="172"/>
    </row>
    <row r="575" spans="1:10" ht="15">
      <c r="A575" s="201"/>
      <c r="B575" s="202"/>
      <c r="C575" s="202"/>
      <c r="D575" s="202"/>
      <c r="E575" s="203"/>
      <c r="F575" s="204"/>
      <c r="G575" s="205"/>
      <c r="H575" s="172"/>
      <c r="I575" s="172"/>
      <c r="J575" s="172"/>
    </row>
    <row r="576" spans="1:10" ht="15">
      <c r="A576" s="201"/>
      <c r="B576" s="202"/>
      <c r="C576" s="202"/>
      <c r="D576" s="202"/>
      <c r="E576" s="203"/>
      <c r="F576" s="204"/>
      <c r="G576" s="205"/>
      <c r="H576" s="172"/>
      <c r="I576" s="172"/>
      <c r="J576" s="172"/>
    </row>
    <row r="577" spans="1:10" ht="15">
      <c r="A577" s="201"/>
      <c r="B577" s="202"/>
      <c r="C577" s="202"/>
      <c r="D577" s="202"/>
      <c r="E577" s="203"/>
      <c r="F577" s="204"/>
      <c r="G577" s="205"/>
      <c r="H577" s="172"/>
      <c r="I577" s="172"/>
      <c r="J577" s="172"/>
    </row>
    <row r="578" spans="1:10" ht="15">
      <c r="A578" s="201"/>
      <c r="B578" s="202"/>
      <c r="C578" s="202"/>
      <c r="D578" s="202"/>
      <c r="E578" s="203"/>
      <c r="F578" s="204"/>
      <c r="G578" s="205"/>
      <c r="H578" s="172"/>
      <c r="I578" s="172"/>
      <c r="J578" s="172"/>
    </row>
    <row r="579" spans="1:10" ht="15">
      <c r="A579" s="201"/>
      <c r="B579" s="202"/>
      <c r="C579" s="202"/>
      <c r="D579" s="202"/>
      <c r="E579" s="203"/>
      <c r="F579" s="204"/>
      <c r="G579" s="205"/>
      <c r="H579" s="172"/>
      <c r="I579" s="172"/>
      <c r="J579" s="172"/>
    </row>
    <row r="580" spans="1:10" ht="15">
      <c r="A580" s="201"/>
      <c r="B580" s="202"/>
      <c r="C580" s="202"/>
      <c r="D580" s="202"/>
      <c r="E580" s="203"/>
      <c r="F580" s="204"/>
      <c r="G580" s="205"/>
      <c r="H580" s="172"/>
      <c r="I580" s="172"/>
      <c r="J580" s="172"/>
    </row>
    <row r="581" spans="1:10" ht="15">
      <c r="A581" s="201"/>
      <c r="B581" s="202"/>
      <c r="C581" s="202"/>
      <c r="D581" s="202"/>
      <c r="E581" s="203"/>
      <c r="F581" s="204"/>
      <c r="G581" s="205"/>
      <c r="H581" s="172"/>
      <c r="I581" s="172"/>
      <c r="J581" s="172"/>
    </row>
    <row r="582" spans="1:10" ht="15">
      <c r="A582" s="201"/>
      <c r="B582" s="202"/>
      <c r="C582" s="202"/>
      <c r="D582" s="202"/>
      <c r="E582" s="203"/>
      <c r="F582" s="204"/>
      <c r="G582" s="205"/>
      <c r="H582" s="172"/>
      <c r="I582" s="172"/>
      <c r="J582" s="172"/>
    </row>
    <row r="583" spans="1:10" ht="15">
      <c r="A583" s="201"/>
      <c r="B583" s="202"/>
      <c r="C583" s="202"/>
      <c r="D583" s="202"/>
      <c r="E583" s="203"/>
      <c r="F583" s="204"/>
      <c r="G583" s="205"/>
      <c r="H583" s="172"/>
      <c r="I583" s="172"/>
      <c r="J583" s="172"/>
    </row>
    <row r="584" spans="1:10" ht="15">
      <c r="A584" s="201"/>
      <c r="B584" s="202"/>
      <c r="C584" s="202"/>
      <c r="D584" s="202"/>
      <c r="E584" s="203"/>
      <c r="F584" s="204"/>
      <c r="G584" s="205"/>
      <c r="H584" s="172"/>
      <c r="I584" s="172"/>
      <c r="J584" s="172"/>
    </row>
    <row r="585" spans="1:10" ht="15">
      <c r="A585" s="201"/>
      <c r="B585" s="202"/>
      <c r="C585" s="202"/>
      <c r="D585" s="202"/>
      <c r="E585" s="203"/>
      <c r="F585" s="204"/>
      <c r="G585" s="205"/>
      <c r="H585" s="172"/>
      <c r="I585" s="172"/>
      <c r="J585" s="172"/>
    </row>
    <row r="586" spans="1:10" ht="15">
      <c r="A586" s="201"/>
      <c r="B586" s="202"/>
      <c r="C586" s="202"/>
      <c r="D586" s="202"/>
      <c r="E586" s="203"/>
      <c r="F586" s="204"/>
      <c r="G586" s="205"/>
      <c r="H586" s="172"/>
      <c r="I586" s="172"/>
      <c r="J586" s="172"/>
    </row>
    <row r="587" spans="1:10" ht="15">
      <c r="A587" s="201"/>
      <c r="B587" s="202"/>
      <c r="C587" s="202"/>
      <c r="D587" s="202"/>
      <c r="E587" s="203"/>
      <c r="F587" s="204"/>
      <c r="G587" s="205"/>
      <c r="H587" s="172"/>
      <c r="I587" s="172"/>
      <c r="J587" s="172"/>
    </row>
    <row r="588" spans="1:10" ht="15">
      <c r="A588" s="201"/>
      <c r="B588" s="202"/>
      <c r="C588" s="202"/>
      <c r="D588" s="202"/>
      <c r="E588" s="203"/>
      <c r="F588" s="204"/>
      <c r="G588" s="205"/>
      <c r="H588" s="172"/>
      <c r="I588" s="172"/>
      <c r="J588" s="172"/>
    </row>
    <row r="589" spans="1:10" ht="15">
      <c r="A589" s="201"/>
      <c r="B589" s="202"/>
      <c r="C589" s="202"/>
      <c r="D589" s="202"/>
      <c r="E589" s="203"/>
      <c r="F589" s="204"/>
      <c r="G589" s="205"/>
      <c r="H589" s="172"/>
      <c r="I589" s="172"/>
      <c r="J589" s="172"/>
    </row>
    <row r="590" spans="1:10" ht="15">
      <c r="A590" s="201"/>
      <c r="B590" s="202"/>
      <c r="C590" s="202"/>
      <c r="D590" s="202"/>
      <c r="E590" s="203"/>
      <c r="F590" s="204"/>
      <c r="G590" s="205"/>
      <c r="H590" s="172"/>
      <c r="I590" s="172"/>
      <c r="J590" s="172"/>
    </row>
    <row r="591" spans="1:10" ht="15">
      <c r="A591" s="201"/>
      <c r="B591" s="202"/>
      <c r="C591" s="202"/>
      <c r="D591" s="202"/>
      <c r="E591" s="203"/>
      <c r="F591" s="204"/>
      <c r="G591" s="205"/>
      <c r="H591" s="172"/>
      <c r="I591" s="172"/>
      <c r="J591" s="172"/>
    </row>
    <row r="592" spans="1:10" ht="15">
      <c r="A592" s="201"/>
      <c r="B592" s="202"/>
      <c r="C592" s="202"/>
      <c r="D592" s="202"/>
      <c r="E592" s="203"/>
      <c r="F592" s="204"/>
      <c r="G592" s="205"/>
      <c r="H592" s="172"/>
      <c r="I592" s="172"/>
      <c r="J592" s="172"/>
    </row>
    <row r="593" spans="1:10" ht="15">
      <c r="A593" s="201"/>
      <c r="B593" s="202"/>
      <c r="C593" s="202"/>
      <c r="D593" s="202"/>
      <c r="E593" s="203"/>
      <c r="F593" s="204"/>
      <c r="G593" s="205"/>
      <c r="H593" s="172"/>
      <c r="I593" s="172"/>
      <c r="J593" s="172"/>
    </row>
    <row r="594" spans="1:10" ht="15">
      <c r="A594" s="201"/>
      <c r="B594" s="202"/>
      <c r="C594" s="202"/>
      <c r="D594" s="202"/>
      <c r="E594" s="203"/>
      <c r="F594" s="204"/>
      <c r="G594" s="205"/>
      <c r="H594" s="172"/>
      <c r="I594" s="172"/>
      <c r="J594" s="172"/>
    </row>
    <row r="595" spans="1:10" ht="15">
      <c r="A595" s="201"/>
      <c r="B595" s="202"/>
      <c r="C595" s="202"/>
      <c r="D595" s="202"/>
      <c r="E595" s="203"/>
      <c r="F595" s="204"/>
      <c r="G595" s="205"/>
      <c r="H595" s="172"/>
      <c r="I595" s="172"/>
      <c r="J595" s="172"/>
    </row>
    <row r="596" spans="1:10" ht="15">
      <c r="A596" s="201"/>
      <c r="B596" s="202"/>
      <c r="C596" s="202"/>
      <c r="D596" s="202"/>
      <c r="E596" s="203"/>
      <c r="F596" s="204"/>
      <c r="G596" s="205"/>
      <c r="H596" s="172"/>
      <c r="I596" s="172"/>
      <c r="J596" s="172"/>
    </row>
    <row r="597" spans="1:10" ht="15">
      <c r="A597" s="201"/>
      <c r="B597" s="202"/>
      <c r="C597" s="202"/>
      <c r="D597" s="202"/>
      <c r="E597" s="203"/>
      <c r="F597" s="204"/>
      <c r="G597" s="205"/>
      <c r="H597" s="172"/>
      <c r="I597" s="172"/>
      <c r="J597" s="172"/>
    </row>
    <row r="598" spans="1:10" ht="15">
      <c r="A598" s="201"/>
      <c r="B598" s="202"/>
      <c r="C598" s="202"/>
      <c r="D598" s="202"/>
      <c r="E598" s="203"/>
      <c r="F598" s="204"/>
      <c r="G598" s="205"/>
      <c r="H598" s="172"/>
      <c r="I598" s="172"/>
      <c r="J598" s="172"/>
    </row>
    <row r="599" spans="1:10" ht="15">
      <c r="A599" s="201"/>
      <c r="B599" s="202"/>
      <c r="C599" s="202"/>
      <c r="D599" s="202"/>
      <c r="E599" s="203"/>
      <c r="F599" s="204"/>
      <c r="G599" s="205"/>
      <c r="H599" s="172"/>
      <c r="I599" s="172"/>
      <c r="J599" s="172"/>
    </row>
    <row r="600" spans="1:10" ht="15">
      <c r="A600" s="201"/>
      <c r="B600" s="202"/>
      <c r="C600" s="202"/>
      <c r="D600" s="202"/>
      <c r="E600" s="203"/>
      <c r="F600" s="204"/>
      <c r="G600" s="205"/>
      <c r="H600" s="172"/>
      <c r="I600" s="172"/>
      <c r="J600" s="172"/>
    </row>
    <row r="601" spans="1:10" ht="15">
      <c r="A601" s="201"/>
      <c r="B601" s="202"/>
      <c r="C601" s="202"/>
      <c r="D601" s="202"/>
      <c r="E601" s="203"/>
      <c r="F601" s="204"/>
      <c r="G601" s="205"/>
      <c r="H601" s="172"/>
      <c r="I601" s="172"/>
      <c r="J601" s="172"/>
    </row>
    <row r="602" spans="1:10" ht="15">
      <c r="A602" s="201"/>
      <c r="B602" s="202"/>
      <c r="C602" s="202"/>
      <c r="D602" s="202"/>
      <c r="E602" s="203"/>
      <c r="F602" s="204"/>
      <c r="G602" s="205"/>
      <c r="H602" s="172"/>
      <c r="I602" s="172"/>
      <c r="J602" s="172"/>
    </row>
    <row r="603" spans="1:10" ht="15">
      <c r="A603" s="201"/>
      <c r="B603" s="202"/>
      <c r="C603" s="202"/>
      <c r="D603" s="202"/>
      <c r="E603" s="203"/>
      <c r="F603" s="204"/>
      <c r="G603" s="205"/>
      <c r="H603" s="172"/>
      <c r="I603" s="172"/>
      <c r="J603" s="172"/>
    </row>
    <row r="604" spans="1:10" ht="15">
      <c r="A604" s="201"/>
      <c r="B604" s="202"/>
      <c r="C604" s="202"/>
      <c r="D604" s="202"/>
      <c r="E604" s="203"/>
      <c r="F604" s="204"/>
      <c r="G604" s="205"/>
      <c r="H604" s="172"/>
      <c r="I604" s="172"/>
      <c r="J604" s="172"/>
    </row>
    <row r="605" spans="1:10" ht="15">
      <c r="A605" s="201"/>
      <c r="B605" s="202"/>
      <c r="C605" s="202"/>
      <c r="D605" s="202"/>
      <c r="E605" s="203"/>
      <c r="F605" s="204"/>
      <c r="G605" s="205"/>
      <c r="H605" s="172"/>
      <c r="I605" s="172"/>
      <c r="J605" s="172"/>
    </row>
    <row r="606" spans="1:10" ht="15">
      <c r="A606" s="201"/>
      <c r="B606" s="202"/>
      <c r="C606" s="202"/>
      <c r="D606" s="202"/>
      <c r="E606" s="203"/>
      <c r="F606" s="204"/>
      <c r="G606" s="205"/>
      <c r="H606" s="172"/>
      <c r="I606" s="172"/>
      <c r="J606" s="172"/>
    </row>
    <row r="607" spans="1:10" ht="15">
      <c r="A607" s="201"/>
      <c r="B607" s="202"/>
      <c r="C607" s="202"/>
      <c r="D607" s="202"/>
      <c r="E607" s="203"/>
      <c r="F607" s="204"/>
      <c r="G607" s="205"/>
      <c r="H607" s="172"/>
      <c r="I607" s="172"/>
      <c r="J607" s="172"/>
    </row>
    <row r="608" spans="1:10" ht="15">
      <c r="A608" s="201"/>
      <c r="B608" s="202"/>
      <c r="C608" s="202"/>
      <c r="D608" s="202"/>
      <c r="E608" s="203"/>
      <c r="F608" s="204"/>
      <c r="G608" s="205"/>
      <c r="H608" s="172"/>
      <c r="I608" s="172"/>
      <c r="J608" s="172"/>
    </row>
    <row r="609" spans="1:10" ht="15">
      <c r="A609" s="201"/>
      <c r="B609" s="202"/>
      <c r="C609" s="202"/>
      <c r="D609" s="202"/>
      <c r="E609" s="203"/>
      <c r="F609" s="204"/>
      <c r="G609" s="205"/>
      <c r="H609" s="172"/>
      <c r="I609" s="172"/>
      <c r="J609" s="172"/>
    </row>
    <row r="610" spans="1:10" ht="15">
      <c r="A610" s="201"/>
      <c r="B610" s="202"/>
      <c r="C610" s="202"/>
      <c r="D610" s="202"/>
      <c r="E610" s="203"/>
      <c r="F610" s="204"/>
      <c r="G610" s="205"/>
      <c r="H610" s="172"/>
      <c r="I610" s="172"/>
      <c r="J610" s="172"/>
    </row>
    <row r="611" spans="1:10" ht="15">
      <c r="A611" s="201"/>
      <c r="B611" s="202"/>
      <c r="C611" s="202"/>
      <c r="D611" s="202"/>
      <c r="E611" s="203"/>
      <c r="F611" s="204"/>
      <c r="G611" s="205"/>
      <c r="H611" s="172"/>
      <c r="I611" s="172"/>
      <c r="J611" s="172"/>
    </row>
    <row r="612" spans="1:10" ht="15">
      <c r="A612" s="201"/>
      <c r="B612" s="202"/>
      <c r="C612" s="202"/>
      <c r="D612" s="202"/>
      <c r="E612" s="203"/>
      <c r="F612" s="204"/>
      <c r="G612" s="205"/>
      <c r="H612" s="172"/>
      <c r="I612" s="172"/>
      <c r="J612" s="172"/>
    </row>
    <row r="613" spans="1:10" ht="15">
      <c r="A613" s="201"/>
      <c r="B613" s="202"/>
      <c r="C613" s="202"/>
      <c r="D613" s="202"/>
      <c r="E613" s="203"/>
      <c r="F613" s="204"/>
      <c r="G613" s="205"/>
      <c r="H613" s="172"/>
      <c r="I613" s="172"/>
      <c r="J613" s="172"/>
    </row>
    <row r="614" spans="1:10" ht="15">
      <c r="A614" s="201"/>
      <c r="B614" s="202"/>
      <c r="C614" s="202"/>
      <c r="D614" s="202"/>
      <c r="E614" s="203"/>
      <c r="F614" s="204"/>
      <c r="G614" s="205"/>
      <c r="H614" s="172"/>
      <c r="I614" s="172"/>
      <c r="J614" s="172"/>
    </row>
    <row r="615" spans="1:10" ht="15">
      <c r="A615" s="201"/>
      <c r="B615" s="202"/>
      <c r="C615" s="202"/>
      <c r="D615" s="202"/>
      <c r="E615" s="203"/>
      <c r="F615" s="204"/>
      <c r="G615" s="205"/>
      <c r="H615" s="172"/>
      <c r="I615" s="172"/>
      <c r="J615" s="172"/>
    </row>
    <row r="616" spans="1:10" ht="15">
      <c r="A616" s="201"/>
      <c r="B616" s="202"/>
      <c r="C616" s="202"/>
      <c r="D616" s="202"/>
      <c r="E616" s="203"/>
      <c r="F616" s="204"/>
      <c r="G616" s="205"/>
      <c r="H616" s="172"/>
      <c r="I616" s="172"/>
      <c r="J616" s="172"/>
    </row>
    <row r="617" spans="1:10" ht="15">
      <c r="A617" s="201"/>
      <c r="B617" s="202"/>
      <c r="C617" s="202"/>
      <c r="D617" s="202"/>
      <c r="E617" s="203"/>
      <c r="F617" s="204"/>
      <c r="G617" s="205"/>
      <c r="H617" s="172"/>
      <c r="I617" s="172"/>
      <c r="J617" s="172"/>
    </row>
    <row r="618" spans="1:10" ht="15">
      <c r="A618" s="201"/>
      <c r="B618" s="202"/>
      <c r="C618" s="202"/>
      <c r="D618" s="202"/>
      <c r="E618" s="203"/>
      <c r="F618" s="204"/>
      <c r="G618" s="205"/>
      <c r="H618" s="172"/>
      <c r="I618" s="172"/>
      <c r="J618" s="172"/>
    </row>
    <row r="619" spans="1:10" ht="15">
      <c r="A619" s="201"/>
      <c r="B619" s="202"/>
      <c r="C619" s="202"/>
      <c r="D619" s="202"/>
      <c r="E619" s="203"/>
      <c r="F619" s="204"/>
      <c r="G619" s="205"/>
      <c r="H619" s="172"/>
      <c r="I619" s="172"/>
      <c r="J619" s="172"/>
    </row>
    <row r="620" spans="1:10" ht="15">
      <c r="A620" s="201"/>
      <c r="B620" s="202"/>
      <c r="C620" s="202"/>
      <c r="D620" s="202"/>
      <c r="E620" s="203"/>
      <c r="F620" s="204"/>
      <c r="G620" s="205"/>
      <c r="H620" s="172"/>
      <c r="I620" s="172"/>
      <c r="J620" s="172"/>
    </row>
    <row r="621" spans="1:10" ht="15">
      <c r="A621" s="201"/>
      <c r="B621" s="202"/>
      <c r="C621" s="202"/>
      <c r="D621" s="202"/>
      <c r="E621" s="203"/>
      <c r="F621" s="204"/>
      <c r="G621" s="205"/>
      <c r="H621" s="172"/>
      <c r="I621" s="172"/>
      <c r="J621" s="172"/>
    </row>
    <row r="622" spans="1:10" ht="15">
      <c r="A622" s="201"/>
      <c r="B622" s="202"/>
      <c r="C622" s="202"/>
      <c r="D622" s="202"/>
      <c r="E622" s="203"/>
      <c r="F622" s="204"/>
      <c r="G622" s="205"/>
      <c r="H622" s="172"/>
      <c r="I622" s="172"/>
      <c r="J622" s="172"/>
    </row>
    <row r="623" spans="1:10" ht="15">
      <c r="A623" s="201"/>
      <c r="B623" s="202"/>
      <c r="C623" s="202"/>
      <c r="D623" s="202"/>
      <c r="E623" s="203"/>
      <c r="F623" s="204"/>
      <c r="G623" s="205"/>
      <c r="H623" s="172"/>
      <c r="I623" s="172"/>
      <c r="J623" s="172"/>
    </row>
    <row r="624" spans="1:10" ht="15">
      <c r="A624" s="201"/>
      <c r="B624" s="202"/>
      <c r="C624" s="202"/>
      <c r="D624" s="202"/>
      <c r="E624" s="203"/>
      <c r="F624" s="204"/>
      <c r="G624" s="205"/>
      <c r="H624" s="172"/>
      <c r="I624" s="172"/>
      <c r="J624" s="172"/>
    </row>
    <row r="625" spans="1:10" ht="15">
      <c r="A625" s="201"/>
      <c r="B625" s="202"/>
      <c r="C625" s="202"/>
      <c r="D625" s="202"/>
      <c r="E625" s="203"/>
      <c r="F625" s="204"/>
      <c r="G625" s="205"/>
      <c r="H625" s="172"/>
      <c r="I625" s="172"/>
      <c r="J625" s="172"/>
    </row>
    <row r="626" spans="1:10" ht="15">
      <c r="A626" s="201"/>
      <c r="B626" s="202"/>
      <c r="C626" s="202"/>
      <c r="D626" s="202"/>
      <c r="E626" s="203"/>
      <c r="F626" s="204"/>
      <c r="G626" s="205"/>
      <c r="H626" s="172"/>
      <c r="I626" s="172"/>
      <c r="J626" s="172"/>
    </row>
    <row r="627" spans="1:10" ht="15">
      <c r="A627" s="201"/>
      <c r="B627" s="202"/>
      <c r="C627" s="202"/>
      <c r="D627" s="202"/>
      <c r="E627" s="203"/>
      <c r="F627" s="204"/>
      <c r="G627" s="205"/>
      <c r="H627" s="172"/>
      <c r="I627" s="172"/>
      <c r="J627" s="172"/>
    </row>
    <row r="628" spans="1:10" ht="15">
      <c r="A628" s="201"/>
      <c r="B628" s="202"/>
      <c r="C628" s="202"/>
      <c r="D628" s="202"/>
      <c r="E628" s="203"/>
      <c r="F628" s="204"/>
      <c r="G628" s="205"/>
      <c r="H628" s="172"/>
      <c r="I628" s="172"/>
      <c r="J628" s="172"/>
    </row>
    <row r="629" spans="1:10" ht="15">
      <c r="A629" s="201"/>
      <c r="B629" s="202"/>
      <c r="C629" s="202"/>
      <c r="D629" s="202"/>
      <c r="E629" s="203"/>
      <c r="F629" s="204"/>
      <c r="G629" s="205"/>
      <c r="H629" s="172"/>
      <c r="I629" s="172"/>
      <c r="J629" s="172"/>
    </row>
    <row r="630" spans="1:10" ht="15">
      <c r="A630" s="201"/>
      <c r="B630" s="202"/>
      <c r="C630" s="202"/>
      <c r="D630" s="202"/>
      <c r="E630" s="203"/>
      <c r="F630" s="204"/>
      <c r="G630" s="205"/>
      <c r="H630" s="172"/>
      <c r="I630" s="172"/>
      <c r="J630" s="172"/>
    </row>
    <row r="631" spans="1:10" ht="15">
      <c r="A631" s="201"/>
      <c r="B631" s="202"/>
      <c r="C631" s="202"/>
      <c r="D631" s="202"/>
      <c r="E631" s="203"/>
      <c r="F631" s="204"/>
      <c r="G631" s="205"/>
      <c r="H631" s="172"/>
      <c r="I631" s="172"/>
      <c r="J631" s="172"/>
    </row>
    <row r="632" spans="1:10" ht="15">
      <c r="A632" s="201"/>
      <c r="B632" s="202"/>
      <c r="C632" s="202"/>
      <c r="D632" s="202"/>
      <c r="E632" s="203"/>
      <c r="F632" s="204"/>
      <c r="G632" s="205"/>
      <c r="H632" s="172"/>
      <c r="I632" s="172"/>
      <c r="J632" s="172"/>
    </row>
    <row r="633" spans="1:10" ht="15">
      <c r="A633" s="201"/>
      <c r="B633" s="202"/>
      <c r="C633" s="202"/>
      <c r="D633" s="202"/>
      <c r="E633" s="203"/>
      <c r="F633" s="204"/>
      <c r="G633" s="205"/>
      <c r="H633" s="172"/>
      <c r="I633" s="172"/>
      <c r="J633" s="172"/>
    </row>
    <row r="634" spans="1:10" ht="15">
      <c r="A634" s="201"/>
      <c r="B634" s="202"/>
      <c r="C634" s="202"/>
      <c r="D634" s="202"/>
      <c r="E634" s="203"/>
      <c r="F634" s="204"/>
      <c r="G634" s="205"/>
      <c r="H634" s="172"/>
      <c r="I634" s="172"/>
      <c r="J634" s="172"/>
    </row>
    <row r="635" spans="1:10" ht="15">
      <c r="A635" s="201"/>
      <c r="B635" s="202"/>
      <c r="C635" s="202"/>
      <c r="D635" s="202"/>
      <c r="E635" s="203"/>
      <c r="F635" s="204"/>
      <c r="G635" s="205"/>
      <c r="H635" s="172"/>
      <c r="I635" s="172"/>
      <c r="J635" s="172"/>
    </row>
    <row r="636" spans="1:10" ht="15">
      <c r="A636" s="201"/>
      <c r="B636" s="202"/>
      <c r="C636" s="202"/>
      <c r="D636" s="202"/>
      <c r="E636" s="203"/>
      <c r="F636" s="204"/>
      <c r="G636" s="205"/>
      <c r="H636" s="172"/>
      <c r="I636" s="172"/>
      <c r="J636" s="172"/>
    </row>
    <row r="637" spans="1:10" ht="15">
      <c r="A637" s="201"/>
      <c r="B637" s="202"/>
      <c r="C637" s="202"/>
      <c r="D637" s="202"/>
      <c r="E637" s="203"/>
      <c r="F637" s="204"/>
      <c r="G637" s="205"/>
      <c r="H637" s="172"/>
      <c r="I637" s="172"/>
      <c r="J637" s="172"/>
    </row>
    <row r="638" spans="1:10" ht="15">
      <c r="A638" s="201"/>
      <c r="B638" s="202"/>
      <c r="C638" s="202"/>
      <c r="D638" s="202"/>
      <c r="E638" s="203"/>
      <c r="F638" s="204"/>
      <c r="G638" s="205"/>
      <c r="H638" s="172"/>
      <c r="I638" s="172"/>
      <c r="J638" s="172"/>
    </row>
    <row r="639" spans="1:10" ht="15">
      <c r="A639" s="201"/>
      <c r="B639" s="202"/>
      <c r="C639" s="202"/>
      <c r="D639" s="202"/>
      <c r="E639" s="203"/>
      <c r="F639" s="204"/>
      <c r="G639" s="205"/>
      <c r="H639" s="172"/>
      <c r="I639" s="172"/>
      <c r="J639" s="172"/>
    </row>
    <row r="640" spans="1:10" ht="15">
      <c r="A640" s="201"/>
      <c r="B640" s="202"/>
      <c r="C640" s="202"/>
      <c r="D640" s="202"/>
      <c r="E640" s="203"/>
      <c r="F640" s="204"/>
      <c r="G640" s="205"/>
      <c r="H640" s="172"/>
      <c r="I640" s="172"/>
      <c r="J640" s="172"/>
    </row>
    <row r="641" spans="1:10" ht="15">
      <c r="A641" s="201"/>
      <c r="B641" s="202"/>
      <c r="C641" s="202"/>
      <c r="D641" s="202"/>
      <c r="E641" s="203"/>
      <c r="F641" s="204"/>
      <c r="G641" s="205"/>
      <c r="H641" s="172"/>
      <c r="I641" s="172"/>
      <c r="J641" s="172"/>
    </row>
    <row r="642" spans="1:10" ht="15">
      <c r="A642" s="201"/>
      <c r="B642" s="202"/>
      <c r="C642" s="202"/>
      <c r="D642" s="202"/>
      <c r="E642" s="203"/>
      <c r="F642" s="204"/>
      <c r="G642" s="205"/>
      <c r="H642" s="172"/>
      <c r="I642" s="172"/>
      <c r="J642" s="172"/>
    </row>
    <row r="643" spans="1:10" ht="15">
      <c r="A643" s="201"/>
      <c r="B643" s="202"/>
      <c r="C643" s="202"/>
      <c r="D643" s="202"/>
      <c r="E643" s="203"/>
      <c r="F643" s="204"/>
      <c r="G643" s="205"/>
      <c r="H643" s="172"/>
      <c r="I643" s="172"/>
      <c r="J643" s="172"/>
    </row>
    <row r="644" spans="1:10" ht="15">
      <c r="A644" s="201"/>
      <c r="B644" s="202"/>
      <c r="C644" s="202"/>
      <c r="D644" s="202"/>
      <c r="E644" s="203"/>
      <c r="F644" s="204"/>
      <c r="G644" s="205"/>
      <c r="H644" s="172"/>
      <c r="I644" s="172"/>
      <c r="J644" s="172"/>
    </row>
    <row r="645" spans="1:10" ht="15">
      <c r="A645" s="201"/>
      <c r="B645" s="202"/>
      <c r="C645" s="202"/>
      <c r="D645" s="202"/>
      <c r="E645" s="203"/>
      <c r="F645" s="204"/>
      <c r="G645" s="205"/>
      <c r="H645" s="172"/>
      <c r="I645" s="172"/>
      <c r="J645" s="172"/>
    </row>
    <row r="646" spans="1:10" ht="15">
      <c r="A646" s="201"/>
      <c r="B646" s="202"/>
      <c r="C646" s="202"/>
      <c r="D646" s="202"/>
      <c r="E646" s="203"/>
      <c r="F646" s="204"/>
      <c r="G646" s="205"/>
      <c r="H646" s="172"/>
      <c r="I646" s="172"/>
      <c r="J646" s="172"/>
    </row>
    <row r="647" spans="1:10" ht="15">
      <c r="A647" s="201"/>
      <c r="B647" s="202"/>
      <c r="C647" s="202"/>
      <c r="D647" s="202"/>
      <c r="E647" s="203"/>
      <c r="F647" s="204"/>
      <c r="G647" s="205"/>
      <c r="H647" s="172"/>
      <c r="I647" s="172"/>
      <c r="J647" s="172"/>
    </row>
    <row r="648" spans="1:10" ht="15">
      <c r="A648" s="201"/>
      <c r="B648" s="202"/>
      <c r="C648" s="202"/>
      <c r="D648" s="202"/>
      <c r="E648" s="203"/>
      <c r="F648" s="204"/>
      <c r="G648" s="205"/>
      <c r="H648" s="172"/>
      <c r="I648" s="172"/>
      <c r="J648" s="172"/>
    </row>
    <row r="649" spans="1:10" ht="15">
      <c r="A649" s="201"/>
      <c r="B649" s="202"/>
      <c r="C649" s="202"/>
      <c r="D649" s="202"/>
      <c r="E649" s="203"/>
      <c r="F649" s="204"/>
      <c r="G649" s="205"/>
      <c r="H649" s="172"/>
      <c r="I649" s="172"/>
      <c r="J649" s="172"/>
    </row>
    <row r="650" spans="1:10" ht="15">
      <c r="A650" s="201"/>
      <c r="B650" s="202"/>
      <c r="C650" s="202"/>
      <c r="D650" s="202"/>
      <c r="E650" s="203"/>
      <c r="F650" s="204"/>
      <c r="G650" s="205"/>
      <c r="H650" s="172"/>
      <c r="I650" s="172"/>
      <c r="J650" s="172"/>
    </row>
    <row r="651" spans="1:10" ht="15">
      <c r="A651" s="201"/>
      <c r="B651" s="202"/>
      <c r="C651" s="202"/>
      <c r="D651" s="202"/>
      <c r="E651" s="203"/>
      <c r="F651" s="204"/>
      <c r="G651" s="205"/>
      <c r="H651" s="172"/>
      <c r="I651" s="172"/>
      <c r="J651" s="172"/>
    </row>
    <row r="652" spans="1:10" ht="15">
      <c r="A652" s="201"/>
      <c r="B652" s="202"/>
      <c r="C652" s="202"/>
      <c r="D652" s="202"/>
      <c r="E652" s="203"/>
      <c r="F652" s="204"/>
      <c r="G652" s="205"/>
      <c r="H652" s="172"/>
      <c r="I652" s="172"/>
      <c r="J652" s="172"/>
    </row>
    <row r="653" spans="1:10" ht="15">
      <c r="A653" s="201"/>
      <c r="B653" s="202"/>
      <c r="C653" s="202"/>
      <c r="D653" s="202"/>
      <c r="E653" s="203"/>
      <c r="F653" s="204"/>
      <c r="G653" s="205"/>
      <c r="H653" s="172"/>
      <c r="I653" s="172"/>
      <c r="J653" s="172"/>
    </row>
    <row r="654" spans="1:10" ht="15">
      <c r="A654" s="201"/>
      <c r="B654" s="202"/>
      <c r="C654" s="202"/>
      <c r="D654" s="202"/>
      <c r="E654" s="203"/>
      <c r="F654" s="204"/>
      <c r="G654" s="205"/>
      <c r="H654" s="172"/>
      <c r="I654" s="172"/>
      <c r="J654" s="172"/>
    </row>
    <row r="655" spans="1:10" ht="15">
      <c r="A655" s="201"/>
      <c r="B655" s="202"/>
      <c r="C655" s="202"/>
      <c r="D655" s="202"/>
      <c r="E655" s="203"/>
      <c r="F655" s="204"/>
      <c r="G655" s="205"/>
      <c r="H655" s="172"/>
      <c r="I655" s="172"/>
      <c r="J655" s="172"/>
    </row>
    <row r="656" spans="1:10" ht="15">
      <c r="A656" s="201"/>
      <c r="B656" s="202"/>
      <c r="C656" s="202"/>
      <c r="D656" s="202"/>
      <c r="E656" s="203"/>
      <c r="F656" s="204"/>
      <c r="G656" s="205"/>
      <c r="H656" s="172"/>
      <c r="I656" s="172"/>
      <c r="J656" s="172"/>
    </row>
    <row r="657" spans="1:10" ht="15">
      <c r="A657" s="201"/>
      <c r="B657" s="202"/>
      <c r="C657" s="202"/>
      <c r="D657" s="202"/>
      <c r="E657" s="203"/>
      <c r="F657" s="204"/>
      <c r="G657" s="205"/>
      <c r="H657" s="172"/>
      <c r="I657" s="172"/>
      <c r="J657" s="172"/>
    </row>
    <row r="658" spans="1:10" ht="15">
      <c r="A658" s="201"/>
      <c r="B658" s="202"/>
      <c r="C658" s="202"/>
      <c r="D658" s="202"/>
      <c r="E658" s="203"/>
      <c r="F658" s="204"/>
      <c r="G658" s="205"/>
      <c r="H658" s="172"/>
      <c r="I658" s="172"/>
      <c r="J658" s="172"/>
    </row>
    <row r="659" spans="1:10" ht="15">
      <c r="A659" s="201"/>
      <c r="B659" s="202"/>
      <c r="C659" s="202"/>
      <c r="D659" s="202"/>
      <c r="E659" s="203"/>
      <c r="F659" s="204"/>
      <c r="G659" s="205"/>
      <c r="H659" s="172"/>
      <c r="I659" s="172"/>
      <c r="J659" s="172"/>
    </row>
    <row r="660" spans="1:10" ht="15">
      <c r="A660" s="201"/>
      <c r="B660" s="202"/>
      <c r="C660" s="202"/>
      <c r="D660" s="202"/>
      <c r="E660" s="203"/>
      <c r="F660" s="204"/>
      <c r="G660" s="205"/>
      <c r="H660" s="172"/>
      <c r="I660" s="172"/>
      <c r="J660" s="172"/>
    </row>
    <row r="661" spans="1:10" ht="15">
      <c r="A661" s="201"/>
      <c r="B661" s="202"/>
      <c r="C661" s="202"/>
      <c r="D661" s="202"/>
      <c r="E661" s="203"/>
      <c r="F661" s="204"/>
      <c r="G661" s="205"/>
      <c r="H661" s="172"/>
      <c r="I661" s="172"/>
      <c r="J661" s="172"/>
    </row>
    <row r="662" spans="1:10" ht="15">
      <c r="A662" s="201"/>
      <c r="B662" s="202"/>
      <c r="C662" s="202"/>
      <c r="D662" s="202"/>
      <c r="E662" s="203"/>
      <c r="F662" s="204"/>
      <c r="G662" s="205"/>
      <c r="H662" s="172"/>
      <c r="I662" s="172"/>
      <c r="J662" s="172"/>
    </row>
    <row r="663" spans="1:10" ht="15">
      <c r="A663" s="201"/>
      <c r="B663" s="202"/>
      <c r="C663" s="202"/>
      <c r="D663" s="202"/>
      <c r="E663" s="203"/>
      <c r="F663" s="204"/>
      <c r="G663" s="205"/>
      <c r="H663" s="172"/>
      <c r="I663" s="172"/>
      <c r="J663" s="172"/>
    </row>
    <row r="664" spans="1:10" ht="15">
      <c r="A664" s="201"/>
      <c r="B664" s="202"/>
      <c r="C664" s="202"/>
      <c r="D664" s="202"/>
      <c r="E664" s="203"/>
      <c r="F664" s="204"/>
      <c r="G664" s="205"/>
      <c r="H664" s="172"/>
      <c r="I664" s="172"/>
      <c r="J664" s="172"/>
    </row>
    <row r="665" spans="1:10" ht="15">
      <c r="A665" s="201"/>
      <c r="B665" s="202"/>
      <c r="C665" s="202"/>
      <c r="D665" s="202"/>
      <c r="E665" s="203"/>
      <c r="F665" s="204"/>
      <c r="G665" s="205"/>
      <c r="H665" s="172"/>
      <c r="I665" s="172"/>
      <c r="J665" s="172"/>
    </row>
    <row r="666" spans="1:10" ht="15">
      <c r="A666" s="201"/>
      <c r="B666" s="202"/>
      <c r="C666" s="202"/>
      <c r="D666" s="202"/>
      <c r="E666" s="203"/>
      <c r="F666" s="204"/>
      <c r="G666" s="205"/>
      <c r="H666" s="172"/>
      <c r="I666" s="172"/>
      <c r="J666" s="172"/>
    </row>
    <row r="667" spans="1:10" ht="15">
      <c r="A667" s="201"/>
      <c r="B667" s="202"/>
      <c r="C667" s="202"/>
      <c r="D667" s="202"/>
      <c r="E667" s="203"/>
      <c r="F667" s="204"/>
      <c r="G667" s="205"/>
      <c r="H667" s="172"/>
      <c r="I667" s="172"/>
      <c r="J667" s="172"/>
    </row>
    <row r="668" spans="1:10" ht="15">
      <c r="A668" s="201"/>
      <c r="B668" s="202"/>
      <c r="C668" s="202"/>
      <c r="D668" s="202"/>
      <c r="E668" s="203"/>
      <c r="F668" s="204"/>
      <c r="G668" s="205"/>
      <c r="H668" s="172"/>
      <c r="I668" s="172"/>
      <c r="J668" s="172"/>
    </row>
    <row r="669" spans="1:10" ht="15">
      <c r="A669" s="201"/>
      <c r="B669" s="202"/>
      <c r="C669" s="202"/>
      <c r="D669" s="202"/>
      <c r="E669" s="203"/>
      <c r="F669" s="204"/>
      <c r="G669" s="205"/>
      <c r="H669" s="172"/>
      <c r="I669" s="172"/>
      <c r="J669" s="172"/>
    </row>
    <row r="670" spans="1:10" ht="15">
      <c r="A670" s="201"/>
      <c r="B670" s="202"/>
      <c r="C670" s="202"/>
      <c r="D670" s="202"/>
      <c r="E670" s="203"/>
      <c r="F670" s="204"/>
      <c r="G670" s="205"/>
      <c r="H670" s="172"/>
      <c r="I670" s="172"/>
      <c r="J670" s="172"/>
    </row>
    <row r="671" spans="1:10" ht="15">
      <c r="A671" s="201"/>
      <c r="B671" s="202"/>
      <c r="C671" s="202"/>
      <c r="D671" s="202"/>
      <c r="E671" s="203"/>
      <c r="F671" s="204"/>
      <c r="G671" s="205"/>
      <c r="H671" s="172"/>
      <c r="I671" s="172"/>
      <c r="J671" s="172"/>
    </row>
    <row r="672" spans="1:10" ht="15">
      <c r="A672" s="201"/>
      <c r="B672" s="202"/>
      <c r="C672" s="202"/>
      <c r="D672" s="202"/>
      <c r="E672" s="203"/>
      <c r="F672" s="204"/>
      <c r="G672" s="205"/>
      <c r="H672" s="172"/>
      <c r="I672" s="172"/>
      <c r="J672" s="172"/>
    </row>
    <row r="673" spans="1:10" ht="15">
      <c r="A673" s="201"/>
      <c r="B673" s="202"/>
      <c r="C673" s="202"/>
      <c r="D673" s="202"/>
      <c r="E673" s="203"/>
      <c r="F673" s="204"/>
      <c r="G673" s="205"/>
      <c r="H673" s="172"/>
      <c r="I673" s="172"/>
      <c r="J673" s="172"/>
    </row>
    <row r="674" spans="1:10" ht="15">
      <c r="A674" s="201"/>
      <c r="B674" s="202"/>
      <c r="C674" s="202"/>
      <c r="D674" s="202"/>
      <c r="E674" s="203"/>
      <c r="F674" s="204"/>
      <c r="G674" s="205"/>
      <c r="H674" s="172"/>
      <c r="I674" s="172"/>
      <c r="J674" s="172"/>
    </row>
    <row r="675" spans="1:10" ht="15">
      <c r="A675" s="201"/>
      <c r="B675" s="202"/>
      <c r="C675" s="202"/>
      <c r="D675" s="202"/>
      <c r="E675" s="203"/>
      <c r="F675" s="204"/>
      <c r="G675" s="205"/>
      <c r="H675" s="172"/>
      <c r="I675" s="172"/>
      <c r="J675" s="172"/>
    </row>
    <row r="676" spans="1:10" ht="15">
      <c r="A676" s="201"/>
      <c r="B676" s="202"/>
      <c r="C676" s="202"/>
      <c r="D676" s="202"/>
      <c r="E676" s="203"/>
      <c r="F676" s="204"/>
      <c r="G676" s="205"/>
      <c r="H676" s="172"/>
      <c r="I676" s="172"/>
      <c r="J676" s="172"/>
    </row>
    <row r="677" spans="1:10" ht="15">
      <c r="A677" s="201"/>
      <c r="B677" s="202"/>
      <c r="C677" s="202"/>
      <c r="D677" s="202"/>
      <c r="E677" s="203"/>
      <c r="F677" s="204"/>
      <c r="G677" s="205"/>
      <c r="H677" s="172"/>
      <c r="I677" s="172"/>
      <c r="J677" s="172"/>
    </row>
    <row r="678" spans="1:10" ht="15">
      <c r="A678" s="201"/>
      <c r="B678" s="202"/>
      <c r="C678" s="202"/>
      <c r="D678" s="202"/>
      <c r="E678" s="203"/>
      <c r="F678" s="204"/>
      <c r="G678" s="205"/>
      <c r="H678" s="172"/>
      <c r="I678" s="172"/>
      <c r="J678" s="172"/>
    </row>
    <row r="679" spans="1:10" ht="15">
      <c r="A679" s="201"/>
      <c r="B679" s="202"/>
      <c r="C679" s="202"/>
      <c r="D679" s="202"/>
      <c r="E679" s="203"/>
      <c r="F679" s="204"/>
      <c r="G679" s="205"/>
      <c r="H679" s="172"/>
      <c r="I679" s="172"/>
      <c r="J679" s="172"/>
    </row>
    <row r="680" spans="1:10" ht="15">
      <c r="A680" s="201"/>
      <c r="B680" s="202"/>
      <c r="C680" s="202"/>
      <c r="D680" s="202"/>
      <c r="E680" s="203"/>
      <c r="F680" s="204"/>
      <c r="G680" s="205"/>
      <c r="H680" s="172"/>
      <c r="I680" s="172"/>
      <c r="J680" s="172"/>
    </row>
    <row r="681" spans="1:10" ht="15">
      <c r="A681" s="201"/>
      <c r="B681" s="202"/>
      <c r="C681" s="202"/>
      <c r="D681" s="202"/>
      <c r="E681" s="203"/>
      <c r="F681" s="204"/>
      <c r="G681" s="205"/>
      <c r="H681" s="172"/>
      <c r="I681" s="172"/>
      <c r="J681" s="172"/>
    </row>
    <row r="682" spans="1:10" ht="15">
      <c r="A682" s="201"/>
      <c r="B682" s="202"/>
      <c r="C682" s="202"/>
      <c r="D682" s="202"/>
      <c r="E682" s="203"/>
      <c r="F682" s="204"/>
      <c r="G682" s="205"/>
      <c r="H682" s="172"/>
      <c r="I682" s="172"/>
      <c r="J682" s="172"/>
    </row>
    <row r="683" spans="1:10" ht="15">
      <c r="A683" s="201"/>
      <c r="B683" s="202"/>
      <c r="C683" s="202"/>
      <c r="D683" s="202"/>
      <c r="E683" s="203"/>
      <c r="F683" s="204"/>
      <c r="G683" s="205"/>
      <c r="H683" s="172"/>
      <c r="I683" s="172"/>
      <c r="J683" s="172"/>
    </row>
    <row r="684" spans="1:10" ht="15">
      <c r="A684" s="201"/>
      <c r="B684" s="202"/>
      <c r="C684" s="202"/>
      <c r="D684" s="202"/>
      <c r="E684" s="203"/>
      <c r="F684" s="204"/>
      <c r="G684" s="205"/>
      <c r="H684" s="172"/>
      <c r="I684" s="172"/>
      <c r="J684" s="172"/>
    </row>
    <row r="685" spans="1:10" ht="15">
      <c r="A685" s="201"/>
      <c r="B685" s="202"/>
      <c r="C685" s="202"/>
      <c r="D685" s="202"/>
      <c r="E685" s="203"/>
      <c r="F685" s="204"/>
      <c r="G685" s="205"/>
      <c r="H685" s="172"/>
      <c r="I685" s="172"/>
      <c r="J685" s="172"/>
    </row>
    <row r="686" spans="1:10" ht="15">
      <c r="A686" s="201"/>
      <c r="B686" s="202"/>
      <c r="C686" s="202"/>
      <c r="D686" s="202"/>
      <c r="E686" s="203"/>
      <c r="F686" s="204"/>
      <c r="G686" s="205"/>
      <c r="H686" s="172"/>
      <c r="I686" s="172"/>
      <c r="J686" s="172"/>
    </row>
    <row r="687" spans="1:10" ht="15">
      <c r="A687" s="201"/>
      <c r="B687" s="202"/>
      <c r="C687" s="202"/>
      <c r="D687" s="202"/>
      <c r="E687" s="203"/>
      <c r="F687" s="204"/>
      <c r="G687" s="205"/>
      <c r="H687" s="172"/>
      <c r="I687" s="172"/>
      <c r="J687" s="172"/>
    </row>
    <row r="688" spans="1:10" ht="15">
      <c r="A688" s="201"/>
      <c r="B688" s="202"/>
      <c r="C688" s="202"/>
      <c r="D688" s="202"/>
      <c r="E688" s="203"/>
      <c r="F688" s="204"/>
      <c r="G688" s="205"/>
      <c r="H688" s="172"/>
      <c r="I688" s="172"/>
      <c r="J688" s="172"/>
    </row>
    <row r="689" spans="1:10" ht="15">
      <c r="A689" s="201"/>
      <c r="B689" s="202"/>
      <c r="C689" s="202"/>
      <c r="D689" s="202"/>
      <c r="E689" s="203"/>
      <c r="F689" s="204"/>
      <c r="G689" s="205"/>
      <c r="H689" s="172"/>
      <c r="I689" s="172"/>
      <c r="J689" s="172"/>
    </row>
    <row r="690" spans="1:10" ht="15">
      <c r="A690" s="201"/>
      <c r="B690" s="202"/>
      <c r="C690" s="202"/>
      <c r="D690" s="202"/>
      <c r="E690" s="203"/>
      <c r="F690" s="204"/>
      <c r="G690" s="205"/>
      <c r="H690" s="172"/>
      <c r="I690" s="172"/>
      <c r="J690" s="172"/>
    </row>
    <row r="691" spans="1:10" ht="15">
      <c r="A691" s="201"/>
      <c r="B691" s="202"/>
      <c r="C691" s="202"/>
      <c r="D691" s="202"/>
      <c r="E691" s="203"/>
      <c r="F691" s="204"/>
      <c r="G691" s="205"/>
      <c r="H691" s="172"/>
      <c r="I691" s="172"/>
      <c r="J691" s="172"/>
    </row>
    <row r="692" spans="1:10" ht="15">
      <c r="A692" s="201"/>
      <c r="B692" s="202"/>
      <c r="C692" s="202"/>
      <c r="D692" s="202"/>
      <c r="E692" s="203"/>
      <c r="F692" s="204"/>
      <c r="G692" s="205"/>
      <c r="H692" s="172"/>
      <c r="I692" s="172"/>
      <c r="J692" s="172"/>
    </row>
    <row r="693" spans="1:10" ht="15">
      <c r="A693" s="201"/>
      <c r="B693" s="202"/>
      <c r="C693" s="202"/>
      <c r="D693" s="202"/>
      <c r="E693" s="203"/>
      <c r="F693" s="204"/>
      <c r="G693" s="205"/>
      <c r="H693" s="172"/>
      <c r="I693" s="172"/>
      <c r="J693" s="172"/>
    </row>
    <row r="694" spans="1:10" ht="15">
      <c r="A694" s="201"/>
      <c r="B694" s="202"/>
      <c r="C694" s="202"/>
      <c r="D694" s="202"/>
      <c r="E694" s="203"/>
      <c r="F694" s="204"/>
      <c r="G694" s="205"/>
      <c r="H694" s="172"/>
      <c r="I694" s="172"/>
      <c r="J694" s="172"/>
    </row>
    <row r="695" spans="1:10" ht="15">
      <c r="A695" s="201"/>
      <c r="B695" s="202"/>
      <c r="C695" s="202"/>
      <c r="D695" s="202"/>
      <c r="E695" s="203"/>
      <c r="F695" s="204"/>
      <c r="G695" s="205"/>
      <c r="H695" s="172"/>
      <c r="I695" s="172"/>
      <c r="J695" s="172"/>
    </row>
    <row r="696" spans="1:10" ht="15">
      <c r="A696" s="201"/>
      <c r="B696" s="202"/>
      <c r="C696" s="202"/>
      <c r="D696" s="202"/>
      <c r="E696" s="203"/>
      <c r="F696" s="204"/>
      <c r="G696" s="205"/>
      <c r="H696" s="172"/>
      <c r="I696" s="172"/>
      <c r="J696" s="172"/>
    </row>
    <row r="697" spans="1:10" ht="15">
      <c r="A697" s="201"/>
      <c r="B697" s="202"/>
      <c r="C697" s="202"/>
      <c r="D697" s="202"/>
      <c r="E697" s="203"/>
      <c r="F697" s="204"/>
      <c r="G697" s="205"/>
      <c r="H697" s="172"/>
      <c r="I697" s="172"/>
      <c r="J697" s="172"/>
    </row>
    <row r="698" spans="1:10" ht="15">
      <c r="A698" s="201"/>
      <c r="B698" s="202"/>
      <c r="C698" s="202"/>
      <c r="D698" s="202"/>
      <c r="E698" s="203"/>
      <c r="F698" s="204"/>
      <c r="G698" s="205"/>
      <c r="H698" s="172"/>
      <c r="I698" s="172"/>
      <c r="J698" s="172"/>
    </row>
    <row r="699" spans="1:10" ht="15">
      <c r="A699" s="201"/>
      <c r="B699" s="202"/>
      <c r="C699" s="202"/>
      <c r="D699" s="202"/>
      <c r="E699" s="203"/>
      <c r="F699" s="204"/>
      <c r="G699" s="205"/>
      <c r="H699" s="172"/>
      <c r="I699" s="172"/>
      <c r="J699" s="172"/>
    </row>
    <row r="700" spans="1:10" ht="15">
      <c r="A700" s="201"/>
      <c r="B700" s="202"/>
      <c r="C700" s="202"/>
      <c r="D700" s="202"/>
      <c r="E700" s="203"/>
      <c r="F700" s="204"/>
      <c r="G700" s="205"/>
      <c r="H700" s="172"/>
      <c r="I700" s="172"/>
      <c r="J700" s="172"/>
    </row>
    <row r="701" spans="1:10" ht="15">
      <c r="A701" s="201"/>
      <c r="B701" s="202"/>
      <c r="C701" s="202"/>
      <c r="D701" s="202"/>
      <c r="E701" s="203"/>
      <c r="F701" s="204"/>
      <c r="G701" s="205"/>
      <c r="H701" s="172"/>
      <c r="I701" s="172"/>
      <c r="J701" s="172"/>
    </row>
    <row r="702" spans="1:10" ht="15">
      <c r="A702" s="201"/>
      <c r="B702" s="202"/>
      <c r="C702" s="202"/>
      <c r="D702" s="202"/>
      <c r="E702" s="203"/>
      <c r="F702" s="204"/>
      <c r="G702" s="205"/>
      <c r="H702" s="172"/>
      <c r="I702" s="172"/>
      <c r="J702" s="172"/>
    </row>
    <row r="703" spans="1:10" ht="15">
      <c r="A703" s="201"/>
      <c r="B703" s="202"/>
      <c r="C703" s="202"/>
      <c r="D703" s="202"/>
      <c r="E703" s="203"/>
      <c r="F703" s="204"/>
      <c r="G703" s="205"/>
      <c r="H703" s="172"/>
      <c r="I703" s="172"/>
      <c r="J703" s="172"/>
    </row>
    <row r="704" spans="1:10" ht="15">
      <c r="A704" s="201"/>
      <c r="B704" s="202"/>
      <c r="C704" s="202"/>
      <c r="D704" s="202"/>
      <c r="E704" s="203"/>
      <c r="F704" s="204"/>
      <c r="G704" s="205"/>
      <c r="H704" s="172"/>
      <c r="I704" s="172"/>
      <c r="J704" s="172"/>
    </row>
    <row r="705" spans="1:10" ht="15">
      <c r="A705" s="201"/>
      <c r="B705" s="202"/>
      <c r="C705" s="202"/>
      <c r="D705" s="202"/>
      <c r="E705" s="203"/>
      <c r="F705" s="204"/>
      <c r="G705" s="205"/>
      <c r="H705" s="172"/>
      <c r="I705" s="172"/>
      <c r="J705" s="172"/>
    </row>
    <row r="706" spans="1:10" ht="15">
      <c r="A706" s="201"/>
      <c r="B706" s="202"/>
      <c r="C706" s="202"/>
      <c r="D706" s="202"/>
      <c r="E706" s="203"/>
      <c r="F706" s="204"/>
      <c r="G706" s="205"/>
      <c r="H706" s="172"/>
      <c r="I706" s="172"/>
      <c r="J706" s="172"/>
    </row>
    <row r="707" spans="1:10" ht="15">
      <c r="A707" s="201"/>
      <c r="B707" s="202"/>
      <c r="C707" s="202"/>
      <c r="D707" s="202"/>
      <c r="E707" s="203"/>
      <c r="F707" s="204"/>
      <c r="G707" s="205"/>
      <c r="H707" s="172"/>
      <c r="I707" s="172"/>
      <c r="J707" s="172"/>
    </row>
    <row r="708" spans="1:10" ht="15">
      <c r="A708" s="201"/>
      <c r="B708" s="202"/>
      <c r="C708" s="202"/>
      <c r="D708" s="202"/>
      <c r="E708" s="203"/>
      <c r="F708" s="204"/>
      <c r="G708" s="205"/>
      <c r="H708" s="172"/>
      <c r="I708" s="172"/>
      <c r="J708" s="172"/>
    </row>
    <row r="709" spans="1:10" ht="15">
      <c r="A709" s="201"/>
      <c r="B709" s="202"/>
      <c r="C709" s="202"/>
      <c r="D709" s="202"/>
      <c r="E709" s="203"/>
      <c r="F709" s="204"/>
      <c r="G709" s="205"/>
      <c r="H709" s="172"/>
      <c r="I709" s="172"/>
      <c r="J709" s="172"/>
    </row>
    <row r="710" spans="1:10" ht="15">
      <c r="A710" s="201"/>
      <c r="B710" s="202"/>
      <c r="C710" s="202"/>
      <c r="D710" s="202"/>
      <c r="E710" s="203"/>
      <c r="F710" s="204"/>
      <c r="G710" s="205"/>
      <c r="H710" s="172"/>
      <c r="I710" s="172"/>
      <c r="J710" s="172"/>
    </row>
    <row r="711" spans="1:10" ht="15">
      <c r="A711" s="201"/>
      <c r="B711" s="202"/>
      <c r="C711" s="202"/>
      <c r="D711" s="202"/>
      <c r="E711" s="203"/>
      <c r="F711" s="204"/>
      <c r="G711" s="205"/>
      <c r="H711" s="172"/>
      <c r="I711" s="172"/>
      <c r="J711" s="172"/>
    </row>
    <row r="712" spans="1:10" ht="15">
      <c r="A712" s="201"/>
      <c r="B712" s="202"/>
      <c r="C712" s="202"/>
      <c r="D712" s="202"/>
      <c r="E712" s="203"/>
      <c r="F712" s="204"/>
      <c r="G712" s="205"/>
      <c r="H712" s="172"/>
      <c r="I712" s="172"/>
      <c r="J712" s="172"/>
    </row>
    <row r="713" spans="1:10" ht="15">
      <c r="A713" s="201"/>
      <c r="B713" s="202"/>
      <c r="C713" s="202"/>
      <c r="D713" s="202"/>
      <c r="E713" s="203"/>
      <c r="F713" s="204"/>
      <c r="G713" s="205"/>
      <c r="H713" s="172"/>
      <c r="I713" s="172"/>
      <c r="J713" s="172"/>
    </row>
    <row r="714" spans="1:10" ht="15">
      <c r="A714" s="201"/>
      <c r="B714" s="202"/>
      <c r="C714" s="202"/>
      <c r="D714" s="202"/>
      <c r="E714" s="203"/>
      <c r="F714" s="204"/>
      <c r="G714" s="205"/>
      <c r="H714" s="172"/>
      <c r="I714" s="172"/>
      <c r="J714" s="172"/>
    </row>
    <row r="715" spans="1:10" ht="15">
      <c r="A715" s="201"/>
      <c r="B715" s="202"/>
      <c r="C715" s="202"/>
      <c r="D715" s="202"/>
      <c r="E715" s="203"/>
      <c r="F715" s="204"/>
      <c r="G715" s="205"/>
      <c r="H715" s="172"/>
      <c r="I715" s="172"/>
      <c r="J715" s="172"/>
    </row>
    <row r="716" spans="1:10" ht="15">
      <c r="A716" s="201"/>
      <c r="B716" s="202"/>
      <c r="C716" s="202"/>
      <c r="D716" s="202"/>
      <c r="E716" s="203"/>
      <c r="F716" s="204"/>
      <c r="G716" s="205"/>
      <c r="H716" s="172"/>
      <c r="I716" s="172"/>
      <c r="J716" s="172"/>
    </row>
    <row r="717" spans="1:10" ht="15">
      <c r="A717" s="201"/>
      <c r="B717" s="202"/>
      <c r="C717" s="202"/>
      <c r="D717" s="202"/>
      <c r="E717" s="203"/>
      <c r="F717" s="204"/>
      <c r="G717" s="205"/>
      <c r="H717" s="172"/>
      <c r="I717" s="172"/>
      <c r="J717" s="172"/>
    </row>
    <row r="718" spans="1:10" ht="15">
      <c r="A718" s="201"/>
      <c r="B718" s="202"/>
      <c r="C718" s="202"/>
      <c r="D718" s="202"/>
      <c r="E718" s="203"/>
      <c r="F718" s="204"/>
      <c r="G718" s="205"/>
      <c r="H718" s="172"/>
      <c r="I718" s="172"/>
      <c r="J718" s="172"/>
    </row>
    <row r="719" spans="1:10" ht="15">
      <c r="A719" s="201"/>
      <c r="B719" s="202"/>
      <c r="C719" s="202"/>
      <c r="D719" s="202"/>
      <c r="E719" s="203"/>
      <c r="F719" s="204"/>
      <c r="G719" s="205"/>
      <c r="H719" s="172"/>
      <c r="I719" s="172"/>
      <c r="J719" s="172"/>
    </row>
    <row r="720" spans="1:10" ht="15">
      <c r="A720" s="201"/>
      <c r="B720" s="202"/>
      <c r="C720" s="202"/>
      <c r="D720" s="202"/>
      <c r="E720" s="203"/>
      <c r="F720" s="204"/>
      <c r="G720" s="205"/>
      <c r="H720" s="172"/>
      <c r="I720" s="172"/>
      <c r="J720" s="172"/>
    </row>
    <row r="721" spans="1:10" ht="15">
      <c r="A721" s="201"/>
      <c r="B721" s="202"/>
      <c r="C721" s="202"/>
      <c r="D721" s="202"/>
      <c r="E721" s="203"/>
      <c r="F721" s="204"/>
      <c r="G721" s="205"/>
      <c r="H721" s="172"/>
      <c r="I721" s="172"/>
      <c r="J721" s="172"/>
    </row>
    <row r="722" spans="1:10" ht="15">
      <c r="A722" s="201"/>
      <c r="B722" s="202"/>
      <c r="C722" s="202"/>
      <c r="D722" s="202"/>
      <c r="E722" s="203"/>
      <c r="F722" s="204"/>
      <c r="G722" s="205"/>
      <c r="H722" s="172"/>
      <c r="I722" s="172"/>
      <c r="J722" s="172"/>
    </row>
    <row r="723" spans="1:10" ht="15">
      <c r="A723" s="201"/>
      <c r="B723" s="202"/>
      <c r="C723" s="202"/>
      <c r="D723" s="202"/>
      <c r="E723" s="203"/>
      <c r="F723" s="204"/>
      <c r="G723" s="205"/>
      <c r="H723" s="172"/>
      <c r="I723" s="172"/>
      <c r="J723" s="172"/>
    </row>
    <row r="724" spans="1:10" ht="15">
      <c r="A724" s="201"/>
      <c r="B724" s="202"/>
      <c r="C724" s="202"/>
      <c r="D724" s="202"/>
      <c r="E724" s="203"/>
      <c r="F724" s="204"/>
      <c r="G724" s="205"/>
      <c r="H724" s="172"/>
      <c r="I724" s="172"/>
      <c r="J724" s="172"/>
    </row>
  </sheetData>
  <autoFilter ref="A3:J437"/>
  <printOptions/>
  <pageMargins left="0.75" right="0.75" top="1" bottom="1" header="0.5" footer="0.5"/>
  <pageSetup fitToHeight="7" fitToWidth="1" horizontalDpi="200" verticalDpi="200" orientation="portrait" scale="59" r:id="rId1"/>
</worksheet>
</file>

<file path=xl/worksheets/sheet8.xml><?xml version="1.0" encoding="utf-8"?>
<worksheet xmlns="http://schemas.openxmlformats.org/spreadsheetml/2006/main" xmlns:r="http://schemas.openxmlformats.org/officeDocument/2006/relationships">
  <sheetPr codeName="Sheet10">
    <tabColor indexed="13"/>
    <pageSetUpPr fitToPage="1"/>
  </sheetPr>
  <dimension ref="A1:D19"/>
  <sheetViews>
    <sheetView workbookViewId="0" topLeftCell="A1">
      <selection activeCell="B5" sqref="B5"/>
    </sheetView>
  </sheetViews>
  <sheetFormatPr defaultColWidth="9.140625" defaultRowHeight="15"/>
  <cols>
    <col min="1" max="1" width="42.57421875" style="0" bestFit="1" customWidth="1"/>
    <col min="2" max="2" width="13.140625" style="0" customWidth="1"/>
    <col min="3" max="3" width="10.8515625" style="0" bestFit="1" customWidth="1"/>
    <col min="4" max="4" width="12.421875" style="0" customWidth="1"/>
    <col min="5" max="5" width="15.57421875" style="0" customWidth="1"/>
    <col min="6" max="6" width="12.57421875" style="0" bestFit="1" customWidth="1"/>
    <col min="7" max="7" width="17.140625" style="0" customWidth="1"/>
    <col min="8" max="8" width="17.57421875" style="0" bestFit="1" customWidth="1"/>
    <col min="9" max="9" width="13.7109375" style="0" customWidth="1"/>
  </cols>
  <sheetData>
    <row r="1" spans="1:4" ht="15">
      <c r="A1" s="1" t="s">
        <v>324</v>
      </c>
      <c r="B1" s="1"/>
      <c r="C1" s="1"/>
      <c r="D1" s="1"/>
    </row>
    <row r="3" ht="20.25">
      <c r="A3" s="255" t="s">
        <v>646</v>
      </c>
    </row>
    <row r="18" ht="15">
      <c r="A18" s="474" t="s">
        <v>1281</v>
      </c>
    </row>
    <row r="19" ht="15">
      <c r="A19" s="474" t="s">
        <v>1282</v>
      </c>
    </row>
  </sheetData>
  <printOptions/>
  <pageMargins left="0.75" right="0.75" top="1" bottom="1" header="0.5" footer="0.5"/>
  <pageSetup fitToHeight="1" fitToWidth="1" horizontalDpi="600" verticalDpi="600" orientation="portrait" scale="64" r:id="rId1"/>
</worksheet>
</file>

<file path=xl/worksheets/sheet9.xml><?xml version="1.0" encoding="utf-8"?>
<worksheet xmlns="http://schemas.openxmlformats.org/spreadsheetml/2006/main" xmlns:r="http://schemas.openxmlformats.org/officeDocument/2006/relationships">
  <sheetPr codeName="Sheet11">
    <tabColor indexed="13"/>
    <pageSetUpPr fitToPage="1"/>
  </sheetPr>
  <dimension ref="A1:G10"/>
  <sheetViews>
    <sheetView workbookViewId="0" topLeftCell="A1">
      <selection activeCell="A2" sqref="A2:C2"/>
    </sheetView>
  </sheetViews>
  <sheetFormatPr defaultColWidth="9.140625" defaultRowHeight="15"/>
  <cols>
    <col min="1" max="1" width="24.7109375" style="0" customWidth="1"/>
    <col min="2" max="2" width="10.8515625" style="0" customWidth="1"/>
    <col min="3" max="3" width="31.421875" style="0" bestFit="1" customWidth="1"/>
    <col min="4" max="4" width="10.421875" style="0" bestFit="1" customWidth="1"/>
    <col min="5" max="5" width="9.421875" style="0" bestFit="1" customWidth="1"/>
    <col min="6" max="6" width="12.140625" style="0" customWidth="1"/>
    <col min="7" max="7" width="9.28125" style="0" customWidth="1"/>
    <col min="8" max="8" width="13.57421875" style="0" customWidth="1"/>
    <col min="9" max="9" width="13.7109375" style="0" customWidth="1"/>
  </cols>
  <sheetData>
    <row r="1" spans="1:6" ht="15">
      <c r="A1" s="1" t="s">
        <v>325</v>
      </c>
      <c r="B1" s="1"/>
      <c r="C1" s="1"/>
      <c r="D1" s="1"/>
      <c r="E1" s="1"/>
      <c r="F1" s="1"/>
    </row>
    <row r="2" spans="1:3" ht="15">
      <c r="A2" s="567" t="s">
        <v>645</v>
      </c>
      <c r="B2" s="567"/>
      <c r="C2" s="567"/>
    </row>
    <row r="3" spans="5:6" ht="15.75" thickBot="1">
      <c r="E3" s="4"/>
      <c r="F3" s="4"/>
    </row>
    <row r="4" spans="1:7" s="2" customFormat="1" ht="34.5" customHeight="1" thickBot="1">
      <c r="A4" s="393" t="s">
        <v>472</v>
      </c>
      <c r="B4" s="166" t="s">
        <v>1261</v>
      </c>
      <c r="C4" s="166" t="s">
        <v>478</v>
      </c>
      <c r="D4" s="166" t="s">
        <v>479</v>
      </c>
      <c r="E4" s="166" t="s">
        <v>475</v>
      </c>
      <c r="F4" s="166" t="s">
        <v>1260</v>
      </c>
      <c r="G4" s="167" t="s">
        <v>477</v>
      </c>
    </row>
    <row r="5" spans="1:7" ht="15">
      <c r="A5" s="394"/>
      <c r="B5" s="169"/>
      <c r="C5" s="377"/>
      <c r="D5" s="169"/>
      <c r="E5" s="169"/>
      <c r="F5" s="169"/>
      <c r="G5" s="378"/>
    </row>
    <row r="6" spans="1:7" ht="15.75" thickBot="1">
      <c r="A6" s="395"/>
      <c r="B6" s="171"/>
      <c r="C6" s="379"/>
      <c r="D6" s="171"/>
      <c r="E6" s="171"/>
      <c r="F6" s="171"/>
      <c r="G6" s="213"/>
    </row>
    <row r="9" ht="15">
      <c r="A9" s="474" t="s">
        <v>1281</v>
      </c>
    </row>
    <row r="10" ht="15">
      <c r="A10" s="474" t="s">
        <v>1282</v>
      </c>
    </row>
  </sheetData>
  <autoFilter ref="A4:G6"/>
  <printOptions/>
  <pageMargins left="0.75" right="0.75" top="1" bottom="1" header="0.5" footer="0.5"/>
  <pageSetup fitToHeight="2" fitToWidth="1" horizontalDpi="600" verticalDpi="600" orientation="portrait" scale="59"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J. Bloomberg</dc:creator>
  <cp:keywords/>
  <dc:description/>
  <cp:lastModifiedBy>rluciani</cp:lastModifiedBy>
  <cp:lastPrinted>2010-12-22T23:51:25Z</cp:lastPrinted>
  <dcterms:created xsi:type="dcterms:W3CDTF">2007-12-28T16:09:59Z</dcterms:created>
  <dcterms:modified xsi:type="dcterms:W3CDTF">2011-01-26T03:11:49Z</dcterms:modified>
  <cp:category/>
  <cp:version/>
  <cp:contentType/>
  <cp:contentStatus/>
</cp:coreProperties>
</file>