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20" windowWidth="14120" windowHeight="8680" firstSheet="17" activeTab="18"/>
  </bookViews>
  <sheets>
    <sheet name="Exhibit4A_HydroShapes" sheetId="1" r:id="rId1"/>
    <sheet name="Exhibit9_CapitalCostDetail" sheetId="2" r:id="rId2"/>
    <sheet name="Exhibit12_NewResourceLimits" sheetId="3" r:id="rId3"/>
    <sheet name="Exhibit22_RPS Summary" sheetId="4" r:id="rId4"/>
    <sheet name="Exhibit24_CarbonModeling" sheetId="5" r:id="rId5"/>
    <sheet name="Exhibit25_Renewable Incentives" sheetId="6" r:id="rId6"/>
    <sheet name="Table5_IntermittentRsvContr" sheetId="7" r:id="rId7"/>
    <sheet name="Table 7_NewBuildCostParameters" sheetId="8" r:id="rId8"/>
    <sheet name="Table14_IntermittentGenLimits" sheetId="9" r:id="rId9"/>
    <sheet name="F6S1-Rev Xfr Limit" sheetId="10" r:id="rId10"/>
    <sheet name="F6S2-High Load Growth" sheetId="11" r:id="rId11"/>
    <sheet name="F6S3-High Gas $" sheetId="12" r:id="rId12"/>
    <sheet name="F6S3_Exhibit16B" sheetId="13" r:id="rId13"/>
    <sheet name="F6S4-CES" sheetId="14" r:id="rId14"/>
    <sheet name="F6S6-Increase Cdn hydro" sheetId="15" r:id="rId15"/>
    <sheet name="F6S7_High_PHEV" sheetId="16" r:id="rId16"/>
    <sheet name="F6S7 Table2_Demand" sheetId="17" r:id="rId17"/>
    <sheet name="F6S7 Table3_Peak" sheetId="18" r:id="rId18"/>
    <sheet name="F6S9-Offshore Wind" sheetId="19" r:id="rId19"/>
    <sheet name="F6S10_Hard TransLimits Ex_17" sheetId="20" r:id="rId20"/>
  </sheets>
  <definedNames/>
  <calcPr fullCalcOnLoad="1"/>
</workbook>
</file>

<file path=xl/comments4.xml><?xml version="1.0" encoding="utf-8"?>
<comments xmlns="http://schemas.openxmlformats.org/spreadsheetml/2006/main">
  <authors>
    <author>AsposeUser</author>
  </authors>
  <commentList>
    <comment ref="A18" authorId="0">
      <text>
        <r>
          <rPr>
            <sz val="10"/>
            <rFont val="Arial"/>
            <family val="0"/>
          </rPr>
          <t>Tyler Ruthven:
CHP tier removed as it is not RE</t>
        </r>
      </text>
    </comment>
    <comment ref="B18" authorId="0">
      <text>
        <r>
          <rPr>
            <sz val="10"/>
            <rFont val="Arial"/>
            <family val="0"/>
          </rPr>
          <t>Tyler Ruthven:
Tier 1 (all RE) and Tier 2 (Bio RE) combined</t>
        </r>
      </text>
    </comment>
    <comment ref="C18" authorId="0">
      <text>
        <r>
          <rPr>
            <sz val="10"/>
            <rFont val="Arial"/>
            <family val="0"/>
          </rPr>
          <t>Tyler Ruthven:
RPS covers IOUs (93.4% of load) but as MOUs are required to come up w/similar RPS, Load % increased to 100%</t>
        </r>
      </text>
    </comment>
    <comment ref="B19" authorId="0">
      <text>
        <r>
          <rPr>
            <sz val="10"/>
            <rFont val="Arial"/>
            <family val="0"/>
          </rPr>
          <t>Tyler Ruthven:
RE New and RE Existing Tiers combined</t>
        </r>
      </text>
    </comment>
    <comment ref="C19" authorId="0">
      <text>
        <r>
          <rPr>
            <sz val="10"/>
            <rFont val="Arial"/>
            <family val="0"/>
          </rPr>
          <t>Tyler Ruthven:
PS covers ~70% of DE Load (prior to expiration of secondary RPS requirement it covered ~57%) but MOUs required to come up w/simialar RPS requirements by 2013 there fore value is listed as 100%</t>
        </r>
      </text>
    </comment>
    <comment ref="D19" authorId="0">
      <text>
        <r>
          <rPr>
            <sz val="10"/>
            <rFont val="Arial"/>
            <family val="0"/>
          </rPr>
          <t>Tyler Ruthven:
DE ACP increasings if a utility uses ACP for more than 1 compliance year. Max value is used for modeling purposes</t>
        </r>
      </text>
    </comment>
    <comment ref="C20" authorId="0">
      <text>
        <r>
          <rPr>
            <sz val="10"/>
            <rFont val="Arial"/>
            <family val="0"/>
          </rPr>
          <t>Tyler Ruthven:
PS covers ~70% of DE Load (prior to expiration of secondary RPS requirement it covered ~57%) but MOUs required to come up w/simialar RPS requirements by 2013 there fore value is listed as 100%</t>
        </r>
      </text>
    </comment>
    <comment ref="D20" authorId="0">
      <text>
        <r>
          <rPr>
            <sz val="10"/>
            <rFont val="Arial"/>
            <family val="0"/>
          </rPr>
          <t>Tyler Ruthven:
DE ACP increasings if a utility uses ACP for more than 1 compliance year. Max value is used for modeling purposes</t>
        </r>
      </text>
    </comment>
    <comment ref="A21" authorId="0">
      <text>
        <r>
          <rPr>
            <sz val="10"/>
            <rFont val="Arial"/>
            <family val="0"/>
          </rPr>
          <t>Tyler Ruthven:
Hydro/MSW tier removed as it expires in 2020</t>
        </r>
      </text>
    </comment>
    <comment ref="A23" authorId="0">
      <text>
        <r>
          <rPr>
            <sz val="10"/>
            <rFont val="Arial"/>
            <family val="0"/>
          </rPr>
          <t>Tyler Ruthven:
IL IOU and Competitive Supplier RPSs combined</t>
        </r>
      </text>
    </comment>
    <comment ref="B23" authorId="0">
      <text>
        <r>
          <rPr>
            <sz val="10"/>
            <rFont val="Arial"/>
            <family val="0"/>
          </rPr>
          <t>Tyler Ruthven:
Wind and all RE Tiers combined.</t>
        </r>
      </text>
    </comment>
    <comment ref="C23" authorId="0">
      <text>
        <r>
          <rPr>
            <sz val="10"/>
            <rFont val="Arial"/>
            <family val="0"/>
          </rPr>
          <t>Tyler Ruthven:
IOU and Competitive Suppliers RPS combined</t>
        </r>
      </text>
    </comment>
    <comment ref="D23" authorId="0">
      <text>
        <r>
          <rPr>
            <sz val="10"/>
            <rFont val="Arial"/>
            <family val="0"/>
          </rPr>
          <t>Tyler Ruthven:
Non-IOU ACP applied</t>
        </r>
      </text>
    </comment>
    <comment ref="C24" authorId="0">
      <text>
        <r>
          <rPr>
            <sz val="10"/>
            <rFont val="Arial"/>
            <family val="0"/>
          </rPr>
          <t>Tyler Ruthven:
IOU and Competitive Suppliers RPS combined</t>
        </r>
      </text>
    </comment>
    <comment ref="D24" authorId="0">
      <text>
        <r>
          <rPr>
            <sz val="10"/>
            <rFont val="Arial"/>
            <family val="0"/>
          </rPr>
          <t>Tyler Ruthven:
Non-IOU ACP applied</t>
        </r>
      </text>
    </comment>
    <comment ref="D25" authorId="0">
      <text>
        <r>
          <rPr>
            <sz val="10"/>
            <rFont val="Arial"/>
            <family val="0"/>
          </rPr>
          <t>Tyler Ruthven:
Penalty for non-compliance is twice the market value of RECs so don't expect any compliance through ACP so $100 ACP value is set</t>
        </r>
      </text>
    </comment>
    <comment ref="B26" authorId="0">
      <text>
        <r>
          <rPr>
            <sz val="10"/>
            <rFont val="Arial"/>
            <family val="0"/>
          </rPr>
          <t>Tyler Ruthven:
Existing Tier (30%) and New RE Tier Combined</t>
        </r>
      </text>
    </comment>
    <comment ref="D26" authorId="0">
      <text>
        <r>
          <rPr>
            <sz val="10"/>
            <rFont val="Arial"/>
            <family val="0"/>
          </rPr>
          <t>Tyler Ruthven:
ACP for new RE</t>
        </r>
      </text>
    </comment>
    <comment ref="A27" authorId="0">
      <text>
        <r>
          <rPr>
            <sz val="10"/>
            <rFont val="Arial"/>
            <family val="0"/>
          </rPr>
          <t>Tyler Ruthven:
Tier 2 removed as it zeroes out in 2018</t>
        </r>
      </text>
    </comment>
    <comment ref="C27" authorId="0">
      <text>
        <r>
          <rPr>
            <sz val="10"/>
            <rFont val="Arial"/>
            <family val="0"/>
          </rPr>
          <t>Tyler Ruthven:
RPS currently covers 93.4% of load but this number will increase when current exemptions lapse therefore it is set at 98%</t>
        </r>
      </text>
    </comment>
    <comment ref="C28" authorId="0">
      <text>
        <r>
          <rPr>
            <sz val="10"/>
            <rFont val="Arial"/>
            <family val="0"/>
          </rPr>
          <t>Tyler Ruthven:
RPS currently covers 93.4% of load but this number will increase when current exemptions lapse therefore it is set at 98%</t>
        </r>
      </text>
    </comment>
    <comment ref="D28" authorId="0">
      <text>
        <r>
          <rPr>
            <sz val="10"/>
            <rFont val="Arial"/>
            <family val="0"/>
          </rPr>
          <t>Tyler Ruthven:
Solar ACP declines over time from $400 in 2010 to $50 in 2023. Listed value is set at $300</t>
        </r>
      </text>
    </comment>
    <comment ref="A29" authorId="0">
      <text>
        <r>
          <rPr>
            <sz val="10"/>
            <rFont val="Arial"/>
            <family val="0"/>
          </rPr>
          <t>Tyler Ruthven:
Tier 3 (MSW) removed as it is not renewable</t>
        </r>
      </text>
    </comment>
    <comment ref="B29" authorId="0">
      <text>
        <r>
          <rPr>
            <sz val="10"/>
            <rFont val="Arial"/>
            <family val="0"/>
          </rPr>
          <t>Tyler Ruthven:
Includes both Tier 1 (New RE) and Tier 2 (existing RE). Tier 2 target is 3.6% a year</t>
        </r>
      </text>
    </comment>
    <comment ref="C29" authorId="0">
      <text>
        <r>
          <rPr>
            <sz val="10"/>
            <rFont val="Arial"/>
            <family val="0"/>
          </rPr>
          <t>J Tyler Ruthven:
Adjusted from 86 to reflect MA belief that MOUs will meet targets</t>
        </r>
      </text>
    </comment>
    <comment ref="B30" authorId="0">
      <text>
        <r>
          <rPr>
            <sz val="10"/>
            <rFont val="Arial"/>
            <family val="0"/>
          </rPr>
          <t>J Tyler Ruthven:
MA Solar targets are assumptions based on MA's 400 MW solar target</t>
        </r>
      </text>
    </comment>
    <comment ref="C30" authorId="0">
      <text>
        <r>
          <rPr>
            <sz val="10"/>
            <rFont val="Arial"/>
            <family val="0"/>
          </rPr>
          <t>J Tyler Ruthven:
Adjusted from 86 to reflect MA belief that MOUs will meet targets</t>
        </r>
      </text>
    </comment>
    <comment ref="A31" authorId="0">
      <text>
        <r>
          <rPr>
            <sz val="10"/>
            <rFont val="Arial"/>
            <family val="0"/>
          </rPr>
          <t>Tyler Ruthven:
Beyond 2015, utilities are required to purchase the same # of RECs as in 2015, not 10% of load</t>
        </r>
      </text>
    </comment>
    <comment ref="D31" authorId="0">
      <text>
        <r>
          <rPr>
            <sz val="10"/>
            <rFont val="Arial"/>
            <family val="0"/>
          </rPr>
          <t>Tyler Ruthven:
No Information on ACP found so proxy value of $40 used</t>
        </r>
      </text>
    </comment>
    <comment ref="B32" authorId="0">
      <text>
        <r>
          <rPr>
            <sz val="10"/>
            <rFont val="Arial"/>
            <family val="0"/>
          </rPr>
          <t>Tyler Ruthven:
1/6 of the target must be met by non-wind/solar resources</t>
        </r>
      </text>
    </comment>
    <comment ref="D32" authorId="0">
      <text>
        <r>
          <rPr>
            <sz val="10"/>
            <rFont val="Arial"/>
            <family val="0"/>
          </rPr>
          <t>Tyler Ruthven:
Penalty for non-compliance is monetary penalty no greater than the cost of compliance - so non-compliance not expected and ACP set at $100</t>
        </r>
      </text>
    </comment>
    <comment ref="D33" authorId="0">
      <text>
        <r>
          <rPr>
            <sz val="10"/>
            <rFont val="Arial"/>
            <family val="0"/>
          </rPr>
          <t>Tyler Ruthven:
Penalty for non-compliance is monetary penalty no greater than the cost of compliance - so non-compliance not expected and ACP set at $100</t>
        </r>
      </text>
    </comment>
    <comment ref="D34" authorId="0">
      <text>
        <r>
          <rPr>
            <sz val="10"/>
            <rFont val="Arial"/>
            <family val="0"/>
          </rPr>
          <t>Tyler Ruthven:
Penalty for non-compliance is twice the market value of RECs so don't expect any compliance through ACP so $100 ACP value is set</t>
        </r>
      </text>
    </comment>
    <comment ref="D35" authorId="0">
      <text>
        <r>
          <rPr>
            <sz val="10"/>
            <rFont val="Arial"/>
            <family val="0"/>
          </rPr>
          <t>Tyler Ruthven:
Penalty for non-compliance is twice the market value of RECs so don't expect any compliance through ACP so $600 ACP value is set</t>
        </r>
      </text>
    </comment>
    <comment ref="B36" authorId="0">
      <text>
        <r>
          <rPr>
            <sz val="10"/>
            <rFont val="Arial"/>
            <family val="0"/>
          </rPr>
          <t>Tyler Ruthven:
Tier 1 (New RE), Tier 3 (Existing Bio) and Tier 4 (existing hydro) combined</t>
        </r>
      </text>
    </comment>
    <comment ref="D36" authorId="0">
      <text>
        <r>
          <rPr>
            <sz val="10"/>
            <rFont val="Arial"/>
            <family val="0"/>
          </rPr>
          <t>Tyler Ruthven:
ACP for New RE Tier</t>
        </r>
      </text>
    </comment>
    <comment ref="B38" authorId="0">
      <text>
        <r>
          <rPr>
            <sz val="10"/>
            <rFont val="Arial"/>
            <family val="0"/>
          </rPr>
          <t>Tyler Ruthven:
Tier 1 (non-hydro RE) and Tier 2 (all RE) combined</t>
        </r>
      </text>
    </comment>
    <comment ref="B40" authorId="0">
      <text>
        <r>
          <rPr>
            <sz val="10"/>
            <rFont val="Arial"/>
            <family val="0"/>
          </rPr>
          <t>Tyler Ruthven:
Recent law creates an Offshore wind tier to support the building of 1100 MW of offshore wind - these facilities will reduce the overall RPS target by the corresponding amount</t>
        </r>
      </text>
    </comment>
    <comment ref="B41" authorId="0">
      <text>
        <r>
          <rPr>
            <sz val="10"/>
            <rFont val="Arial"/>
            <family val="0"/>
          </rPr>
          <t>Tyler Ruthven:
Includes Customer-sited Tier (~0.5% point mostly from solar and anaerobic digestors) and Main Tier resources. Does not include Baseline Resources (accounts for ~20% points from NY and imported Hydro) nor the 1% point voluntary goal nor government purchasing requirements</t>
        </r>
      </text>
    </comment>
    <comment ref="C41" authorId="0">
      <text>
        <r>
          <rPr>
            <sz val="10"/>
            <rFont val="Arial"/>
            <family val="0"/>
          </rPr>
          <t>Tyler Ruthven:
NY RPS covers 84.7% of load - LIPA is exempt. However, LIPA is pursuing identical goals to the NY RPS therefore its load is included.</t>
        </r>
      </text>
    </comment>
    <comment ref="D41" authorId="0">
      <text>
        <r>
          <rPr>
            <sz val="10"/>
            <rFont val="Arial"/>
            <family val="0"/>
          </rPr>
          <t>Tyler Ruthven:
ACP set at approximate level of previous NYSERDA REC purchases</t>
        </r>
      </text>
    </comment>
    <comment ref="A42" authorId="0">
      <text>
        <r>
          <rPr>
            <sz val="10"/>
            <rFont val="Arial"/>
            <family val="0"/>
          </rPr>
          <t>Tyler Ruthven:
IOU and MOU/Coop targets combined</t>
        </r>
      </text>
    </comment>
    <comment ref="B42" authorId="0">
      <text>
        <r>
          <rPr>
            <sz val="10"/>
            <rFont val="Arial"/>
            <family val="0"/>
          </rPr>
          <t>Tyler Ruthven:
Includes Tier 1 (RE), Tier 3 (Swine Waste) and Tier 4 (Poultry Waste). IOUs can meet 25% of the targets with EE and MOUs can meet 100% of the target with EE. It is assumed here that none of the targets are met with EE.</t>
        </r>
      </text>
    </comment>
    <comment ref="C42" authorId="0">
      <text>
        <r>
          <rPr>
            <sz val="10"/>
            <rFont val="Arial"/>
            <family val="0"/>
          </rPr>
          <t>Tyler Ruthven:
IOU and MOU/Coop targets combined so that 100% of load is covered</t>
        </r>
      </text>
    </comment>
    <comment ref="D42" authorId="0">
      <text>
        <r>
          <rPr>
            <sz val="10"/>
            <rFont val="Arial"/>
            <family val="0"/>
          </rPr>
          <t>Tyler Ruthven:
No Information on ACP found so proxy value of $40 used</t>
        </r>
      </text>
    </comment>
    <comment ref="D43" authorId="0">
      <text>
        <r>
          <rPr>
            <sz val="10"/>
            <rFont val="Arial"/>
            <family val="0"/>
          </rPr>
          <t>Tyler Ruthven:
No Information on ACP found so proxy value of $200 used</t>
        </r>
      </text>
    </comment>
    <comment ref="A46" authorId="0">
      <text>
        <r>
          <rPr>
            <sz val="10"/>
            <rFont val="Arial"/>
            <family val="0"/>
          </rPr>
          <t>Tyler Ruthven:
Tier 2 removed as it is not renewable;
% values reduced by .02% according to PA modeling</t>
        </r>
      </text>
    </comment>
    <comment ref="B48" authorId="0">
      <text>
        <r>
          <rPr>
            <sz val="10"/>
            <rFont val="Arial"/>
            <family val="0"/>
          </rPr>
          <t>Tyler Ruthven:
New RE and Existing RE tiers combined</t>
        </r>
      </text>
    </comment>
    <comment ref="D49" authorId="0">
      <text>
        <r>
          <rPr>
            <sz val="10"/>
            <rFont val="Arial"/>
            <family val="0"/>
          </rPr>
          <t>Tyler Ruthven:
No Information on ACP found so proxy value of $40 used</t>
        </r>
      </text>
    </comment>
    <comment ref="B51" authorId="0">
      <text>
        <r>
          <rPr>
            <sz val="10"/>
            <rFont val="Arial"/>
            <family val="0"/>
          </rPr>
          <t>Tyler Ruthven:
Combined Tier 1 (all RE), Tier 3 (Wind) and Tier 4 (bio) with MOU RPS</t>
        </r>
      </text>
    </comment>
    <comment ref="C51" authorId="0">
      <text>
        <r>
          <rPr>
            <sz val="10"/>
            <rFont val="Arial"/>
            <family val="0"/>
          </rPr>
          <t>Tyler Ruthven:
Combined IOU and MOU RPS</t>
        </r>
      </text>
    </comment>
    <comment ref="D51" authorId="0">
      <text>
        <r>
          <rPr>
            <sz val="10"/>
            <rFont val="Arial"/>
            <family val="0"/>
          </rPr>
          <t>Tyler Ruthven:
No Information on ACP found so proxy value of $40 used</t>
        </r>
      </text>
    </comment>
    <comment ref="B52" authorId="0">
      <text>
        <r>
          <rPr>
            <sz val="10"/>
            <rFont val="Arial"/>
            <family val="0"/>
          </rPr>
          <t>Tyler Ruthven:
Combined Tier 2 (solar) with Tier 5 (DG)</t>
        </r>
      </text>
    </comment>
    <comment ref="C52" authorId="0">
      <text>
        <r>
          <rPr>
            <sz val="10"/>
            <rFont val="Arial"/>
            <family val="0"/>
          </rPr>
          <t>Tyler Ruthven:
Combined IOU and MOU RPS</t>
        </r>
      </text>
    </comment>
    <comment ref="D52" authorId="0">
      <text>
        <r>
          <rPr>
            <sz val="10"/>
            <rFont val="Arial"/>
            <family val="0"/>
          </rPr>
          <t>Tyler Ruthven:
No Information on ACP found so proxy value of $200 used</t>
        </r>
      </text>
    </comment>
    <comment ref="B53" authorId="0">
      <text>
        <r>
          <rPr>
            <sz val="10"/>
            <rFont val="Arial"/>
            <family val="0"/>
          </rPr>
          <t>Tyler Ruthven:
Targets are in MW</t>
        </r>
      </text>
    </comment>
    <comment ref="B54" authorId="0">
      <text>
        <r>
          <rPr>
            <sz val="10"/>
            <rFont val="Arial"/>
            <family val="0"/>
          </rPr>
          <t>Tyler Ruthven:
Targets are in MW</t>
        </r>
      </text>
    </comment>
    <comment ref="A55" authorId="0">
      <text>
        <r>
          <rPr>
            <sz val="10"/>
            <rFont val="Arial"/>
            <family val="0"/>
          </rPr>
          <t>J Tyler Ruthven:
ND has indicated that their Voluntary RPS should be modeled in full</t>
        </r>
      </text>
    </comment>
    <comment ref="D55" authorId="0">
      <text>
        <r>
          <rPr>
            <sz val="10"/>
            <rFont val="Arial"/>
            <family val="0"/>
          </rPr>
          <t>J Tyler Ruthven:
ND has supported a token $10 ACP</t>
        </r>
      </text>
    </comment>
    <comment ref="A56" authorId="0">
      <text>
        <r>
          <rPr>
            <sz val="10"/>
            <rFont val="Arial"/>
            <family val="0"/>
          </rPr>
          <t>J Tyler Ruthven:
OK has indicated that their utilities will meet their RPS target</t>
        </r>
      </text>
    </comment>
    <comment ref="A58" authorId="0">
      <text>
        <r>
          <rPr>
            <sz val="10"/>
            <rFont val="Arial"/>
            <family val="0"/>
          </rPr>
          <t>J Tyler Ruthven:
VT has indicated that their Voluntary RPS should be modeled as mandatory</t>
        </r>
      </text>
    </comment>
    <comment ref="A59" authorId="0">
      <text>
        <r>
          <rPr>
            <sz val="10"/>
            <rFont val="Arial"/>
            <family val="0"/>
          </rPr>
          <t>J Tyler Ruthven:
VA has indicated that their Voluntary RPS should be modeled in full</t>
        </r>
      </text>
    </comment>
    <comment ref="A62" authorId="0">
      <text>
        <r>
          <rPr>
            <sz val="10"/>
            <rFont val="Arial"/>
            <family val="0"/>
          </rPr>
          <t>J Tyler Ruthven:
WV RPS is not voluntary but as it can be met entirely by EE and partially by Natural Gas, Coal or Carbon offsets it is modeled as voluntary</t>
        </r>
      </text>
    </comment>
  </commentList>
</comments>
</file>

<file path=xl/comments8.xml><?xml version="1.0" encoding="utf-8"?>
<comments xmlns="http://schemas.openxmlformats.org/spreadsheetml/2006/main">
  <authors>
    <author>AsposeUser</author>
  </authors>
  <commentList>
    <comment ref="F7" authorId="0">
      <text>
        <r>
          <rPr>
            <sz val="10"/>
            <rFont val="Arial"/>
            <family val="0"/>
          </rPr>
          <t>CRA International:
add 400 to start at AEO 2010 starting value</t>
        </r>
      </text>
    </comment>
    <comment ref="G11" authorId="0">
      <text>
        <r>
          <rPr>
            <sz val="10"/>
            <rFont val="Arial"/>
            <family val="0"/>
          </rPr>
          <t>CRA International:
ratio</t>
        </r>
      </text>
    </comment>
  </commentList>
</comments>
</file>

<file path=xl/sharedStrings.xml><?xml version="1.0" encoding="utf-8"?>
<sst xmlns="http://schemas.openxmlformats.org/spreadsheetml/2006/main" count="1508" uniqueCount="546">
  <si>
    <t>SP15</t>
  </si>
  <si>
    <t>RGGI States $/tCO2</t>
  </si>
  <si>
    <t>2011-2020 Growth Rate</t>
  </si>
  <si>
    <t>500 MW  - available 2020</t>
  </si>
  <si>
    <t>Load Covered</t>
  </si>
  <si>
    <t>Rhode Island</t>
  </si>
  <si>
    <t>All RE</t>
  </si>
  <si>
    <t>(calculated)</t>
  </si>
  <si>
    <t>IGCC Bituminous</t>
  </si>
  <si>
    <t>Eastern Interconnect</t>
  </si>
  <si>
    <t>2010$/MMBtu</t>
  </si>
  <si>
    <t>Reserve Margin Credit</t>
  </si>
  <si>
    <t>2011 Energy (GWh)</t>
  </si>
  <si>
    <t>Maritime-NE Hydro</t>
  </si>
  <si>
    <t>AEO 2010 Assumptions, Tables 8.2 &amp; 8.3.   Learning Assumptions: AEO 2010 Assumptions, Table 8.3.  Electrical transmission cost assumed to be the same as nuclear, coal, CC's, etc.</t>
  </si>
  <si>
    <t>New Hampshire</t>
  </si>
  <si>
    <t>Performance Data</t>
  </si>
  <si>
    <t>B20</t>
  </si>
  <si>
    <t>NYISO_J-K</t>
  </si>
  <si>
    <t>Electric  and Plug-in Electric Vehicles</t>
  </si>
  <si>
    <t>Load Blocks for 1 million vehicles (MW)</t>
  </si>
  <si>
    <t xml:space="preserve"> Use AEO 2010 learning rates for hydro</t>
  </si>
  <si>
    <t>hydro Capacity Factors by Block - Eastern Interconnection</t>
  </si>
  <si>
    <t>Biomass based on CRA judgment, informed by USDA/DOE 2005 "Billion Ton Study".</t>
  </si>
  <si>
    <t>Louisiana</t>
  </si>
  <si>
    <t>100% (1400 MW)</t>
  </si>
  <si>
    <t>Appendix A, Exhibit 12 - New Resource Limits</t>
  </si>
  <si>
    <t>NEISO</t>
  </si>
  <si>
    <t>Modified load block shapes in recognition of increased PHEV levels 37% charging during peak hrs</t>
  </si>
  <si>
    <t>MISO_MO_IL</t>
  </si>
  <si>
    <t>Sources</t>
  </si>
  <si>
    <t>Increase in 2009$/mmBtu for Exhibit 19 below</t>
  </si>
  <si>
    <t>F1</t>
  </si>
  <si>
    <t>NYCW</t>
  </si>
  <si>
    <t>2025 All-in Capital Cost (2010$/kW)</t>
  </si>
  <si>
    <t>NB-NE</t>
  </si>
  <si>
    <t>Geo Thermal</t>
  </si>
  <si>
    <t>Only used in Senstivity so not used in MRN</t>
  </si>
  <si>
    <t>Geothermal based on Lovekin &amp; Pletka, GRC Transactions, vol. 33, 2009 (note: could be used for capital costs in lieu of AEO 2011)</t>
  </si>
  <si>
    <t>Midwest</t>
  </si>
  <si>
    <t>Central</t>
  </si>
  <si>
    <t>F</t>
  </si>
  <si>
    <t>Details</t>
  </si>
  <si>
    <t>Load block schedules per 1 million vehicles calculated using heavy charging at peak and light charging at peak. Values multiplied by number of PHEVs (minus BAU amounts) and added to demand and peak demands.</t>
  </si>
  <si>
    <t>F6S1-Rev Xfr Limit 25%</t>
  </si>
  <si>
    <t>Learning by 2025</t>
  </si>
  <si>
    <t>F6S6-Increase Cdn hydro</t>
  </si>
  <si>
    <t>On- and Off-shore wind resource potential based on Win DS base case</t>
  </si>
  <si>
    <t>*F2+150</t>
  </si>
  <si>
    <t>Southwest</t>
  </si>
  <si>
    <t>2011 Peak (MW)</t>
  </si>
  <si>
    <t>High Gas Wellhead price (2009 dollars per million Btu)</t>
  </si>
  <si>
    <t>Based on NYISO input and consideration of September 2010 NYISO Wind Integration Study (http://bit.ly/hP7bm3 ) and wind data for subsequent years from the ISO (CRA had 10%)</t>
  </si>
  <si>
    <t>Below</t>
  </si>
  <si>
    <t>Hours</t>
  </si>
  <si>
    <t>Source/Definition</t>
  </si>
  <si>
    <t>Base Overnight Capital Costs in 2025 ($2010/kW)</t>
  </si>
  <si>
    <t>RGGI Nov. 12 Stakeholder Meeting RGGI Modeling Review</t>
  </si>
  <si>
    <t>∞</t>
  </si>
  <si>
    <t>SPNO</t>
  </si>
  <si>
    <t>South Dakota</t>
  </si>
  <si>
    <t>Geothermal</t>
  </si>
  <si>
    <t>All except Ontario</t>
  </si>
  <si>
    <t>20% Owner's costs also included, Table 9-1.  Gas pipeline source: PJM's "CONE Revenue Requirements 2008 Update", Table 5, page 14. PJM's "CONE Revenue Requirements 2008 Update", Table 5, p14.</t>
  </si>
  <si>
    <t>CT, DE, MA, MD, ME, NH, NJ, NY, RI and VT</t>
  </si>
  <si>
    <t>HQ-OH Hydro</t>
  </si>
  <si>
    <t xml:space="preserve"> EOL refurb cost of 100 year life asset won’t impact EIPC study</t>
  </si>
  <si>
    <t>F+32</t>
  </si>
  <si>
    <t>Other Utilities RE</t>
  </si>
  <si>
    <t>Offshore Wind</t>
  </si>
  <si>
    <t>NonRTO_Midwest</t>
  </si>
  <si>
    <t>NYISO_G-I (note A)</t>
  </si>
  <si>
    <t>Appendix A, Exhibit 16B - Natural Gas Prices, High Case</t>
  </si>
  <si>
    <t>Exh 19</t>
  </si>
  <si>
    <t>MAPP_CA</t>
  </si>
  <si>
    <t>B5</t>
  </si>
  <si>
    <t>B4</t>
  </si>
  <si>
    <t>B3</t>
  </si>
  <si>
    <t xml:space="preserve"> Use normalized load shapes</t>
  </si>
  <si>
    <t>B2</t>
  </si>
  <si>
    <t>B9</t>
  </si>
  <si>
    <t>B8</t>
  </si>
  <si>
    <t xml:space="preserve">Gas Pipeline Cost </t>
  </si>
  <si>
    <t>B7</t>
  </si>
  <si>
    <t>Composite Price in 2010$/MMBtu</t>
  </si>
  <si>
    <t>B6</t>
  </si>
  <si>
    <t>SPP (including NE)</t>
  </si>
  <si>
    <t>Regional Multiplier</t>
  </si>
  <si>
    <t>PJM</t>
  </si>
  <si>
    <t>Fraction of VMT that are electric</t>
  </si>
  <si>
    <t>Short Description</t>
  </si>
  <si>
    <t>MISO (W, MI, WUMS, MO-IL, IN), MAPP (CA, US), Non-RTO Midwest</t>
  </si>
  <si>
    <t>Areas in RED have been edited given state input</t>
  </si>
  <si>
    <t>*F2+100</t>
  </si>
  <si>
    <t>Alternative Fuel VMT (billions of miles)</t>
  </si>
  <si>
    <t>Exhibit 21 Gas Wellhead Price</t>
  </si>
  <si>
    <t>SOCO, TVA, VACAR, FRCC</t>
  </si>
  <si>
    <t>B1</t>
  </si>
  <si>
    <t>TO BE UPDATED WHEN LIMITS ARE SELECTED FROM F2S1 AND F2S2 RUNS</t>
  </si>
  <si>
    <t>SRSE</t>
  </si>
  <si>
    <t>CRA from Exhibit 9 (based on coal plant)</t>
  </si>
  <si>
    <t xml:space="preserve"> hydro asset life time around 100 Years</t>
  </si>
  <si>
    <t>Primarily utilized by wind generation</t>
  </si>
  <si>
    <t>Total VOM (2010$/MWh)</t>
  </si>
  <si>
    <t>PJM's "CONE Combined Cycle Revenue Requirements Update",  Aug 26, 2008, Table 2, page 3.   Rail spur source: CRA assumption.</t>
  </si>
  <si>
    <t>CA</t>
  </si>
  <si>
    <t>Exhibit 1 Load Block modifications</t>
  </si>
  <si>
    <t>F+12</t>
  </si>
  <si>
    <t>*F2+250</t>
  </si>
  <si>
    <t>F+10</t>
  </si>
  <si>
    <t>North Dakota</t>
  </si>
  <si>
    <t>Region</t>
  </si>
  <si>
    <t>BC</t>
  </si>
  <si>
    <t>NYISO_G-I</t>
  </si>
  <si>
    <t>Parameter</t>
  </si>
  <si>
    <t>RMPA</t>
  </si>
  <si>
    <t>F+25</t>
  </si>
  <si>
    <t>Shoulder (Mar-Apr, Oct-Nov)</t>
  </si>
  <si>
    <t>Exhibit 21 - MRN Inputs</t>
  </si>
  <si>
    <t>Minnesota</t>
  </si>
  <si>
    <t>PC
Bituminous</t>
  </si>
  <si>
    <t>Exh 22</t>
  </si>
  <si>
    <t>CT</t>
  </si>
  <si>
    <t>[10]</t>
  </si>
  <si>
    <t>F+20</t>
  </si>
  <si>
    <t>Growth Factor</t>
  </si>
  <si>
    <t>Montana</t>
  </si>
  <si>
    <t>Next sheet after</t>
  </si>
  <si>
    <t>* F2 = F1 + (2016-2020 nuclear builds)</t>
  </si>
  <si>
    <t>2011-2020 Growth Rate after High PHEV</t>
  </si>
  <si>
    <t>[1]</t>
  </si>
  <si>
    <t>100/200 Mile Electric Vehicle</t>
  </si>
  <si>
    <t>Solar (in GWh)</t>
  </si>
  <si>
    <t>CC H-Frame</t>
  </si>
  <si>
    <t>NYISO (A-F, G-I, J-K), NEISO</t>
  </si>
  <si>
    <t>2040-2050 fleet growth based on AEO sales trend rather than inventory trend</t>
  </si>
  <si>
    <t>Manitoba and Ontario Hydro are not pseudo generators</t>
  </si>
  <si>
    <t>TVA, VACAR, SOCO, FRCC</t>
  </si>
  <si>
    <t>F6S3-High Gas $</t>
  </si>
  <si>
    <t>Table 7 - New Build Costs and Characteristics</t>
  </si>
  <si>
    <t>New Mexico</t>
  </si>
  <si>
    <t>SPP (N, S), NE, ENT</t>
  </si>
  <si>
    <t>California</t>
  </si>
  <si>
    <t>Worksheets Affected</t>
  </si>
  <si>
    <t>*F2+50</t>
  </si>
  <si>
    <t>High load growth</t>
  </si>
  <si>
    <t>AZ_NM_SNV</t>
  </si>
  <si>
    <t>Price increase</t>
  </si>
  <si>
    <t>All-in Capital Cost in 2011 w/o IDC ($2010/kW)</t>
  </si>
  <si>
    <t xml:space="preserve"> AEO 2011 (in 2010 dollars)</t>
  </si>
  <si>
    <t>CRA information</t>
  </si>
  <si>
    <t>Lines used to 95% capacity (2774) 24 hours a day</t>
  </si>
  <si>
    <t>Lines used at 400 MW capacity 16 hours a day and zero capacity 8 hours a day</t>
  </si>
  <si>
    <t>Table 3 Peak Demands</t>
  </si>
  <si>
    <t>2011-2020 Growth Rate Before High PHEV</t>
  </si>
  <si>
    <t>AEO 2010 Reference HH (2008$/MMBtu)</t>
  </si>
  <si>
    <t>CONE Combined Cycle Revenue Requirements Update,  Aug 26, 2008, Table 2, page 3.</t>
  </si>
  <si>
    <t>NA</t>
  </si>
  <si>
    <t>NE</t>
  </si>
  <si>
    <t>2/15/11- Capital costs changed to match 2015 and 2025 costs from Exhibit 9. Previously, this table mistakenly had costs for 2010 and 2020.</t>
  </si>
  <si>
    <t>MISO_WUMS</t>
  </si>
  <si>
    <t>New vehicle stock (millions)</t>
  </si>
  <si>
    <t>Xcel</t>
  </si>
  <si>
    <t>Future 6: National RPS - State/regional Implementation</t>
  </si>
  <si>
    <t>Peaking</t>
  </si>
  <si>
    <t>AZ_NM_SNV_Coal</t>
  </si>
  <si>
    <t>Growth Adder</t>
  </si>
  <si>
    <t>OH</t>
  </si>
  <si>
    <t>None</t>
  </si>
  <si>
    <t>Future 6: National RPS -- State/Regional Implementation</t>
  </si>
  <si>
    <t>For lack of data in AEO2011 assumed</t>
  </si>
  <si>
    <t>Future</t>
  </si>
  <si>
    <t>Original BAU Values</t>
  </si>
  <si>
    <t>NWPP_Gas</t>
  </si>
  <si>
    <t>IGCC-CCS</t>
  </si>
  <si>
    <t>SRVC</t>
  </si>
  <si>
    <t>provided by regional experts</t>
  </si>
  <si>
    <t>MISO_W</t>
  </si>
  <si>
    <t>18% Owner's costs also included, Table 10-2.  Electric transmission source: PJM's "CONE Combined Cycle Revenue Requirements Update",  Aug 26, 2008, Table 2, page 3.   Rail spur: CRA assumption.</t>
  </si>
  <si>
    <t>Connecticut</t>
  </si>
  <si>
    <t>PTC and ITC are removed and are not modeled in any year</t>
  </si>
  <si>
    <t>AEO2011 HH (2009$/MMBtu)</t>
  </si>
  <si>
    <t>*F2</t>
  </si>
  <si>
    <t>Penalty or ACP ($/MWh)</t>
  </si>
  <si>
    <t xml:space="preserve">Cumulative GW of New Build Allowed in Total U.S. and Canada through This Year </t>
  </si>
  <si>
    <t>2015 All-in Capital Cost (2010$/kW)</t>
  </si>
  <si>
    <t>As such, these inputs do not necessarily reflect the opinions or views of CRA or any individual EIPC stakeholder.</t>
  </si>
  <si>
    <t>Nebraska</t>
  </si>
  <si>
    <t>Off-Shore Wind</t>
  </si>
  <si>
    <t>Millions of PEVs</t>
  </si>
  <si>
    <t>Increase in Price from BAU_Sen5_High_Gas$</t>
  </si>
  <si>
    <t xml:space="preserve">VOM ($/MWh) </t>
  </si>
  <si>
    <t>NEWE</t>
  </si>
  <si>
    <t>On-Shore Wind Class 3</t>
  </si>
  <si>
    <t>HQ</t>
  </si>
  <si>
    <t>HQ/Maritimes Pseudo Generator Definitions</t>
  </si>
  <si>
    <t>CCS Retrofits</t>
  </si>
  <si>
    <t>2020-2050 Growth Rate after High PHEV</t>
  </si>
  <si>
    <t>MISO_IN</t>
  </si>
  <si>
    <t>Massachusetts</t>
  </si>
  <si>
    <t>3800 (2010 Canadian $)</t>
  </si>
  <si>
    <t>MAPP_US</t>
  </si>
  <si>
    <t xml:space="preserve">Note: 2010 costs are assumed to equal 2011 costs.  2015 and 2020 costs are interpolated on a straightline basis between 2010 and 2025.  2030 costs are assumed to equal 2025 costs.  </t>
  </si>
  <si>
    <t>Maryland</t>
  </si>
  <si>
    <t>*F2+15</t>
  </si>
  <si>
    <t>convert 2009$ to 2010$</t>
  </si>
  <si>
    <t>Price rise starts in 2011</t>
  </si>
  <si>
    <t>High PHEV Values</t>
  </si>
  <si>
    <t>Plug-in 10/40 Gasoline Hybrid</t>
  </si>
  <si>
    <t xml:space="preserve">Reserve Margin Contribution </t>
  </si>
  <si>
    <t>Season</t>
  </si>
  <si>
    <t>New Hydro from non-power dams</t>
  </si>
  <si>
    <t xml:space="preserve">Overnight Capital Costs: AEO 2011 ER, Table 1.  Learning Assumptions: AEO 2010 Assumptions, Table 8.3.  Learning for IGCC with CCS equals the weighted average of the 5% learning for IGCC </t>
  </si>
  <si>
    <t>Vermont</t>
  </si>
  <si>
    <t>Ontario</t>
  </si>
  <si>
    <t>Hi Gas Henry Hub Price (2010$/mmBtu)</t>
  </si>
  <si>
    <t>NYISO_A-F, NYISO_G-I, NYISO_J-K, NEISO</t>
  </si>
  <si>
    <t xml:space="preserve"> -   </t>
  </si>
  <si>
    <t>New York</t>
  </si>
  <si>
    <t>Future 6: National RPS -- State/regioonal Implementation</t>
  </si>
  <si>
    <t>F6S2-High Load Growth</t>
  </si>
  <si>
    <t>Pennsylvania</t>
  </si>
  <si>
    <t>*F2+200</t>
  </si>
  <si>
    <t>IESO</t>
  </si>
  <si>
    <t>SPSO</t>
  </si>
  <si>
    <t>Lines used to 95% capacity (1330) 24 hours a day</t>
  </si>
  <si>
    <t>Updated for AEO2011 growth rates after 2020 - 2/8/11</t>
  </si>
  <si>
    <t xml:space="preserve">First Year Available </t>
  </si>
  <si>
    <t>NYISO_J-K (note A)</t>
  </si>
  <si>
    <t>18% Owner's costs also included, Table 3-2.  Electric transmission source: PJM's "CONE Combined Cycle Revenue Requirements Update",  Aug 26, 2008, Table 2, page 3.   Rail spur: CRA assumption.</t>
  </si>
  <si>
    <t>Tax credit equal to 30% the value of the capital cost of an applicable facility given immediately after the facility is installed</t>
  </si>
  <si>
    <t>CT F -Frame</t>
  </si>
  <si>
    <t>Geoth- ermal</t>
  </si>
  <si>
    <t>On-Shore Wind Class 4+</t>
  </si>
  <si>
    <t xml:space="preserve">ENT     </t>
  </si>
  <si>
    <t>In this sensitivity, MRN-NEEM will be allowed to select pseudo-generators up to their full potential</t>
  </si>
  <si>
    <t>Solar</t>
  </si>
  <si>
    <t xml:space="preserve">22% Owner's costs also included, Table 12-1.  Electric transmission source: PJM's "CONE Combined Cycle Revenue Requirements Update",  Aug 26, 2008, Table 2, page 3. </t>
  </si>
  <si>
    <t>From AEO2011 Refernce</t>
  </si>
  <si>
    <t>Appendix A, Exhibit 16 - Natural Gas Prices, High Case</t>
  </si>
  <si>
    <t>NonRTO_midwest</t>
  </si>
  <si>
    <t>All-in Capital Cost w/o IDC ($2010/kW)</t>
  </si>
  <si>
    <t>Table 2 Demands</t>
  </si>
  <si>
    <t>National RPS</t>
  </si>
  <si>
    <t>Reserve Contribution</t>
  </si>
  <si>
    <t>AZNM</t>
  </si>
  <si>
    <t>Photo-voltaic</t>
  </si>
  <si>
    <t>Solar Thermal</t>
  </si>
  <si>
    <t>AEO Region for 2020+ Growth Rate</t>
  </si>
  <si>
    <t>F6S7-High PHEV</t>
  </si>
  <si>
    <t>Pulverized Coal</t>
  </si>
  <si>
    <t>CT F-Frame</t>
  </si>
  <si>
    <t>EIA Case ID</t>
  </si>
  <si>
    <t>ENT</t>
  </si>
  <si>
    <t>Exhibit 1 Load Blocks</t>
  </si>
  <si>
    <t>Transfer Capacity</t>
  </si>
  <si>
    <t>GWh</t>
  </si>
  <si>
    <t>On-Shore Wind</t>
  </si>
  <si>
    <t>NYISO_A-F (note A)</t>
  </si>
  <si>
    <t>Highest in top 10 hours</t>
  </si>
  <si>
    <t>RFCW</t>
  </si>
  <si>
    <t>Appendix A, Exhibit 21: Key MRN Parameters</t>
  </si>
  <si>
    <t>RFCE</t>
  </si>
  <si>
    <t>http://www.dsireusa.org/incentives/incentive.cfm?Incentive_Code=US13F&amp;re=1&amp;ee=1</t>
  </si>
  <si>
    <t>2015+ Heat Rate - HHV (Btu/kWh)</t>
  </si>
  <si>
    <t>MISO_MI</t>
  </si>
  <si>
    <t>Values raised from $1.86 based on recent decisions within RGGI</t>
  </si>
  <si>
    <t>Appendix A, Exhibit 9 - Capital Cost Detail</t>
  </si>
  <si>
    <t>d111809a</t>
  </si>
  <si>
    <t>233 MW by 2014</t>
  </si>
  <si>
    <t>RFCM</t>
  </si>
  <si>
    <t>National and Regional CES are applied in this sensitivity. State RPS are also applied (unchanged from their BAU assumptions). CES qualifying resources include: hydro (existing and new, including canadian), wind, solar, biomass, landfill gas, nuclear, natural gas (at 50% value - each MWh of natural gas generation earns .5 CES credits), and clean coal (clean coal counts for the CES in proportion to what percentage of carbon is captured and sequestered). Qualifying resources for state RPS vary (see Appendix C)</t>
  </si>
  <si>
    <t>2020-2050 Growth Rate After High PHEV</t>
  </si>
  <si>
    <t>NWPP</t>
  </si>
  <si>
    <t>Canada</t>
  </si>
  <si>
    <t>Total FOM (2010$/kW-yr)</t>
  </si>
  <si>
    <t>Total possible HQ-NE by 2030 - 2500 MW. Total exports from HQ: 2020 - 3000 MW; 2025 - 4150 MW; 2030 - 5300 MW</t>
  </si>
  <si>
    <t>NP15</t>
  </si>
  <si>
    <t>695 (by 2020) +1495 (by2025) +2460 (by 2025)</t>
  </si>
  <si>
    <t>25% Owner's costs also included, Table 22-1.  Electric transmission source: assumed to be located near load center.</t>
  </si>
  <si>
    <t>Maine</t>
  </si>
  <si>
    <t>AEO2010 Hi Gas Scenario in 2008 $/mmbtu</t>
  </si>
  <si>
    <t>Clean Energy Standard</t>
  </si>
  <si>
    <t>HQ-NY</t>
  </si>
  <si>
    <t>NOT MODELED</t>
  </si>
  <si>
    <t xml:space="preserve">Shift in Price from </t>
  </si>
  <si>
    <t>Summer</t>
  </si>
  <si>
    <t>Electrical transmission</t>
  </si>
  <si>
    <t>Winter (Dec-Feb)</t>
  </si>
  <si>
    <t>PJM East</t>
  </si>
  <si>
    <t>Based on load shape for OH</t>
  </si>
  <si>
    <t xml:space="preserve">Change in Capital Cost over Time </t>
  </si>
  <si>
    <t>HQ-OH</t>
  </si>
  <si>
    <t>PJM-MAAC</t>
  </si>
  <si>
    <t>ERCOT</t>
  </si>
  <si>
    <t>Wisconsin</t>
  </si>
  <si>
    <t>Based on 2030-2035 sales growth rate instead of 2030-2035 inventory growth rate</t>
  </si>
  <si>
    <t>ACP</t>
  </si>
  <si>
    <t>Note A. NYISO demands are bassed on EE reductions that are half of the state targets. The growth rates for the BAU must be lowered to reflect the additional EE. Preliminary values are shown here. Below are the PA values.</t>
  </si>
  <si>
    <t>Northeast</t>
  </si>
  <si>
    <t>http://www.rggi.org/stakeholder_meeting</t>
  </si>
  <si>
    <t>NWPP_Coal</t>
  </si>
  <si>
    <t>CCS is a proposed CRA assumption.</t>
  </si>
  <si>
    <t>80% (1200 MW)</t>
  </si>
  <si>
    <t>2035-2050 use 2035 price increase</t>
  </si>
  <si>
    <t>Title</t>
  </si>
  <si>
    <t>Nuclear</t>
  </si>
  <si>
    <t>BAU Hi Gas Cost Sensitivity</t>
  </si>
  <si>
    <t>Transfer limits, reserve margins, hurdle rates, and intermittent resource limits will limit construction inside any particular NEEM region</t>
  </si>
  <si>
    <t>Total possible HQ-OH by 2030 - 2500 MW. Total exports from HQ: 2020 - 3000 MW; 2025 - 4150 MW; 2030 - 5300 MW</t>
  </si>
  <si>
    <t>New Nuclear assumed not to be built in California or near New York City</t>
  </si>
  <si>
    <t>New RE (MW)</t>
  </si>
  <si>
    <t>RE</t>
  </si>
  <si>
    <t>All Other Regions</t>
  </si>
  <si>
    <t>Represents practical constraints on building over time, such as permitting/siting, construction lead times.  CRA assumptions.</t>
  </si>
  <si>
    <t>NYUP</t>
  </si>
  <si>
    <t>2010 Heat Rate - HHV (Btu/kWh)</t>
  </si>
  <si>
    <t>Ratio of 2010 Hi Gas to Reference</t>
  </si>
  <si>
    <t>Changed per SSC approval of SPP request for change</t>
  </si>
  <si>
    <t>SPP_S</t>
  </si>
  <si>
    <t>NYISO_G-I (Note A)</t>
  </si>
  <si>
    <t>SPP_N</t>
  </si>
  <si>
    <t>Wind</t>
  </si>
  <si>
    <t>PJM ROR</t>
  </si>
  <si>
    <t>CRA only models H-Frame CC so F-frame CC not listed.</t>
  </si>
  <si>
    <t>Virginia</t>
  </si>
  <si>
    <t>Hydro from non-power dams</t>
  </si>
  <si>
    <t xml:space="preserve">20% Owner's costs also included, Table 6-1.  Gas pipeline source: PJM's "CONE Combined Cycle Revenue Requirements Update",  Aug 26, 2008, Table 2, page 3. Electric transmission source: PJM's </t>
  </si>
  <si>
    <t>Texas</t>
  </si>
  <si>
    <t>MISO_W, MISO_MI, MISO_WUMS, MISO_IN, MISO_MO_IL, MAPP_CA, MAPP_US, Non-RTO Midwest</t>
  </si>
  <si>
    <t>CAMX</t>
  </si>
  <si>
    <t>Landfill gas based on CRA judgment, informed by EPA NEEDS report (2006).</t>
  </si>
  <si>
    <t>PV</t>
  </si>
  <si>
    <t>PJM_E</t>
  </si>
  <si>
    <t>25% by 2025</t>
  </si>
  <si>
    <t>PHEV/EV fleet and consequent VMT will be increased over the AEO2011 amounts by 2x in 2015, 4X in 2020, 7x in 2025, and 10x in 2030 and beyond</t>
  </si>
  <si>
    <t xml:space="preserve">HQ/NE Hydro </t>
  </si>
  <si>
    <t>Michigan</t>
  </si>
  <si>
    <t>New Jersey</t>
  </si>
  <si>
    <t>HQ- New York Hydro</t>
  </si>
  <si>
    <t>Based on EWITS ELCC for Isolated Regions Scenario (weighted average extrapolation) and GE integration studies for NY, New England (CRA had 20%)</t>
  </si>
  <si>
    <t>Reserve Margin Region</t>
  </si>
  <si>
    <t xml:space="preserve">The input assumptions contained herein reflect a joint assumptions development process between EIPC, EIPC stakeholders and CRA for purposes of EIPC capacity expansion modeling.  </t>
  </si>
  <si>
    <t>75% Capacity (Pseudo-gen at 0 capacity hours 1-6 and full capacity hours 7-24)</t>
  </si>
  <si>
    <t xml:space="preserve"> Use average EIPC FCR values for technologies as FCR spread is small</t>
  </si>
  <si>
    <t>Year</t>
  </si>
  <si>
    <t>Re-run of base case with hardened transmission limits</t>
  </si>
  <si>
    <t>NEEM Regions Covered</t>
  </si>
  <si>
    <t xml:space="preserve">Overnight Capital Costs: AEO 2011 ER, Table 1.  Learning Assumptions: AEO 2010 Assumptions, Table 8.3.  Contingency and Optimism factors included in AEO 2011 ER overnight costs; </t>
  </si>
  <si>
    <t>6% Owner's costs also included, Table 21-1.  Electric transmission source: NREL's Wind Deployment System (WinDS) Model - average interconnection cost for the least expensive 300 GW in the US.</t>
  </si>
  <si>
    <t>18% Owner's costs also included, Table 17-1.  Electric transmission source: Assumed to be the same as wind.</t>
  </si>
  <si>
    <t>Hydro from Non-Power Dams</t>
  </si>
  <si>
    <t>12% Owner's costs also included, Table 24-2.  Electric transmission source: Assumed to be the same as wind.</t>
  </si>
  <si>
    <t>Exhibit 16B - Natural Gas Prices</t>
  </si>
  <si>
    <t>BAU Gas Wellhead price (2009 dollars per million Btu)</t>
  </si>
  <si>
    <t>FRCC</t>
  </si>
  <si>
    <t>F+2</t>
  </si>
  <si>
    <t>Lines used to 95% capacity (1425) 24 hours a day</t>
  </si>
  <si>
    <t>Not relevant since MRN not run for Sensitivities</t>
  </si>
  <si>
    <t xml:space="preserve">Operating Life </t>
  </si>
  <si>
    <t>AZ_NM_SNV_Gas</t>
  </si>
  <si>
    <t>SOCO</t>
  </si>
  <si>
    <t>2020-2050 Growth Rate</t>
  </si>
  <si>
    <t xml:space="preserve"> AEO 2011 (in 2010 dollars) (table 4)</t>
  </si>
  <si>
    <t>PV and solar thermal are proposed CRA assumptions.</t>
  </si>
  <si>
    <t>AEO2010 in 2010$/MMBtu</t>
  </si>
  <si>
    <t>District of Columbia</t>
  </si>
  <si>
    <t>State</t>
  </si>
  <si>
    <t>North Carolina</t>
  </si>
  <si>
    <t xml:space="preserve">and the 20% learning for CCS from AEO 2010.  Contingency and Optimism factors included in AEO 2011 ER overnight costs; 20% Owner's costs also included, Table 11-1.  Electric transmission source: </t>
  </si>
  <si>
    <t>F+5</t>
  </si>
  <si>
    <t>Super Regional RPS</t>
  </si>
  <si>
    <t>NYISO_A-F</t>
  </si>
  <si>
    <t>NYISO_J-K (Note A)</t>
  </si>
  <si>
    <t xml:space="preserve">  GDP Chain-type Price Index (2005=1.000)</t>
  </si>
  <si>
    <t>NEEM Regions</t>
  </si>
  <si>
    <t>Wind Options A&amp;B based on New Gen Subteam Recommendations (see summary document)</t>
  </si>
  <si>
    <t>[5]</t>
  </si>
  <si>
    <t>Note: If %, represents % of total in table above; Forced Builds are included in constraint; if no figure listed the table above applies</t>
  </si>
  <si>
    <t>Exhibit 17- Transfer Limits</t>
  </si>
  <si>
    <t xml:space="preserve">Fixed Charge Rate </t>
  </si>
  <si>
    <t>AEO2011 in 2010$/MMBtu</t>
  </si>
  <si>
    <t>NEEM Region</t>
  </si>
  <si>
    <t>IGCC w/seq</t>
  </si>
  <si>
    <t>Revised transfer capability - overload charges at 25% of the average shadow prices</t>
  </si>
  <si>
    <t>Production Tax Credit and Investment Tax Credit Policy Sunsets</t>
  </si>
  <si>
    <t>SPP</t>
  </si>
  <si>
    <t>Cost adder only applicable to RGGI states:</t>
  </si>
  <si>
    <t>Inter-mittency Limit</t>
  </si>
  <si>
    <t>Nuclear likely to be highly economic in certain scenarios, thus on-going limitations in place to represent licensing issues.</t>
  </si>
  <si>
    <t>F6S4-CES</t>
  </si>
  <si>
    <t>PJM_ROR</t>
  </si>
  <si>
    <t>AEO: Base Overnight Costs in 2011 (2010$/kW)</t>
  </si>
  <si>
    <t>PJM_ROM</t>
  </si>
  <si>
    <t>PJM_ROR (Great Lakes)</t>
  </si>
  <si>
    <t>Manitoba</t>
  </si>
  <si>
    <t>[4]</t>
  </si>
  <si>
    <t>[14]</t>
  </si>
  <si>
    <t>[13]</t>
  </si>
  <si>
    <t>Next sheet</t>
  </si>
  <si>
    <t>Kansas</t>
  </si>
  <si>
    <t>SPP-S, SPP-N, NE, ENT</t>
  </si>
  <si>
    <t>Table 3</t>
  </si>
  <si>
    <t>Wind Offshore</t>
  </si>
  <si>
    <t>Table 2</t>
  </si>
  <si>
    <t>TVA</t>
  </si>
  <si>
    <t>VACAR</t>
  </si>
  <si>
    <t>Electrical Transmission ($/kW)</t>
  </si>
  <si>
    <t>Annual Transfer Capacity</t>
  </si>
  <si>
    <t>PJM (-E, -ROM, -ROR)</t>
  </si>
  <si>
    <t xml:space="preserve">CCs are assumed to use F-Frame technology until 2015 when the switch is made to H-Frame technology.  </t>
  </si>
  <si>
    <t>Table 5 - Intermittent Resource Contributions</t>
  </si>
  <si>
    <t>Missouri</t>
  </si>
  <si>
    <t>Based on Regional Stakeholder Input</t>
  </si>
  <si>
    <t>[3]</t>
  </si>
  <si>
    <t xml:space="preserve">Between 2035 and 2050, CRA proposes to increase gas prices at the </t>
  </si>
  <si>
    <t>Landfill Gas</t>
  </si>
  <si>
    <t xml:space="preserve">Sensitivity </t>
  </si>
  <si>
    <t>F6S10-Hardened Transmission Limits</t>
  </si>
  <si>
    <t>F: Forced builds only</t>
  </si>
  <si>
    <t>Existing (Baseline Infrastructure) Flows</t>
  </si>
  <si>
    <t>F+65</t>
  </si>
  <si>
    <t>Target</t>
  </si>
  <si>
    <t>ALB</t>
  </si>
  <si>
    <t>Shoulder</t>
  </si>
  <si>
    <t>[12]</t>
  </si>
  <si>
    <t>Existing RE (MW)</t>
  </si>
  <si>
    <t>SRGW</t>
  </si>
  <si>
    <t>Tax credit of ~$22/MWh (2010 $) for every MWh produced for a 10 year period after installation</t>
  </si>
  <si>
    <t>2020-2050 Growth Rate Before High PHEV</t>
  </si>
  <si>
    <t>ERCT</t>
  </si>
  <si>
    <t>Primarily utilized by solar generation</t>
  </si>
  <si>
    <t xml:space="preserve">Overnight Capital Cost ($/kW) </t>
  </si>
  <si>
    <t>Wind Cost Class 1 &amp; 2</t>
  </si>
  <si>
    <t>IGCC</t>
  </si>
  <si>
    <t>Appendix A, Exhibit 4a - NEEM Hydro Shapes</t>
  </si>
  <si>
    <t>IGCC Bituminous w/ Sequestration</t>
  </si>
  <si>
    <t>Illinois</t>
  </si>
  <si>
    <t>(Blanks indicate no hydro from non-power dam potential in the region)</t>
  </si>
  <si>
    <t>Nuclear Decommissioning Cost</t>
  </si>
  <si>
    <t>15% Owner's costs also included, Table 23-1.  Electric transmission source: Assumed to be the same as wind.</t>
  </si>
  <si>
    <t>100% (2920 MW)</t>
  </si>
  <si>
    <t>[2]</t>
  </si>
  <si>
    <t>F+60</t>
  </si>
  <si>
    <t>Increase in Price in 2010$/mmbtu for 16B</t>
  </si>
  <si>
    <t>Onshore Winds have had a Class 3 category added and Class 4+ values changed based on NREL data, see Exhibit 11</t>
  </si>
  <si>
    <t>MISO</t>
  </si>
  <si>
    <t>$7 - represent hurdle/wheel cost for transmision between  regions</t>
  </si>
  <si>
    <t>Rail Spur</t>
  </si>
  <si>
    <t>Exhibit 21 MRN Impacts</t>
  </si>
  <si>
    <t>Increased imported Canadian hydro</t>
  </si>
  <si>
    <t>[11]</t>
  </si>
  <si>
    <t xml:space="preserve">High gas prices </t>
  </si>
  <si>
    <t>Intermittency Region</t>
  </si>
  <si>
    <t xml:space="preserve">Emissions (lb/MMBtu) </t>
  </si>
  <si>
    <t>CC F-Frame</t>
  </si>
  <si>
    <t>Total</t>
  </si>
  <si>
    <t>Total VMT for Light-Duty Vehicles (billions of miles)</t>
  </si>
  <si>
    <t xml:space="preserve">IGCC </t>
  </si>
  <si>
    <t>F6-Regional RPS</t>
  </si>
  <si>
    <t xml:space="preserve">Refurb cost at end of life </t>
  </si>
  <si>
    <t>Electric transmission source: PJM's "CONE Combined Cycle Revenue Requirements Update",  Aug 26, 2008, Table 2, page 3.</t>
  </si>
  <si>
    <t>Offshore Wind (in MW)</t>
  </si>
  <si>
    <t>MISO_MI (Great Lakes)</t>
  </si>
  <si>
    <t>d120810c</t>
  </si>
  <si>
    <t>2011-2020 Growth Rate After High PHEV</t>
  </si>
  <si>
    <t xml:space="preserve"> AEO 2011</t>
  </si>
  <si>
    <t>All</t>
  </si>
  <si>
    <t>AEO2011</t>
  </si>
  <si>
    <t>AEO2010</t>
  </si>
  <si>
    <t>US Hydro</t>
  </si>
  <si>
    <t>2020 limits in place for all technologies, most other types unlimited (other than in table above) by 2025</t>
  </si>
  <si>
    <t>NYISO</t>
  </si>
  <si>
    <t>ITC</t>
  </si>
  <si>
    <t>BAU Henry Hub Spot Price (2010$/MMBtu)</t>
  </si>
  <si>
    <t>Southeast</t>
  </si>
  <si>
    <t>Exhibit 22 RPS Summary. Details on the RPS calculation are in a separate document Appendix C</t>
  </si>
  <si>
    <t>Ohio</t>
  </si>
  <si>
    <t>West Virginia</t>
  </si>
  <si>
    <t>Summer (May-Sep)</t>
  </si>
  <si>
    <t>[8]</t>
  </si>
  <si>
    <t>Table 2 - Energy Demand</t>
  </si>
  <si>
    <t>PJM_E, PJM_ROM</t>
  </si>
  <si>
    <t>National, Regional and State RPS are applied in this future. Qualifying resources for national and super-regional RPS include: hydro (existing and new, including canadian), wind, solar, biomass and landfill gas. Qualifying resources for state RPS vary (see Appendix C)</t>
  </si>
  <si>
    <t>20% Owner's costs also included, Table 14-1.  Electric transmission source: PJM's "CONE Combined Cycle Revenue Requirements Update",  Aug 26, 2008, Table 2, page 3.   Rail spur:  CRA assumption.</t>
  </si>
  <si>
    <t>Future 6: National RPS -- State/regional Implementation</t>
  </si>
  <si>
    <t>Note: Forced New Builds are included in this constraint</t>
  </si>
  <si>
    <t xml:space="preserve">Resource Potential </t>
  </si>
  <si>
    <t>PTC</t>
  </si>
  <si>
    <t>Biomass</t>
  </si>
  <si>
    <t>HQ-NE</t>
  </si>
  <si>
    <t>MISO_MO-IL</t>
  </si>
  <si>
    <t>All-in Capital Cost in 2025 w/o IDC ($2010/kW)</t>
  </si>
  <si>
    <t>Nuclear Decommissioning Cost: CRA analysis.</t>
  </si>
  <si>
    <t>Load Covered (%)</t>
  </si>
  <si>
    <t>Tier</t>
  </si>
  <si>
    <t>0 (hurdle/wheel cost already accounted for in NEEM regions)</t>
  </si>
  <si>
    <t>MROW</t>
  </si>
  <si>
    <t>NYLI</t>
  </si>
  <si>
    <t>All Regions</t>
  </si>
  <si>
    <t>F+175</t>
  </si>
  <si>
    <t>Cumulative New Build GW Limit Potential by NEEM Region</t>
  </si>
  <si>
    <t>Technology</t>
  </si>
  <si>
    <t>[9]</t>
  </si>
  <si>
    <t>Duplicates of Super-Regions</t>
  </si>
  <si>
    <t>Regional RPS</t>
  </si>
  <si>
    <t>B19</t>
  </si>
  <si>
    <t>B17</t>
  </si>
  <si>
    <t>B18</t>
  </si>
  <si>
    <t>MROE</t>
  </si>
  <si>
    <t xml:space="preserve">same rate of increase for the 2030-2035 period. </t>
  </si>
  <si>
    <t>[7]</t>
  </si>
  <si>
    <t>Eastern</t>
  </si>
  <si>
    <t xml:space="preserve">8760 hr gen shape </t>
  </si>
  <si>
    <t>B11</t>
  </si>
  <si>
    <t>B12</t>
  </si>
  <si>
    <t>B10</t>
  </si>
  <si>
    <t>B15</t>
  </si>
  <si>
    <t>Wind (options B&amp;A)</t>
  </si>
  <si>
    <t>South</t>
  </si>
  <si>
    <t>SRDA</t>
  </si>
  <si>
    <t>B16</t>
  </si>
  <si>
    <t>B13</t>
  </si>
  <si>
    <t>B14</t>
  </si>
  <si>
    <t>Winter</t>
  </si>
  <si>
    <t>SRCE</t>
  </si>
  <si>
    <t>Advanced Coal</t>
  </si>
  <si>
    <t>BELOW</t>
  </si>
  <si>
    <t>Capital Costs</t>
  </si>
  <si>
    <t>Table 14 - Intermittent Generation Limits (annual MWh basis)</t>
  </si>
  <si>
    <t>Capacity Factor</t>
  </si>
  <si>
    <t xml:space="preserve">20% Owner's costs also included, Table 5-1.  Owner's Cost: CRA analysis.  Gas pipeline source: PJM's "CONE Combined Cycle Revenue Requirements Update",  Aug 26, 2008, Table 2, page 3. </t>
  </si>
  <si>
    <t>IGCC-CCS not available until 2020 (for economic builds); CCS Retrofits available in the same year.</t>
  </si>
  <si>
    <t>NYISO_A-F (Note A)</t>
  </si>
  <si>
    <t>Delaware</t>
  </si>
  <si>
    <t xml:space="preserve">FOM ($/kW-year) </t>
  </si>
  <si>
    <t>[6]</t>
  </si>
  <si>
    <t>RE - 15% of base year (2007) sales by 2025</t>
  </si>
  <si>
    <t>Photovoltaic</t>
  </si>
  <si>
    <t>New Pulverized Coal assumed not to be built in California, New York, New England, PJM East, and Canada</t>
  </si>
  <si>
    <t>Time Zone</t>
  </si>
  <si>
    <t>Exhibit 16A - HH Gas Prices</t>
  </si>
  <si>
    <t>Oklahoma</t>
  </si>
  <si>
    <t>Annual</t>
  </si>
  <si>
    <t>250 MW - available 2020</t>
  </si>
  <si>
    <t>Table 3 - Peak Demand</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</si>
</sst>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00\)"/>
    <numFmt numFmtId="167" formatCode="0.0%"/>
    <numFmt numFmtId="168" formatCode="#,##0.0000"/>
    <numFmt numFmtId="169" formatCode="#,##0.0"/>
    <numFmt numFmtId="170" formatCode="&quot;$&quot;#,##0;&quot;$&quot;\(#,##0\)"/>
    <numFmt numFmtId="171" formatCode="&quot;$&quot;#,##0.00;&quot;$&quot;\(#,##0.00\)"/>
    <numFmt numFmtId="172" formatCode="0.000"/>
  </numFmts>
  <fonts count="61">
    <font>
      <sz val="10"/>
      <name val="Arial"/>
      <family val="0"/>
    </font>
    <font>
      <b/>
      <sz val="12"/>
      <color indexed="31"/>
      <name val="Times New Roman"/>
      <family val="2"/>
    </font>
    <font>
      <i/>
      <sz val="11"/>
      <color indexed="31"/>
      <name val="Arial"/>
      <family val="2"/>
    </font>
    <font>
      <b/>
      <sz val="11"/>
      <color indexed="31"/>
      <name val="Arial"/>
      <family val="2"/>
    </font>
    <font>
      <sz val="11"/>
      <color indexed="31"/>
      <name val="Times New Roman"/>
      <family val="2"/>
    </font>
    <font>
      <sz val="10"/>
      <color indexed="31"/>
      <name val="Arial"/>
      <family val="2"/>
    </font>
    <font>
      <b/>
      <sz val="14"/>
      <color indexed="31"/>
      <name val="Times New Roman"/>
      <family val="2"/>
    </font>
    <font>
      <b/>
      <sz val="11"/>
      <color indexed="22"/>
      <name val="Times New Roman"/>
      <family val="2"/>
    </font>
    <font>
      <sz val="10"/>
      <color indexed="31"/>
      <name val="Times New Roman"/>
      <family val="2"/>
    </font>
    <font>
      <sz val="11"/>
      <color indexed="31"/>
      <name val="Arial"/>
      <family val="2"/>
    </font>
    <font>
      <b/>
      <sz val="11"/>
      <color indexed="31"/>
      <name val="Times New Roman"/>
      <family val="2"/>
    </font>
    <font>
      <b/>
      <sz val="10"/>
      <color indexed="31"/>
      <name val="Arial"/>
      <family val="2"/>
    </font>
    <font>
      <b/>
      <sz val="10"/>
      <color indexed="31"/>
      <name val="Verdana"/>
      <family val="2"/>
    </font>
    <font>
      <sz val="10"/>
      <color indexed="31"/>
      <name val="Verdana"/>
      <family val="2"/>
    </font>
    <font>
      <b/>
      <u val="single"/>
      <sz val="10"/>
      <color indexed="25"/>
      <name val="Verdana"/>
      <family val="2"/>
    </font>
    <font>
      <u val="single"/>
      <sz val="10"/>
      <color indexed="31"/>
      <name val="Verdana"/>
      <family val="2"/>
    </font>
    <font>
      <sz val="10"/>
      <color indexed="41"/>
      <name val="Arial"/>
      <family val="2"/>
    </font>
    <font>
      <b/>
      <sz val="10"/>
      <name val="Arial"/>
      <family val="2"/>
    </font>
    <font>
      <sz val="12"/>
      <color indexed="31"/>
      <name val="Arial"/>
      <family val="2"/>
    </font>
    <font>
      <sz val="10"/>
      <color indexed="17"/>
      <name val="Arial"/>
      <family val="2"/>
    </font>
    <font>
      <sz val="9"/>
      <color indexed="31"/>
      <name val="Arial"/>
      <family val="2"/>
    </font>
    <font>
      <sz val="10"/>
      <color indexed="30"/>
      <name val="Arial"/>
      <family val="2"/>
    </font>
    <font>
      <b/>
      <sz val="12"/>
      <color indexed="31"/>
      <name val="Arial"/>
      <family val="2"/>
    </font>
    <font>
      <b/>
      <sz val="13"/>
      <color indexed="23"/>
      <name val="Arial"/>
      <family val="2"/>
    </font>
    <font>
      <sz val="12"/>
      <color indexed="14"/>
      <name val="Arial"/>
      <family val="2"/>
    </font>
    <font>
      <b/>
      <sz val="11"/>
      <color indexed="30"/>
      <name val="Times New Roman"/>
      <family val="2"/>
    </font>
    <font>
      <b/>
      <sz val="18"/>
      <color indexed="23"/>
      <name val="Cambria"/>
      <family val="2"/>
    </font>
    <font>
      <b/>
      <sz val="15"/>
      <color indexed="23"/>
      <name val="Calibri"/>
      <family val="2"/>
    </font>
    <font>
      <b/>
      <sz val="13"/>
      <color indexed="23"/>
      <name val="Calibri"/>
      <family val="2"/>
    </font>
    <font>
      <b/>
      <sz val="11"/>
      <color indexed="23"/>
      <name val="Calibri"/>
      <family val="2"/>
    </font>
    <font>
      <sz val="12"/>
      <color indexed="58"/>
      <name val="Calibri"/>
      <family val="2"/>
    </font>
    <font>
      <sz val="12"/>
      <color indexed="21"/>
      <name val="Calibri"/>
      <family val="2"/>
    </font>
    <font>
      <sz val="12"/>
      <color indexed="60"/>
      <name val="Calibri"/>
      <family val="2"/>
    </font>
    <font>
      <sz val="12"/>
      <color indexed="14"/>
      <name val="Calibri"/>
      <family val="2"/>
    </font>
    <font>
      <b/>
      <sz val="12"/>
      <color indexed="63"/>
      <name val="Calibri"/>
      <family val="2"/>
    </font>
    <font>
      <b/>
      <sz val="12"/>
      <color indexed="10"/>
      <name val="Calibri"/>
      <family val="2"/>
    </font>
    <font>
      <sz val="12"/>
      <color indexed="10"/>
      <name val="Calibri"/>
      <family val="2"/>
    </font>
    <font>
      <b/>
      <sz val="12"/>
      <color indexed="22"/>
      <name val="Calibri"/>
      <family val="2"/>
    </font>
    <font>
      <sz val="12"/>
      <color indexed="30"/>
      <name val="Calibri"/>
      <family val="2"/>
    </font>
    <font>
      <i/>
      <sz val="12"/>
      <color indexed="55"/>
      <name val="Calibri"/>
      <family val="2"/>
    </font>
    <font>
      <b/>
      <sz val="12"/>
      <color indexed="31"/>
      <name val="Calibri"/>
      <family val="2"/>
    </font>
    <font>
      <sz val="12"/>
      <color indexed="22"/>
      <name val="Calibri"/>
      <family val="2"/>
    </font>
    <font>
      <sz val="12"/>
      <color indexed="31"/>
      <name val="Calibr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b/>
      <sz val="8"/>
      <name val="Arial"/>
      <family val="2"/>
    </font>
  </fonts>
  <fills count="5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34"/>
        <bgColor indexed="64"/>
      </patternFill>
    </fill>
    <fill>
      <patternFill patternType="solid">
        <fgColor indexed="39"/>
        <bgColor indexed="64"/>
      </patternFill>
    </fill>
    <fill>
      <patternFill patternType="solid">
        <fgColor indexed="48"/>
        <bgColor indexed="64"/>
      </patternFill>
    </fill>
    <fill>
      <patternFill patternType="solid">
        <fgColor indexed="8"/>
        <bgColor indexed="64"/>
      </patternFill>
    </fill>
    <fill>
      <patternFill patternType="solid">
        <fgColor indexed="43"/>
        <bgColor indexed="64"/>
      </patternFill>
    </fill>
    <fill>
      <patternFill patternType="solid">
        <fgColor indexed="40"/>
        <bgColor indexed="64"/>
      </patternFill>
    </fill>
    <fill>
      <patternFill patternType="solid">
        <fgColor indexed="24"/>
        <bgColor indexed="64"/>
      </patternFill>
    </fill>
    <fill>
      <patternFill patternType="solid">
        <fgColor indexed="36"/>
        <bgColor indexed="64"/>
      </patternFill>
    </fill>
    <fill>
      <patternFill patternType="solid">
        <fgColor indexed="30"/>
        <bgColor indexed="64"/>
      </patternFill>
    </fill>
    <fill>
      <patternFill patternType="solid">
        <fgColor indexed="47"/>
        <bgColor indexed="64"/>
      </patternFill>
    </fill>
    <fill>
      <patternFill patternType="solid">
        <fgColor indexed="42"/>
        <bgColor indexed="64"/>
      </patternFill>
    </fill>
    <fill>
      <patternFill patternType="solid">
        <fgColor indexed="20"/>
        <bgColor indexed="64"/>
      </patternFill>
    </fill>
    <fill>
      <patternFill patternType="solid">
        <fgColor indexed="15"/>
        <bgColor indexed="64"/>
      </patternFill>
    </fill>
    <fill>
      <patternFill patternType="solid">
        <fgColor indexed="21"/>
        <bgColor indexed="64"/>
      </patternFill>
    </fill>
    <fill>
      <patternFill patternType="solid">
        <fgColor indexed="29"/>
        <bgColor indexed="64"/>
      </patternFill>
    </fill>
    <fill>
      <patternFill patternType="solid">
        <fgColor indexed="16"/>
        <bgColor indexed="64"/>
      </patternFill>
    </fill>
    <fill>
      <patternFill patternType="solid">
        <fgColor indexed="53"/>
        <bgColor indexed="64"/>
      </patternFill>
    </fill>
    <fill>
      <patternFill patternType="solid">
        <fgColor indexed="33"/>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333">
    <xf numFmtId="0" fontId="0" fillId="0" borderId="0" xfId="0" applyAlignment="1">
      <alignment vertical="center"/>
    </xf>
    <xf numFmtId="0" fontId="1" fillId="0" borderId="0" xfId="0" applyNumberFormat="1" applyFont="1" applyFill="1" applyAlignment="1">
      <alignment wrapText="1"/>
    </xf>
    <xf numFmtId="0" fontId="0" fillId="0" borderId="0" xfId="0" applyNumberFormat="1" applyFont="1" applyFill="1" applyAlignment="1">
      <alignment wrapText="1"/>
    </xf>
    <xf numFmtId="0" fontId="1" fillId="0" borderId="0" xfId="0" applyNumberFormat="1" applyFont="1" applyFill="1" applyAlignment="1">
      <alignment vertical="top" wrapText="1"/>
    </xf>
    <xf numFmtId="0" fontId="2" fillId="0" borderId="0" xfId="0" applyNumberFormat="1" applyFont="1" applyFill="1" applyAlignment="1">
      <alignment vertical="top"/>
    </xf>
    <xf numFmtId="0" fontId="1" fillId="0" borderId="10" xfId="0" applyNumberFormat="1" applyFont="1" applyFill="1" applyBorder="1" applyAlignment="1">
      <alignment horizontal="right" vertical="top" wrapText="1"/>
    </xf>
    <xf numFmtId="0" fontId="0" fillId="0" borderId="10" xfId="0" applyNumberFormat="1" applyFont="1" applyFill="1" applyBorder="1" applyAlignment="1">
      <alignment wrapText="1"/>
    </xf>
    <xf numFmtId="0" fontId="3" fillId="0" borderId="0" xfId="0" applyNumberFormat="1" applyFont="1" applyFill="1" applyAlignment="1">
      <alignment horizontal="left" wrapText="1"/>
    </xf>
    <xf numFmtId="164" fontId="4" fillId="0" borderId="11" xfId="0" applyNumberFormat="1" applyFont="1" applyFill="1" applyBorder="1" applyAlignment="1">
      <alignment horizontal="right"/>
    </xf>
    <xf numFmtId="2" fontId="4" fillId="0" borderId="11" xfId="0" applyNumberFormat="1" applyFont="1" applyFill="1" applyBorder="1" applyAlignment="1">
      <alignment horizontal="right"/>
    </xf>
    <xf numFmtId="0" fontId="0" fillId="0" borderId="11" xfId="0" applyNumberFormat="1" applyFont="1" applyFill="1" applyBorder="1" applyAlignment="1">
      <alignment wrapText="1"/>
    </xf>
    <xf numFmtId="0" fontId="3" fillId="0" borderId="0" xfId="0" applyNumberFormat="1" applyFont="1" applyFill="1" applyAlignment="1">
      <alignment wrapText="1"/>
    </xf>
    <xf numFmtId="164" fontId="4" fillId="0" borderId="0" xfId="0" applyNumberFormat="1" applyFont="1" applyFill="1" applyAlignment="1">
      <alignment horizontal="right"/>
    </xf>
    <xf numFmtId="0" fontId="4" fillId="0" borderId="0" xfId="0" applyNumberFormat="1" applyFont="1" applyFill="1" applyAlignment="1">
      <alignment horizontal="right"/>
    </xf>
    <xf numFmtId="0" fontId="4" fillId="0" borderId="0" xfId="0" applyNumberFormat="1" applyFont="1" applyFill="1" applyAlignment="1">
      <alignment horizontal="right" wrapText="1"/>
    </xf>
    <xf numFmtId="0" fontId="4" fillId="0" borderId="0" xfId="0" applyNumberFormat="1" applyFont="1" applyFill="1" applyAlignment="1">
      <alignment horizontal="right" vertical="top" wrapText="1"/>
    </xf>
    <xf numFmtId="0" fontId="5" fillId="0" borderId="0" xfId="0" applyNumberFormat="1" applyFont="1" applyFill="1" applyAlignment="1">
      <alignment wrapText="1"/>
    </xf>
    <xf numFmtId="0" fontId="5" fillId="0" borderId="10" xfId="0" applyNumberFormat="1" applyFont="1" applyFill="1" applyBorder="1" applyAlignment="1">
      <alignment wrapText="1"/>
    </xf>
    <xf numFmtId="0" fontId="5" fillId="0" borderId="12" xfId="0" applyNumberFormat="1" applyFont="1" applyFill="1" applyBorder="1" applyAlignment="1">
      <alignment wrapText="1"/>
    </xf>
    <xf numFmtId="0" fontId="7" fillId="33" borderId="13" xfId="0" applyNumberFormat="1" applyFont="1" applyFill="1" applyBorder="1" applyAlignment="1">
      <alignment/>
    </xf>
    <xf numFmtId="0" fontId="7" fillId="33" borderId="14" xfId="0" applyNumberFormat="1" applyFont="1" applyFill="1" applyBorder="1" applyAlignment="1">
      <alignment wrapText="1"/>
    </xf>
    <xf numFmtId="0" fontId="7" fillId="33" borderId="14" xfId="0" applyNumberFormat="1" applyFont="1" applyFill="1" applyBorder="1" applyAlignment="1">
      <alignment horizontal="right" wrapText="1"/>
    </xf>
    <xf numFmtId="0" fontId="7" fillId="33" borderId="11" xfId="0" applyNumberFormat="1" applyFont="1" applyFill="1" applyBorder="1" applyAlignment="1">
      <alignment horizontal="right" wrapText="1"/>
    </xf>
    <xf numFmtId="0" fontId="7" fillId="33" borderId="15" xfId="0" applyNumberFormat="1" applyFont="1" applyFill="1" applyBorder="1" applyAlignment="1">
      <alignment horizontal="right" wrapText="1"/>
    </xf>
    <xf numFmtId="0" fontId="4" fillId="0" borderId="12" xfId="0" applyNumberFormat="1" applyFont="1" applyFill="1" applyBorder="1" applyAlignment="1">
      <alignment/>
    </xf>
    <xf numFmtId="0" fontId="4" fillId="0" borderId="16" xfId="0" applyNumberFormat="1" applyFont="1" applyFill="1" applyBorder="1" applyAlignment="1">
      <alignment/>
    </xf>
    <xf numFmtId="0" fontId="4" fillId="0" borderId="11" xfId="0" applyNumberFormat="1" applyFont="1" applyFill="1" applyBorder="1" applyAlignment="1">
      <alignment/>
    </xf>
    <xf numFmtId="3" fontId="4" fillId="0" borderId="11" xfId="0" applyNumberFormat="1" applyFont="1" applyFill="1" applyBorder="1" applyAlignment="1">
      <alignment/>
    </xf>
    <xf numFmtId="9" fontId="4" fillId="0" borderId="11" xfId="0" applyNumberFormat="1" applyFont="1" applyFill="1" applyBorder="1" applyAlignment="1">
      <alignment/>
    </xf>
    <xf numFmtId="165" fontId="4" fillId="0" borderId="11" xfId="0" applyNumberFormat="1" applyFont="1" applyFill="1" applyBorder="1" applyAlignment="1">
      <alignment/>
    </xf>
    <xf numFmtId="166" fontId="4" fillId="0" borderId="11" xfId="0" applyNumberFormat="1" applyFont="1" applyFill="1" applyBorder="1" applyAlignment="1">
      <alignment/>
    </xf>
    <xf numFmtId="165" fontId="4" fillId="0" borderId="0" xfId="0" applyNumberFormat="1" applyFont="1" applyFill="1" applyAlignment="1">
      <alignment/>
    </xf>
    <xf numFmtId="0" fontId="4" fillId="34" borderId="17" xfId="0" applyNumberFormat="1" applyFont="1" applyFill="1" applyBorder="1" applyAlignment="1">
      <alignment horizontal="right"/>
    </xf>
    <xf numFmtId="0" fontId="4" fillId="0" borderId="18" xfId="0" applyNumberFormat="1" applyFont="1" applyFill="1" applyBorder="1" applyAlignment="1">
      <alignment/>
    </xf>
    <xf numFmtId="3" fontId="4" fillId="0" borderId="0" xfId="0" applyNumberFormat="1" applyFont="1" applyFill="1" applyAlignment="1">
      <alignment/>
    </xf>
    <xf numFmtId="9" fontId="4" fillId="0" borderId="0" xfId="0" applyNumberFormat="1" applyFont="1" applyFill="1" applyAlignment="1">
      <alignment/>
    </xf>
    <xf numFmtId="166" fontId="4" fillId="0" borderId="0" xfId="0" applyNumberFormat="1" applyFont="1" applyFill="1" applyAlignment="1">
      <alignment/>
    </xf>
    <xf numFmtId="0" fontId="4" fillId="34" borderId="12" xfId="0" applyNumberFormat="1" applyFont="1" applyFill="1" applyBorder="1" applyAlignment="1">
      <alignment horizontal="right"/>
    </xf>
    <xf numFmtId="165" fontId="4" fillId="0" borderId="10" xfId="0" applyNumberFormat="1" applyFont="1" applyFill="1" applyBorder="1" applyAlignment="1">
      <alignment/>
    </xf>
    <xf numFmtId="165" fontId="4" fillId="0" borderId="14" xfId="0" applyNumberFormat="1" applyFont="1" applyFill="1" applyBorder="1" applyAlignment="1">
      <alignment/>
    </xf>
    <xf numFmtId="167" fontId="4" fillId="0" borderId="0" xfId="0" applyNumberFormat="1" applyFont="1" applyFill="1" applyAlignment="1">
      <alignment/>
    </xf>
    <xf numFmtId="9" fontId="4" fillId="0" borderId="0" xfId="0" applyNumberFormat="1" applyFont="1" applyFill="1" applyAlignment="1">
      <alignment wrapText="1"/>
    </xf>
    <xf numFmtId="0" fontId="4" fillId="0" borderId="0" xfId="0" applyNumberFormat="1" applyFont="1" applyFill="1" applyAlignment="1">
      <alignment/>
    </xf>
    <xf numFmtId="0" fontId="0" fillId="0" borderId="12" xfId="0" applyNumberFormat="1" applyFont="1" applyFill="1" applyBorder="1" applyAlignment="1">
      <alignment wrapText="1"/>
    </xf>
    <xf numFmtId="0" fontId="5" fillId="35" borderId="19" xfId="0" applyNumberFormat="1" applyFont="1" applyFill="1" applyBorder="1" applyAlignment="1">
      <alignment wrapText="1"/>
    </xf>
    <xf numFmtId="0" fontId="5" fillId="35" borderId="10" xfId="0" applyNumberFormat="1" applyFont="1" applyFill="1" applyBorder="1" applyAlignment="1">
      <alignment wrapText="1"/>
    </xf>
    <xf numFmtId="0" fontId="5" fillId="35" borderId="0" xfId="0" applyNumberFormat="1" applyFont="1" applyFill="1" applyAlignment="1">
      <alignment wrapText="1"/>
    </xf>
    <xf numFmtId="0" fontId="5" fillId="0" borderId="20" xfId="0" applyNumberFormat="1" applyFont="1" applyFill="1" applyBorder="1" applyAlignment="1">
      <alignment wrapText="1"/>
    </xf>
    <xf numFmtId="0" fontId="5" fillId="0" borderId="11" xfId="0" applyNumberFormat="1" applyFont="1" applyFill="1" applyBorder="1" applyAlignment="1">
      <alignment wrapText="1"/>
    </xf>
    <xf numFmtId="0" fontId="5" fillId="0" borderId="0" xfId="0" applyNumberFormat="1" applyFont="1" applyFill="1" applyAlignment="1">
      <alignment vertical="center"/>
    </xf>
    <xf numFmtId="0" fontId="5" fillId="0" borderId="18" xfId="0" applyNumberFormat="1" applyFont="1" applyFill="1" applyBorder="1" applyAlignment="1">
      <alignment wrapText="1"/>
    </xf>
    <xf numFmtId="0" fontId="7" fillId="33" borderId="19" xfId="0" applyNumberFormat="1" applyFont="1" applyFill="1" applyBorder="1" applyAlignment="1">
      <alignment/>
    </xf>
    <xf numFmtId="0" fontId="7" fillId="33" borderId="10" xfId="0" applyNumberFormat="1" applyFont="1" applyFill="1" applyBorder="1" applyAlignment="1">
      <alignment wrapText="1"/>
    </xf>
    <xf numFmtId="0" fontId="7" fillId="33" borderId="0" xfId="0" applyNumberFormat="1" applyFont="1" applyFill="1" applyAlignment="1">
      <alignment wrapText="1"/>
    </xf>
    <xf numFmtId="0" fontId="7" fillId="33" borderId="12" xfId="0" applyNumberFormat="1" applyFont="1" applyFill="1" applyBorder="1" applyAlignment="1">
      <alignment wrapText="1"/>
    </xf>
    <xf numFmtId="165" fontId="4" fillId="0" borderId="12" xfId="0" applyNumberFormat="1" applyFont="1" applyFill="1" applyBorder="1" applyAlignment="1">
      <alignment/>
    </xf>
    <xf numFmtId="168" fontId="0" fillId="0" borderId="0" xfId="0" applyNumberFormat="1" applyFont="1" applyFill="1" applyAlignment="1">
      <alignment wrapText="1"/>
    </xf>
    <xf numFmtId="0" fontId="4" fillId="35" borderId="19" xfId="0" applyNumberFormat="1" applyFont="1" applyFill="1" applyBorder="1" applyAlignment="1">
      <alignment/>
    </xf>
    <xf numFmtId="0" fontId="4" fillId="35" borderId="10" xfId="0" applyNumberFormat="1" applyFont="1" applyFill="1" applyBorder="1" applyAlignment="1">
      <alignment/>
    </xf>
    <xf numFmtId="165" fontId="4" fillId="35" borderId="10" xfId="0" applyNumberFormat="1" applyFont="1" applyFill="1" applyBorder="1" applyAlignment="1">
      <alignment/>
    </xf>
    <xf numFmtId="165" fontId="4" fillId="35" borderId="20" xfId="0" applyNumberFormat="1" applyFont="1" applyFill="1" applyBorder="1" applyAlignment="1">
      <alignment/>
    </xf>
    <xf numFmtId="0" fontId="0" fillId="0" borderId="19" xfId="0" applyNumberFormat="1" applyFont="1" applyFill="1" applyBorder="1" applyAlignment="1">
      <alignment wrapText="1"/>
    </xf>
    <xf numFmtId="0" fontId="5" fillId="0" borderId="11" xfId="0" applyNumberFormat="1" applyFont="1" applyFill="1" applyBorder="1" applyAlignment="1">
      <alignment vertical="center"/>
    </xf>
    <xf numFmtId="0" fontId="1" fillId="0" borderId="0" xfId="0" applyNumberFormat="1" applyFont="1" applyFill="1" applyAlignment="1">
      <alignment/>
    </xf>
    <xf numFmtId="0" fontId="1" fillId="0" borderId="0" xfId="0" applyNumberFormat="1" applyFont="1" applyFill="1" applyAlignment="1">
      <alignment vertical="top"/>
    </xf>
    <xf numFmtId="0" fontId="0" fillId="35" borderId="10" xfId="0" applyNumberFormat="1" applyFont="1" applyFill="1" applyBorder="1" applyAlignment="1">
      <alignment wrapText="1"/>
    </xf>
    <xf numFmtId="0" fontId="3" fillId="0" borderId="0" xfId="0" applyNumberFormat="1" applyFont="1" applyFill="1" applyAlignment="1">
      <alignment/>
    </xf>
    <xf numFmtId="0" fontId="0" fillId="35" borderId="11" xfId="0" applyNumberFormat="1" applyFont="1" applyFill="1" applyBorder="1" applyAlignment="1">
      <alignment wrapText="1"/>
    </xf>
    <xf numFmtId="0" fontId="0" fillId="35" borderId="0" xfId="0" applyNumberFormat="1" applyFont="1" applyFill="1" applyAlignment="1">
      <alignment wrapText="1"/>
    </xf>
    <xf numFmtId="0" fontId="9" fillId="0" borderId="10" xfId="0" applyNumberFormat="1" applyFont="1" applyFill="1" applyBorder="1" applyAlignment="1">
      <alignment vertical="top" wrapText="1"/>
    </xf>
    <xf numFmtId="0" fontId="10" fillId="0" borderId="0" xfId="0" applyNumberFormat="1" applyFont="1" applyFill="1" applyAlignment="1">
      <alignment vertical="top" wrapText="1"/>
    </xf>
    <xf numFmtId="1" fontId="4" fillId="0" borderId="11" xfId="0" applyNumberFormat="1" applyFont="1" applyFill="1" applyBorder="1" applyAlignment="1">
      <alignment horizontal="right"/>
    </xf>
    <xf numFmtId="169" fontId="4" fillId="0" borderId="11" xfId="0" applyNumberFormat="1" applyFont="1" applyFill="1" applyBorder="1" applyAlignment="1">
      <alignment/>
    </xf>
    <xf numFmtId="0" fontId="9" fillId="0" borderId="0" xfId="0" applyNumberFormat="1" applyFont="1" applyFill="1" applyAlignment="1">
      <alignment vertical="top"/>
    </xf>
    <xf numFmtId="0" fontId="9" fillId="0" borderId="0" xfId="0" applyNumberFormat="1" applyFont="1" applyFill="1" applyAlignment="1">
      <alignment vertical="top" wrapText="1"/>
    </xf>
    <xf numFmtId="0" fontId="3" fillId="0" borderId="13" xfId="0" applyNumberFormat="1" applyFont="1" applyFill="1" applyBorder="1" applyAlignment="1">
      <alignment horizontal="center"/>
    </xf>
    <xf numFmtId="0" fontId="3" fillId="0" borderId="14" xfId="0" applyNumberFormat="1" applyFont="1" applyFill="1" applyBorder="1" applyAlignment="1">
      <alignment horizontal="center"/>
    </xf>
    <xf numFmtId="0" fontId="3" fillId="0" borderId="15" xfId="0" applyNumberFormat="1" applyFont="1" applyFill="1" applyBorder="1" applyAlignment="1">
      <alignment horizontal="center"/>
    </xf>
    <xf numFmtId="1" fontId="9" fillId="0" borderId="11" xfId="0" applyNumberFormat="1" applyFont="1" applyFill="1" applyBorder="1" applyAlignment="1">
      <alignment vertical="top" wrapText="1"/>
    </xf>
    <xf numFmtId="1" fontId="9" fillId="0" borderId="11" xfId="0" applyNumberFormat="1" applyFont="1" applyFill="1" applyBorder="1" applyAlignment="1">
      <alignment horizontal="right" vertical="top" wrapText="1"/>
    </xf>
    <xf numFmtId="1" fontId="9" fillId="0" borderId="0" xfId="0" applyNumberFormat="1" applyFont="1" applyFill="1" applyAlignment="1">
      <alignment vertical="top" wrapText="1"/>
    </xf>
    <xf numFmtId="1" fontId="9" fillId="0" borderId="0" xfId="0" applyNumberFormat="1" applyFont="1" applyFill="1" applyAlignment="1">
      <alignment horizontal="right" vertical="top" wrapText="1"/>
    </xf>
    <xf numFmtId="1" fontId="9" fillId="0" borderId="0" xfId="0" applyNumberFormat="1" applyFont="1" applyFill="1" applyAlignment="1">
      <alignment horizontal="right"/>
    </xf>
    <xf numFmtId="9" fontId="9" fillId="0" borderId="0" xfId="0" applyNumberFormat="1" applyFont="1" applyFill="1" applyAlignment="1">
      <alignment vertical="top" wrapText="1"/>
    </xf>
    <xf numFmtId="9" fontId="9" fillId="0" borderId="0" xfId="0" applyNumberFormat="1" applyFont="1" applyFill="1" applyAlignment="1">
      <alignment horizontal="right"/>
    </xf>
    <xf numFmtId="9" fontId="9" fillId="0" borderId="0" xfId="0" applyNumberFormat="1" applyFont="1" applyFill="1" applyAlignment="1">
      <alignment horizontal="right" vertical="top" wrapText="1"/>
    </xf>
    <xf numFmtId="0" fontId="9" fillId="0" borderId="0" xfId="0" applyNumberFormat="1" applyFont="1" applyFill="1" applyAlignment="1">
      <alignment horizontal="right" vertical="top" wrapText="1"/>
    </xf>
    <xf numFmtId="0" fontId="5" fillId="0" borderId="0" xfId="0" applyNumberFormat="1" applyFont="1" applyFill="1" applyAlignment="1">
      <alignment/>
    </xf>
    <xf numFmtId="0" fontId="11" fillId="0" borderId="0" xfId="0" applyNumberFormat="1" applyFont="1" applyFill="1" applyAlignment="1">
      <alignment wrapText="1"/>
    </xf>
    <xf numFmtId="0" fontId="5" fillId="36" borderId="0" xfId="0" applyNumberFormat="1" applyFont="1" applyFill="1" applyAlignment="1">
      <alignment wrapText="1"/>
    </xf>
    <xf numFmtId="0" fontId="5" fillId="36" borderId="12" xfId="0" applyNumberFormat="1" applyFont="1" applyFill="1" applyBorder="1" applyAlignment="1">
      <alignment wrapText="1"/>
    </xf>
    <xf numFmtId="0" fontId="12" fillId="37" borderId="21" xfId="0" applyNumberFormat="1" applyFont="1" applyFill="1" applyBorder="1" applyAlignment="1">
      <alignment horizontal="center"/>
    </xf>
    <xf numFmtId="0" fontId="12" fillId="37" borderId="22" xfId="0" applyNumberFormat="1" applyFont="1" applyFill="1" applyBorder="1" applyAlignment="1">
      <alignment horizontal="center"/>
    </xf>
    <xf numFmtId="10" fontId="5" fillId="0" borderId="0" xfId="0" applyNumberFormat="1" applyFont="1" applyFill="1" applyAlignment="1">
      <alignment wrapText="1"/>
    </xf>
    <xf numFmtId="0" fontId="12" fillId="38" borderId="23" xfId="0" applyNumberFormat="1" applyFont="1" applyFill="1" applyBorder="1" applyAlignment="1">
      <alignment horizontal="center" wrapText="1"/>
    </xf>
    <xf numFmtId="0" fontId="13" fillId="0" borderId="21" xfId="0" applyNumberFormat="1" applyFont="1" applyFill="1" applyBorder="1" applyAlignment="1">
      <alignment horizontal="center" wrapText="1"/>
    </xf>
    <xf numFmtId="0" fontId="13" fillId="0" borderId="21" xfId="0" applyNumberFormat="1" applyFont="1" applyFill="1" applyBorder="1" applyAlignment="1">
      <alignment horizontal="center"/>
    </xf>
    <xf numFmtId="0" fontId="14" fillId="39" borderId="22" xfId="0" applyNumberFormat="1" applyFont="1" applyFill="1" applyBorder="1" applyAlignment="1">
      <alignment vertical="center" wrapText="1"/>
    </xf>
    <xf numFmtId="0" fontId="13" fillId="39" borderId="22" xfId="0" applyNumberFormat="1" applyFont="1" applyFill="1" applyBorder="1" applyAlignment="1">
      <alignment/>
    </xf>
    <xf numFmtId="10" fontId="13" fillId="39" borderId="22" xfId="0" applyNumberFormat="1" applyFont="1" applyFill="1" applyBorder="1" applyAlignment="1">
      <alignment horizontal="right"/>
    </xf>
    <xf numFmtId="0" fontId="14" fillId="0" borderId="23" xfId="0" applyNumberFormat="1" applyFont="1" applyFill="1" applyBorder="1" applyAlignment="1">
      <alignment vertical="center"/>
    </xf>
    <xf numFmtId="0" fontId="13" fillId="0" borderId="22" xfId="0" applyNumberFormat="1" applyFont="1" applyFill="1" applyBorder="1" applyAlignment="1">
      <alignment/>
    </xf>
    <xf numFmtId="10" fontId="13" fillId="0" borderId="22" xfId="0" applyNumberFormat="1" applyFont="1" applyFill="1" applyBorder="1" applyAlignment="1">
      <alignment horizontal="right"/>
    </xf>
    <xf numFmtId="0" fontId="13" fillId="0" borderId="21" xfId="0" applyNumberFormat="1" applyFont="1" applyFill="1" applyBorder="1" applyAlignment="1">
      <alignment vertical="center"/>
    </xf>
    <xf numFmtId="0" fontId="14" fillId="39" borderId="23" xfId="0" applyNumberFormat="1" applyFont="1" applyFill="1" applyBorder="1" applyAlignment="1">
      <alignment horizontal="left" vertical="center" wrapText="1"/>
    </xf>
    <xf numFmtId="0" fontId="13" fillId="0" borderId="21" xfId="0" applyNumberFormat="1" applyFont="1" applyFill="1" applyBorder="1" applyAlignment="1">
      <alignment horizontal="left" vertical="center" wrapText="1"/>
    </xf>
    <xf numFmtId="0" fontId="14" fillId="39" borderId="22" xfId="0" applyNumberFormat="1" applyFont="1" applyFill="1" applyBorder="1" applyAlignment="1">
      <alignment/>
    </xf>
    <xf numFmtId="0" fontId="14" fillId="0" borderId="22" xfId="0" applyNumberFormat="1" applyFont="1" applyFill="1" applyBorder="1" applyAlignment="1">
      <alignment vertical="center"/>
    </xf>
    <xf numFmtId="0" fontId="14" fillId="39" borderId="23" xfId="0" applyNumberFormat="1" applyFont="1" applyFill="1" applyBorder="1" applyAlignment="1">
      <alignment vertical="center"/>
    </xf>
    <xf numFmtId="0" fontId="13" fillId="40" borderId="22" xfId="0" applyNumberFormat="1" applyFont="1" applyFill="1" applyBorder="1" applyAlignment="1">
      <alignment/>
    </xf>
    <xf numFmtId="0" fontId="13" fillId="0" borderId="24" xfId="0" applyNumberFormat="1" applyFont="1" applyFill="1" applyBorder="1" applyAlignment="1">
      <alignment vertical="center"/>
    </xf>
    <xf numFmtId="0" fontId="14" fillId="39" borderId="21" xfId="0" applyNumberFormat="1" applyFont="1" applyFill="1" applyBorder="1" applyAlignment="1">
      <alignment/>
    </xf>
    <xf numFmtId="0" fontId="13" fillId="39" borderId="22" xfId="0" applyNumberFormat="1" applyFont="1" applyFill="1" applyBorder="1" applyAlignment="1">
      <alignment horizontal="right"/>
    </xf>
    <xf numFmtId="0" fontId="14" fillId="0" borderId="21" xfId="0" applyNumberFormat="1" applyFont="1" applyFill="1" applyBorder="1" applyAlignment="1">
      <alignment vertical="center"/>
    </xf>
    <xf numFmtId="10" fontId="13" fillId="40" borderId="22" xfId="0" applyNumberFormat="1" applyFont="1" applyFill="1" applyBorder="1" applyAlignment="1">
      <alignment horizontal="right"/>
    </xf>
    <xf numFmtId="0" fontId="13" fillId="39" borderId="22" xfId="0" applyNumberFormat="1" applyFont="1" applyFill="1" applyBorder="1" applyAlignment="1">
      <alignment horizontal="right" wrapText="1"/>
    </xf>
    <xf numFmtId="10" fontId="14" fillId="0" borderId="22" xfId="0" applyNumberFormat="1" applyFont="1" applyFill="1" applyBorder="1" applyAlignment="1">
      <alignment vertical="center"/>
    </xf>
    <xf numFmtId="170" fontId="13" fillId="0" borderId="22" xfId="0" applyNumberFormat="1" applyFont="1" applyFill="1" applyBorder="1" applyAlignment="1">
      <alignment/>
    </xf>
    <xf numFmtId="10" fontId="13" fillId="41" borderId="22" xfId="0" applyNumberFormat="1" applyFont="1" applyFill="1" applyBorder="1" applyAlignment="1">
      <alignment horizontal="right"/>
    </xf>
    <xf numFmtId="10" fontId="13" fillId="0" borderId="13" xfId="0" applyNumberFormat="1" applyFont="1" applyFill="1" applyBorder="1" applyAlignment="1">
      <alignment horizontal="right"/>
    </xf>
    <xf numFmtId="0" fontId="14" fillId="0" borderId="22" xfId="0" applyNumberFormat="1" applyFont="1" applyFill="1" applyBorder="1" applyAlignment="1">
      <alignment/>
    </xf>
    <xf numFmtId="0" fontId="13" fillId="0" borderId="22" xfId="0" applyNumberFormat="1" applyFont="1" applyFill="1" applyBorder="1" applyAlignment="1">
      <alignment horizontal="right"/>
    </xf>
    <xf numFmtId="0" fontId="13" fillId="40" borderId="22" xfId="0" applyNumberFormat="1" applyFont="1" applyFill="1" applyBorder="1" applyAlignment="1">
      <alignment horizontal="right"/>
    </xf>
    <xf numFmtId="3" fontId="13" fillId="40" borderId="22" xfId="0" applyNumberFormat="1" applyFont="1" applyFill="1" applyBorder="1" applyAlignment="1">
      <alignment horizontal="right"/>
    </xf>
    <xf numFmtId="0" fontId="14" fillId="37" borderId="22" xfId="0" applyNumberFormat="1" applyFont="1" applyFill="1" applyBorder="1" applyAlignment="1">
      <alignment vertical="center" wrapText="1"/>
    </xf>
    <xf numFmtId="0" fontId="12" fillId="41" borderId="22" xfId="0" applyNumberFormat="1" applyFont="1" applyFill="1" applyBorder="1" applyAlignment="1">
      <alignment horizontal="left" vertical="center"/>
    </xf>
    <xf numFmtId="9" fontId="13" fillId="40" borderId="22" xfId="0" applyNumberFormat="1" applyFont="1" applyFill="1" applyBorder="1" applyAlignment="1">
      <alignment/>
    </xf>
    <xf numFmtId="0" fontId="13" fillId="41" borderId="22" xfId="0" applyNumberFormat="1" applyFont="1" applyFill="1" applyBorder="1" applyAlignment="1">
      <alignment/>
    </xf>
    <xf numFmtId="0" fontId="13" fillId="37" borderId="22" xfId="0" applyNumberFormat="1" applyFont="1" applyFill="1" applyBorder="1" applyAlignment="1">
      <alignment/>
    </xf>
    <xf numFmtId="0" fontId="12" fillId="37" borderId="22" xfId="0" applyNumberFormat="1" applyFont="1" applyFill="1" applyBorder="1" applyAlignment="1">
      <alignment horizontal="left" vertical="center"/>
    </xf>
    <xf numFmtId="0" fontId="12" fillId="37" borderId="22" xfId="0" applyNumberFormat="1" applyFont="1" applyFill="1" applyBorder="1" applyAlignment="1">
      <alignment horizontal="left"/>
    </xf>
    <xf numFmtId="0" fontId="15" fillId="37" borderId="22" xfId="0" applyNumberFormat="1" applyFont="1" applyFill="1" applyBorder="1" applyAlignment="1">
      <alignment vertical="center" wrapText="1"/>
    </xf>
    <xf numFmtId="0" fontId="5" fillId="41" borderId="0" xfId="0" applyNumberFormat="1" applyFont="1" applyFill="1" applyAlignment="1">
      <alignment wrapText="1"/>
    </xf>
    <xf numFmtId="0" fontId="10" fillId="0" borderId="0" xfId="0" applyNumberFormat="1" applyFont="1" applyFill="1" applyAlignment="1">
      <alignment/>
    </xf>
    <xf numFmtId="0" fontId="10" fillId="0" borderId="22" xfId="0" applyNumberFormat="1" applyFont="1" applyFill="1" applyBorder="1" applyAlignment="1">
      <alignment wrapText="1"/>
    </xf>
    <xf numFmtId="0" fontId="10" fillId="0" borderId="22" xfId="0" applyNumberFormat="1" applyFont="1" applyFill="1" applyBorder="1" applyAlignment="1">
      <alignment horizontal="center" wrapText="1"/>
    </xf>
    <xf numFmtId="0" fontId="5" fillId="0" borderId="22" xfId="0" applyNumberFormat="1" applyFont="1" applyFill="1" applyBorder="1" applyAlignment="1">
      <alignment vertical="top" wrapText="1"/>
    </xf>
    <xf numFmtId="0" fontId="5" fillId="0" borderId="22" xfId="0" applyNumberFormat="1" applyFont="1" applyFill="1" applyBorder="1" applyAlignment="1">
      <alignment horizontal="center" vertical="top" wrapText="1"/>
    </xf>
    <xf numFmtId="9" fontId="5" fillId="0" borderId="22" xfId="0" applyNumberFormat="1" applyFont="1" applyFill="1" applyBorder="1" applyAlignment="1">
      <alignment horizontal="center" vertical="top" wrapText="1"/>
    </xf>
    <xf numFmtId="0" fontId="5" fillId="0" borderId="19" xfId="0" applyNumberFormat="1" applyFont="1" applyFill="1" applyBorder="1" applyAlignment="1">
      <alignment wrapText="1"/>
    </xf>
    <xf numFmtId="0" fontId="5" fillId="0" borderId="22" xfId="0" applyNumberFormat="1" applyFont="1" applyFill="1" applyBorder="1" applyAlignment="1">
      <alignment wrapText="1"/>
    </xf>
    <xf numFmtId="0" fontId="5" fillId="0" borderId="16" xfId="0" applyNumberFormat="1" applyFont="1" applyFill="1" applyBorder="1" applyAlignment="1">
      <alignment wrapText="1"/>
    </xf>
    <xf numFmtId="9" fontId="5" fillId="35" borderId="22" xfId="0" applyNumberFormat="1" applyFont="1" applyFill="1" applyBorder="1" applyAlignment="1">
      <alignment horizontal="center" vertical="top" wrapText="1"/>
    </xf>
    <xf numFmtId="0" fontId="5" fillId="0" borderId="14" xfId="0" applyNumberFormat="1" applyFont="1" applyFill="1" applyBorder="1" applyAlignment="1">
      <alignment wrapText="1"/>
    </xf>
    <xf numFmtId="0" fontId="10" fillId="0" borderId="13" xfId="0" applyNumberFormat="1" applyFont="1" applyFill="1" applyBorder="1" applyAlignment="1">
      <alignment horizontal="center" wrapText="1"/>
    </xf>
    <xf numFmtId="0" fontId="10" fillId="0" borderId="15" xfId="0" applyNumberFormat="1" applyFont="1" applyFill="1" applyBorder="1" applyAlignment="1">
      <alignment horizontal="center" wrapText="1"/>
    </xf>
    <xf numFmtId="0" fontId="10" fillId="0" borderId="14" xfId="0" applyNumberFormat="1" applyFont="1" applyFill="1" applyBorder="1" applyAlignment="1">
      <alignment horizontal="center" wrapText="1"/>
    </xf>
    <xf numFmtId="0" fontId="4" fillId="0" borderId="23" xfId="0" applyNumberFormat="1" applyFont="1" applyFill="1" applyBorder="1" applyAlignment="1">
      <alignment vertical="top" wrapText="1"/>
    </xf>
    <xf numFmtId="3" fontId="4" fillId="0" borderId="16" xfId="0" applyNumberFormat="1" applyFont="1" applyFill="1" applyBorder="1" applyAlignment="1">
      <alignment horizontal="center" vertical="top" wrapText="1"/>
    </xf>
    <xf numFmtId="3" fontId="4" fillId="0" borderId="17" xfId="0" applyNumberFormat="1" applyFont="1" applyFill="1" applyBorder="1" applyAlignment="1">
      <alignment horizontal="center" vertical="top" wrapText="1"/>
    </xf>
    <xf numFmtId="2" fontId="4" fillId="0" borderId="16" xfId="0" applyNumberFormat="1" applyFont="1" applyFill="1" applyBorder="1" applyAlignment="1">
      <alignment horizontal="center" vertical="top" wrapText="1"/>
    </xf>
    <xf numFmtId="2" fontId="4" fillId="0" borderId="11" xfId="0" applyNumberFormat="1" applyFont="1" applyFill="1" applyBorder="1" applyAlignment="1">
      <alignment horizontal="center" vertical="top" wrapText="1"/>
    </xf>
    <xf numFmtId="3" fontId="4" fillId="0" borderId="11" xfId="0" applyNumberFormat="1" applyFont="1" applyFill="1" applyBorder="1" applyAlignment="1">
      <alignment horizontal="center" vertical="top" wrapText="1"/>
    </xf>
    <xf numFmtId="0" fontId="4" fillId="0" borderId="24" xfId="0" applyNumberFormat="1" applyFont="1" applyFill="1" applyBorder="1" applyAlignment="1">
      <alignment vertical="top" wrapText="1"/>
    </xf>
    <xf numFmtId="3" fontId="4" fillId="0" borderId="18" xfId="0" applyNumberFormat="1" applyFont="1" applyFill="1" applyBorder="1" applyAlignment="1">
      <alignment horizontal="center" vertical="top" wrapText="1"/>
    </xf>
    <xf numFmtId="3" fontId="4" fillId="0" borderId="12" xfId="0" applyNumberFormat="1" applyFont="1" applyFill="1" applyBorder="1" applyAlignment="1">
      <alignment horizontal="center"/>
    </xf>
    <xf numFmtId="2" fontId="4" fillId="0" borderId="18" xfId="0" applyNumberFormat="1" applyFont="1" applyFill="1" applyBorder="1" applyAlignment="1">
      <alignment horizontal="center" vertical="top" wrapText="1"/>
    </xf>
    <xf numFmtId="2" fontId="4" fillId="0" borderId="0" xfId="0" applyNumberFormat="1" applyFont="1" applyFill="1" applyAlignment="1">
      <alignment horizontal="center" vertical="top" wrapText="1"/>
    </xf>
    <xf numFmtId="3" fontId="4" fillId="0" borderId="0" xfId="0" applyNumberFormat="1" applyFont="1" applyFill="1" applyAlignment="1">
      <alignment horizontal="center" vertical="top" wrapText="1"/>
    </xf>
    <xf numFmtId="3" fontId="4" fillId="0" borderId="12" xfId="0" applyNumberFormat="1" applyFont="1" applyFill="1" applyBorder="1" applyAlignment="1">
      <alignment horizontal="center" vertical="top" wrapText="1"/>
    </xf>
    <xf numFmtId="0" fontId="4" fillId="35" borderId="24" xfId="0" applyNumberFormat="1" applyFont="1" applyFill="1" applyBorder="1" applyAlignment="1">
      <alignment vertical="top" wrapText="1"/>
    </xf>
    <xf numFmtId="3" fontId="4" fillId="35" borderId="18" xfId="0" applyNumberFormat="1" applyFont="1" applyFill="1" applyBorder="1" applyAlignment="1">
      <alignment horizontal="center" vertical="top" wrapText="1"/>
    </xf>
    <xf numFmtId="3" fontId="4" fillId="35" borderId="12" xfId="0" applyNumberFormat="1" applyFont="1" applyFill="1" applyBorder="1" applyAlignment="1">
      <alignment horizontal="center" vertical="top" wrapText="1"/>
    </xf>
    <xf numFmtId="2" fontId="4" fillId="35" borderId="18" xfId="0" applyNumberFormat="1" applyFont="1" applyFill="1" applyBorder="1" applyAlignment="1">
      <alignment horizontal="center" vertical="top" wrapText="1"/>
    </xf>
    <xf numFmtId="2" fontId="4" fillId="35" borderId="0" xfId="0" applyNumberFormat="1" applyFont="1" applyFill="1" applyAlignment="1">
      <alignment horizontal="center" vertical="top" wrapText="1"/>
    </xf>
    <xf numFmtId="3" fontId="4" fillId="35" borderId="0" xfId="0" applyNumberFormat="1" applyFont="1" applyFill="1" applyAlignment="1">
      <alignment horizontal="center" vertical="top" wrapText="1"/>
    </xf>
    <xf numFmtId="0" fontId="10" fillId="0" borderId="22" xfId="0" applyNumberFormat="1" applyFont="1" applyFill="1" applyBorder="1" applyAlignment="1">
      <alignment horizontal="center" vertical="top" wrapText="1"/>
    </xf>
    <xf numFmtId="0" fontId="11" fillId="0" borderId="22" xfId="0" applyNumberFormat="1" applyFont="1" applyFill="1" applyBorder="1" applyAlignment="1">
      <alignment wrapText="1"/>
    </xf>
    <xf numFmtId="0" fontId="16" fillId="0" borderId="0" xfId="0" applyNumberFormat="1" applyFont="1" applyFill="1" applyAlignment="1">
      <alignment wrapText="1"/>
    </xf>
    <xf numFmtId="0" fontId="4" fillId="0" borderId="22" xfId="0" applyNumberFormat="1" applyFont="1" applyFill="1" applyBorder="1" applyAlignment="1">
      <alignment horizontal="center" vertical="top" wrapText="1"/>
    </xf>
    <xf numFmtId="0" fontId="4" fillId="0" borderId="22" xfId="0" applyNumberFormat="1" applyFont="1" applyFill="1" applyBorder="1" applyAlignment="1">
      <alignment horizontal="center" wrapText="1"/>
    </xf>
    <xf numFmtId="0" fontId="17" fillId="0" borderId="0" xfId="0" applyNumberFormat="1" applyFont="1" applyFill="1" applyAlignment="1">
      <alignment wrapText="1"/>
    </xf>
    <xf numFmtId="0" fontId="5" fillId="0" borderId="10" xfId="0" applyNumberFormat="1" applyFont="1" applyFill="1" applyBorder="1" applyAlignment="1">
      <alignment vertical="center"/>
    </xf>
    <xf numFmtId="9" fontId="18" fillId="42" borderId="22" xfId="0" applyNumberFormat="1" applyFont="1" applyFill="1" applyBorder="1" applyAlignment="1">
      <alignment vertical="center"/>
    </xf>
    <xf numFmtId="0" fontId="5" fillId="0" borderId="23" xfId="0" applyNumberFormat="1" applyFont="1" applyFill="1" applyBorder="1" applyAlignment="1">
      <alignment wrapText="1"/>
    </xf>
    <xf numFmtId="0" fontId="4" fillId="0" borderId="22" xfId="0" applyNumberFormat="1" applyFont="1" applyFill="1" applyBorder="1" applyAlignment="1">
      <alignment/>
    </xf>
    <xf numFmtId="0" fontId="5" fillId="0" borderId="24" xfId="0" applyNumberFormat="1" applyFont="1" applyFill="1" applyBorder="1" applyAlignment="1">
      <alignment wrapText="1"/>
    </xf>
    <xf numFmtId="0" fontId="5" fillId="0" borderId="22" xfId="0" applyNumberFormat="1" applyFont="1" applyFill="1" applyBorder="1" applyAlignment="1">
      <alignment/>
    </xf>
    <xf numFmtId="0" fontId="5" fillId="0" borderId="22" xfId="0" applyNumberFormat="1" applyFont="1" applyFill="1" applyBorder="1" applyAlignment="1">
      <alignment horizontal="center" wrapText="1"/>
    </xf>
    <xf numFmtId="0" fontId="5" fillId="0" borderId="13" xfId="0" applyNumberFormat="1" applyFont="1" applyFill="1" applyBorder="1" applyAlignment="1">
      <alignment horizontal="center" wrapText="1"/>
    </xf>
    <xf numFmtId="0" fontId="5" fillId="0" borderId="17" xfId="0" applyNumberFormat="1" applyFont="1" applyFill="1" applyBorder="1" applyAlignment="1">
      <alignment wrapText="1"/>
    </xf>
    <xf numFmtId="0" fontId="11" fillId="0" borderId="10" xfId="0" applyNumberFormat="1" applyFont="1" applyFill="1" applyBorder="1" applyAlignment="1">
      <alignment wrapText="1"/>
    </xf>
    <xf numFmtId="0" fontId="0" fillId="0" borderId="18" xfId="0" applyNumberFormat="1" applyFont="1" applyFill="1" applyBorder="1" applyAlignment="1">
      <alignment wrapText="1"/>
    </xf>
    <xf numFmtId="0" fontId="19" fillId="43" borderId="0" xfId="0" applyNumberFormat="1" applyFont="1" applyFill="1" applyAlignment="1">
      <alignment wrapText="1"/>
    </xf>
    <xf numFmtId="0" fontId="4" fillId="0" borderId="0" xfId="0" applyNumberFormat="1" applyFont="1" applyFill="1" applyAlignment="1">
      <alignment wrapText="1"/>
    </xf>
    <xf numFmtId="0" fontId="5" fillId="0" borderId="18" xfId="0" applyNumberFormat="1" applyFont="1" applyFill="1" applyBorder="1" applyAlignment="1">
      <alignment vertical="center" wrapText="1"/>
    </xf>
    <xf numFmtId="0" fontId="5" fillId="0" borderId="0" xfId="0" applyNumberFormat="1" applyFont="1" applyFill="1" applyAlignment="1">
      <alignment vertical="center" wrapText="1"/>
    </xf>
    <xf numFmtId="0" fontId="5" fillId="0" borderId="12" xfId="0" applyNumberFormat="1" applyFont="1" applyFill="1" applyBorder="1" applyAlignment="1">
      <alignment vertical="center" wrapText="1"/>
    </xf>
    <xf numFmtId="0" fontId="5" fillId="0" borderId="23" xfId="0" applyNumberFormat="1" applyFont="1" applyFill="1" applyBorder="1" applyAlignment="1">
      <alignment vertical="center" wrapText="1"/>
    </xf>
    <xf numFmtId="0" fontId="5" fillId="0" borderId="16" xfId="0" applyNumberFormat="1" applyFont="1" applyFill="1" applyBorder="1" applyAlignment="1">
      <alignment vertical="center" wrapText="1"/>
    </xf>
    <xf numFmtId="171" fontId="4" fillId="0" borderId="24" xfId="0" applyNumberFormat="1" applyFont="1" applyFill="1" applyBorder="1" applyAlignment="1">
      <alignment vertical="top" wrapText="1"/>
    </xf>
    <xf numFmtId="171" fontId="4" fillId="41" borderId="18" xfId="0" applyNumberFormat="1" applyFont="1" applyFill="1" applyBorder="1" applyAlignment="1">
      <alignment vertical="top" wrapText="1"/>
    </xf>
    <xf numFmtId="171" fontId="5" fillId="0" borderId="0" xfId="0" applyNumberFormat="1" applyFont="1" applyFill="1" applyAlignment="1">
      <alignment vertical="center"/>
    </xf>
    <xf numFmtId="2" fontId="9" fillId="0" borderId="12" xfId="0" applyNumberFormat="1" applyFont="1" applyFill="1" applyBorder="1" applyAlignment="1">
      <alignment/>
    </xf>
    <xf numFmtId="2" fontId="9" fillId="0" borderId="24" xfId="0" applyNumberFormat="1" applyFont="1" applyFill="1" applyBorder="1" applyAlignment="1">
      <alignment/>
    </xf>
    <xf numFmtId="2" fontId="5" fillId="0" borderId="18" xfId="0" applyNumberFormat="1" applyFont="1" applyFill="1" applyBorder="1" applyAlignment="1">
      <alignment/>
    </xf>
    <xf numFmtId="2" fontId="5" fillId="0" borderId="0" xfId="0" applyNumberFormat="1" applyFont="1" applyFill="1" applyAlignment="1">
      <alignment/>
    </xf>
    <xf numFmtId="9" fontId="5" fillId="0" borderId="0" xfId="0" applyNumberFormat="1" applyFont="1" applyFill="1" applyAlignment="1">
      <alignment vertical="center"/>
    </xf>
    <xf numFmtId="9" fontId="5" fillId="0" borderId="12" xfId="0" applyNumberFormat="1" applyFont="1" applyFill="1" applyBorder="1" applyAlignment="1">
      <alignment vertical="center"/>
    </xf>
    <xf numFmtId="168" fontId="5" fillId="0" borderId="0" xfId="0" applyNumberFormat="1" applyFont="1" applyFill="1" applyAlignment="1">
      <alignment wrapText="1"/>
    </xf>
    <xf numFmtId="171" fontId="4" fillId="0" borderId="21" xfId="0" applyNumberFormat="1" applyFont="1" applyFill="1" applyBorder="1" applyAlignment="1">
      <alignment vertical="top" wrapText="1"/>
    </xf>
    <xf numFmtId="2" fontId="9" fillId="0" borderId="21" xfId="0" applyNumberFormat="1" applyFont="1" applyFill="1" applyBorder="1" applyAlignment="1">
      <alignment/>
    </xf>
    <xf numFmtId="2" fontId="5" fillId="0" borderId="19" xfId="0" applyNumberFormat="1" applyFont="1" applyFill="1" applyBorder="1" applyAlignment="1">
      <alignment/>
    </xf>
    <xf numFmtId="0" fontId="20" fillId="0" borderId="0" xfId="0" applyNumberFormat="1" applyFont="1" applyFill="1" applyAlignment="1">
      <alignment/>
    </xf>
    <xf numFmtId="0" fontId="11" fillId="0" borderId="0" xfId="0" applyNumberFormat="1" applyFont="1" applyFill="1" applyAlignment="1">
      <alignment/>
    </xf>
    <xf numFmtId="0" fontId="5" fillId="0" borderId="0" xfId="0" applyNumberFormat="1" applyFont="1" applyFill="1" applyAlignment="1">
      <alignment horizontal="left"/>
    </xf>
    <xf numFmtId="172" fontId="5" fillId="0" borderId="0" xfId="0" applyNumberFormat="1" applyFont="1" applyFill="1" applyAlignment="1">
      <alignment/>
    </xf>
    <xf numFmtId="0" fontId="4" fillId="37" borderId="13" xfId="0" applyNumberFormat="1" applyFont="1" applyFill="1" applyBorder="1" applyAlignment="1">
      <alignment/>
    </xf>
    <xf numFmtId="0" fontId="4" fillId="37" borderId="14" xfId="0" applyNumberFormat="1" applyFont="1" applyFill="1" applyBorder="1" applyAlignment="1">
      <alignment/>
    </xf>
    <xf numFmtId="0" fontId="10" fillId="37" borderId="14" xfId="0" applyNumberFormat="1" applyFont="1" applyFill="1" applyBorder="1" applyAlignment="1">
      <alignment/>
    </xf>
    <xf numFmtId="0" fontId="10" fillId="37" borderId="15" xfId="0" applyNumberFormat="1" applyFont="1" applyFill="1" applyBorder="1" applyAlignment="1">
      <alignment/>
    </xf>
    <xf numFmtId="0" fontId="10" fillId="0" borderId="16" xfId="0" applyNumberFormat="1" applyFont="1" applyFill="1" applyBorder="1" applyAlignment="1">
      <alignment/>
    </xf>
    <xf numFmtId="0" fontId="4" fillId="0" borderId="11" xfId="0" applyNumberFormat="1" applyFont="1" applyFill="1" applyBorder="1" applyAlignment="1">
      <alignment horizontal="right"/>
    </xf>
    <xf numFmtId="166" fontId="4" fillId="0" borderId="17" xfId="0" applyNumberFormat="1" applyFont="1" applyFill="1" applyBorder="1" applyAlignment="1">
      <alignment/>
    </xf>
    <xf numFmtId="171" fontId="5" fillId="41" borderId="0" xfId="0" applyNumberFormat="1" applyFont="1" applyFill="1" applyAlignment="1">
      <alignment vertical="center"/>
    </xf>
    <xf numFmtId="2" fontId="5" fillId="0" borderId="0" xfId="0" applyNumberFormat="1" applyFont="1" applyFill="1" applyAlignment="1">
      <alignment vertical="center"/>
    </xf>
    <xf numFmtId="2" fontId="10" fillId="0" borderId="0" xfId="0" applyNumberFormat="1" applyFont="1" applyFill="1" applyAlignment="1">
      <alignment/>
    </xf>
    <xf numFmtId="0" fontId="12" fillId="37" borderId="22" xfId="0" applyNumberFormat="1" applyFont="1" applyFill="1" applyBorder="1" applyAlignment="1">
      <alignment horizontal="center" wrapText="1"/>
    </xf>
    <xf numFmtId="0" fontId="0" fillId="41" borderId="0" xfId="0" applyNumberFormat="1" applyFont="1" applyFill="1" applyAlignment="1">
      <alignment wrapText="1"/>
    </xf>
    <xf numFmtId="0" fontId="11" fillId="44" borderId="22" xfId="0" applyNumberFormat="1" applyFont="1" applyFill="1" applyBorder="1" applyAlignment="1">
      <alignment horizontal="center" wrapText="1"/>
    </xf>
    <xf numFmtId="0" fontId="11" fillId="44" borderId="19" xfId="0" applyNumberFormat="1" applyFont="1" applyFill="1" applyBorder="1" applyAlignment="1">
      <alignment horizontal="center" wrapText="1"/>
    </xf>
    <xf numFmtId="0" fontId="11" fillId="44" borderId="20" xfId="0" applyNumberFormat="1" applyFont="1" applyFill="1" applyBorder="1" applyAlignment="1">
      <alignment horizontal="center" wrapText="1"/>
    </xf>
    <xf numFmtId="0" fontId="11" fillId="0" borderId="18" xfId="0" applyNumberFormat="1" applyFont="1" applyFill="1" applyBorder="1" applyAlignment="1">
      <alignment horizontal="center" wrapText="1"/>
    </xf>
    <xf numFmtId="0" fontId="5" fillId="0" borderId="15" xfId="0" applyNumberFormat="1" applyFont="1" applyFill="1" applyBorder="1" applyAlignment="1">
      <alignment wrapText="1"/>
    </xf>
    <xf numFmtId="0" fontId="5" fillId="0" borderId="22" xfId="0" applyNumberFormat="1" applyFont="1" applyFill="1" applyBorder="1" applyAlignment="1">
      <alignment horizontal="right" wrapText="1"/>
    </xf>
    <xf numFmtId="0" fontId="5" fillId="45" borderId="22" xfId="0" applyNumberFormat="1" applyFont="1" applyFill="1" applyBorder="1" applyAlignment="1">
      <alignment wrapText="1"/>
    </xf>
    <xf numFmtId="0" fontId="5" fillId="42" borderId="22" xfId="0" applyNumberFormat="1" applyFont="1" applyFill="1" applyBorder="1" applyAlignment="1">
      <alignment wrapText="1"/>
    </xf>
    <xf numFmtId="0" fontId="5" fillId="41" borderId="22" xfId="0" applyNumberFormat="1" applyFont="1" applyFill="1" applyBorder="1" applyAlignment="1">
      <alignment horizontal="center" wrapText="1"/>
    </xf>
    <xf numFmtId="0" fontId="5" fillId="45" borderId="22" xfId="0" applyNumberFormat="1" applyFont="1" applyFill="1" applyBorder="1" applyAlignment="1">
      <alignment horizontal="center" wrapText="1"/>
    </xf>
    <xf numFmtId="0" fontId="5" fillId="0" borderId="18" xfId="0" applyNumberFormat="1" applyFont="1" applyFill="1" applyBorder="1" applyAlignment="1">
      <alignment horizontal="center" wrapText="1"/>
    </xf>
    <xf numFmtId="0" fontId="5" fillId="0" borderId="23" xfId="0" applyNumberFormat="1" applyFont="1" applyFill="1" applyBorder="1" applyAlignment="1">
      <alignment horizontal="right" wrapText="1"/>
    </xf>
    <xf numFmtId="0" fontId="23" fillId="0" borderId="10" xfId="0" applyNumberFormat="1" applyFont="1" applyFill="1" applyBorder="1" applyAlignment="1">
      <alignment vertical="center"/>
    </xf>
    <xf numFmtId="2" fontId="4" fillId="37" borderId="11" xfId="0" applyNumberFormat="1" applyFont="1" applyFill="1" applyBorder="1" applyAlignment="1">
      <alignment/>
    </xf>
    <xf numFmtId="166" fontId="4" fillId="37" borderId="11" xfId="0" applyNumberFormat="1" applyFont="1" applyFill="1" applyBorder="1" applyAlignment="1">
      <alignment/>
    </xf>
    <xf numFmtId="166" fontId="4" fillId="37" borderId="17" xfId="0" applyNumberFormat="1" applyFont="1" applyFill="1" applyBorder="1" applyAlignment="1">
      <alignment/>
    </xf>
    <xf numFmtId="0" fontId="4" fillId="0" borderId="19" xfId="0" applyNumberFormat="1" applyFont="1" applyFill="1" applyBorder="1" applyAlignment="1">
      <alignment/>
    </xf>
    <xf numFmtId="0" fontId="4" fillId="0" borderId="10" xfId="0" applyNumberFormat="1" applyFont="1" applyFill="1" applyBorder="1" applyAlignment="1">
      <alignment/>
    </xf>
    <xf numFmtId="2" fontId="4" fillId="37" borderId="10" xfId="0" applyNumberFormat="1" applyFont="1" applyFill="1" applyBorder="1" applyAlignment="1">
      <alignment/>
    </xf>
    <xf numFmtId="166" fontId="4" fillId="37" borderId="10" xfId="0" applyNumberFormat="1" applyFont="1" applyFill="1" applyBorder="1" applyAlignment="1">
      <alignment/>
    </xf>
    <xf numFmtId="166" fontId="4" fillId="37" borderId="20" xfId="0" applyNumberFormat="1" applyFont="1" applyFill="1" applyBorder="1" applyAlignment="1">
      <alignment/>
    </xf>
    <xf numFmtId="0" fontId="10" fillId="0" borderId="13" xfId="0" applyNumberFormat="1" applyFont="1" applyFill="1" applyBorder="1" applyAlignment="1">
      <alignment/>
    </xf>
    <xf numFmtId="0" fontId="4" fillId="0" borderId="14" xfId="0" applyNumberFormat="1" applyFont="1" applyFill="1" applyBorder="1" applyAlignment="1">
      <alignment/>
    </xf>
    <xf numFmtId="165" fontId="4" fillId="43" borderId="14" xfId="0" applyNumberFormat="1" applyFont="1" applyFill="1" applyBorder="1" applyAlignment="1">
      <alignment/>
    </xf>
    <xf numFmtId="165" fontId="4" fillId="43" borderId="15" xfId="0" applyNumberFormat="1" applyFont="1" applyFill="1" applyBorder="1" applyAlignment="1">
      <alignment/>
    </xf>
    <xf numFmtId="2" fontId="4" fillId="0" borderId="11" xfId="0" applyNumberFormat="1" applyFont="1" applyFill="1" applyBorder="1" applyAlignment="1">
      <alignment/>
    </xf>
    <xf numFmtId="166" fontId="4" fillId="43" borderId="11" xfId="0" applyNumberFormat="1" applyFont="1" applyFill="1" applyBorder="1" applyAlignment="1">
      <alignment/>
    </xf>
    <xf numFmtId="166" fontId="4" fillId="43" borderId="17" xfId="0" applyNumberFormat="1" applyFont="1" applyFill="1" applyBorder="1" applyAlignment="1">
      <alignment/>
    </xf>
    <xf numFmtId="2" fontId="4" fillId="0" borderId="10" xfId="0" applyNumberFormat="1" applyFont="1" applyFill="1" applyBorder="1" applyAlignment="1">
      <alignment/>
    </xf>
    <xf numFmtId="166" fontId="4" fillId="43" borderId="10" xfId="0" applyNumberFormat="1" applyFont="1" applyFill="1" applyBorder="1" applyAlignment="1">
      <alignment/>
    </xf>
    <xf numFmtId="166" fontId="4" fillId="43" borderId="20" xfId="0" applyNumberFormat="1" applyFont="1" applyFill="1" applyBorder="1" applyAlignment="1">
      <alignment/>
    </xf>
    <xf numFmtId="10" fontId="5" fillId="0" borderId="0" xfId="0" applyNumberFormat="1" applyFont="1" applyFill="1" applyAlignment="1">
      <alignment vertical="center"/>
    </xf>
    <xf numFmtId="0" fontId="24" fillId="42" borderId="22" xfId="0" applyNumberFormat="1" applyFont="1" applyFill="1" applyBorder="1" applyAlignment="1">
      <alignment vertical="center"/>
    </xf>
    <xf numFmtId="0" fontId="5" fillId="0" borderId="14" xfId="0" applyNumberFormat="1" applyFont="1" applyFill="1" applyBorder="1" applyAlignment="1">
      <alignment vertical="center"/>
    </xf>
    <xf numFmtId="0" fontId="5" fillId="0" borderId="12" xfId="0" applyNumberFormat="1" applyFont="1" applyFill="1" applyBorder="1" applyAlignment="1">
      <alignment vertical="center"/>
    </xf>
    <xf numFmtId="0" fontId="0" fillId="46" borderId="10" xfId="0" applyNumberFormat="1" applyFont="1" applyFill="1" applyBorder="1" applyAlignment="1">
      <alignment wrapText="1"/>
    </xf>
    <xf numFmtId="0" fontId="0" fillId="0" borderId="14" xfId="0" applyNumberFormat="1" applyFont="1" applyFill="1" applyBorder="1" applyAlignment="1">
      <alignment wrapText="1"/>
    </xf>
    <xf numFmtId="2" fontId="4" fillId="46" borderId="11" xfId="0" applyNumberFormat="1" applyFont="1" applyFill="1" applyBorder="1" applyAlignment="1">
      <alignment/>
    </xf>
    <xf numFmtId="2" fontId="4" fillId="37" borderId="0" xfId="0" applyNumberFormat="1" applyFont="1" applyFill="1" applyAlignment="1">
      <alignment/>
    </xf>
    <xf numFmtId="0" fontId="0" fillId="0" borderId="17" xfId="0" applyNumberFormat="1" applyFont="1" applyFill="1" applyBorder="1" applyAlignment="1">
      <alignment wrapText="1"/>
    </xf>
    <xf numFmtId="10" fontId="5" fillId="0" borderId="11" xfId="0" applyNumberFormat="1" applyFont="1" applyFill="1" applyBorder="1" applyAlignment="1">
      <alignment vertical="center"/>
    </xf>
    <xf numFmtId="0" fontId="25" fillId="0" borderId="0" xfId="0" applyNumberFormat="1" applyFont="1" applyFill="1" applyAlignment="1">
      <alignment/>
    </xf>
    <xf numFmtId="3" fontId="4" fillId="0" borderId="22" xfId="0" applyNumberFormat="1" applyFont="1" applyFill="1" applyBorder="1" applyAlignment="1">
      <alignment horizontal="center"/>
    </xf>
    <xf numFmtId="10" fontId="4" fillId="0" borderId="22" xfId="0" applyNumberFormat="1" applyFont="1" applyFill="1" applyBorder="1" applyAlignment="1">
      <alignment horizontal="center"/>
    </xf>
    <xf numFmtId="3" fontId="4" fillId="47" borderId="22" xfId="0" applyNumberFormat="1" applyFont="1" applyFill="1" applyBorder="1" applyAlignment="1">
      <alignment horizontal="center"/>
    </xf>
    <xf numFmtId="10" fontId="4" fillId="47" borderId="22" xfId="0" applyNumberFormat="1" applyFont="1" applyFill="1" applyBorder="1" applyAlignment="1">
      <alignment horizontal="center"/>
    </xf>
    <xf numFmtId="3" fontId="4" fillId="48" borderId="22" xfId="0" applyNumberFormat="1" applyFont="1" applyFill="1" applyBorder="1" applyAlignment="1">
      <alignment horizontal="center"/>
    </xf>
    <xf numFmtId="10" fontId="4" fillId="48" borderId="22" xfId="0" applyNumberFormat="1" applyFont="1" applyFill="1" applyBorder="1" applyAlignment="1">
      <alignment horizontal="center"/>
    </xf>
    <xf numFmtId="3" fontId="4" fillId="49" borderId="22" xfId="0" applyNumberFormat="1" applyFont="1" applyFill="1" applyBorder="1" applyAlignment="1">
      <alignment horizontal="center"/>
    </xf>
    <xf numFmtId="10" fontId="4" fillId="49" borderId="22" xfId="0" applyNumberFormat="1" applyFont="1" applyFill="1" applyBorder="1" applyAlignment="1">
      <alignment horizontal="center"/>
    </xf>
    <xf numFmtId="0" fontId="5" fillId="0" borderId="10" xfId="0" applyNumberFormat="1" applyFont="1" applyFill="1" applyBorder="1" applyAlignment="1">
      <alignment/>
    </xf>
    <xf numFmtId="0" fontId="0" fillId="0" borderId="24" xfId="0" applyNumberFormat="1" applyFont="1" applyFill="1" applyBorder="1" applyAlignment="1">
      <alignment wrapText="1"/>
    </xf>
    <xf numFmtId="0" fontId="5" fillId="0" borderId="11" xfId="0" applyNumberFormat="1" applyFont="1" applyFill="1" applyBorder="1" applyAlignment="1">
      <alignment/>
    </xf>
    <xf numFmtId="0" fontId="0" fillId="0" borderId="20" xfId="0" applyNumberFormat="1" applyFont="1" applyFill="1" applyBorder="1" applyAlignment="1">
      <alignment wrapText="1"/>
    </xf>
    <xf numFmtId="3" fontId="5" fillId="0" borderId="22" xfId="0" applyNumberFormat="1" applyFont="1" applyFill="1" applyBorder="1" applyAlignment="1">
      <alignment horizontal="center"/>
    </xf>
    <xf numFmtId="10" fontId="5" fillId="0" borderId="22" xfId="0" applyNumberFormat="1" applyFont="1" applyFill="1" applyBorder="1" applyAlignment="1">
      <alignment horizontal="center"/>
    </xf>
    <xf numFmtId="10" fontId="5" fillId="0" borderId="13" xfId="0" applyNumberFormat="1" applyFont="1" applyFill="1" applyBorder="1" applyAlignment="1">
      <alignment horizontal="center"/>
    </xf>
    <xf numFmtId="3" fontId="5" fillId="47" borderId="22" xfId="0" applyNumberFormat="1" applyFont="1" applyFill="1" applyBorder="1" applyAlignment="1">
      <alignment horizontal="center"/>
    </xf>
    <xf numFmtId="10" fontId="5" fillId="47" borderId="22" xfId="0" applyNumberFormat="1" applyFont="1" applyFill="1" applyBorder="1" applyAlignment="1">
      <alignment horizontal="center"/>
    </xf>
    <xf numFmtId="3" fontId="5" fillId="48" borderId="22" xfId="0" applyNumberFormat="1" applyFont="1" applyFill="1" applyBorder="1" applyAlignment="1">
      <alignment horizontal="center"/>
    </xf>
    <xf numFmtId="10" fontId="5" fillId="48" borderId="22" xfId="0" applyNumberFormat="1" applyFont="1" applyFill="1" applyBorder="1" applyAlignment="1">
      <alignment horizontal="center"/>
    </xf>
    <xf numFmtId="10" fontId="5" fillId="48" borderId="13" xfId="0" applyNumberFormat="1" applyFont="1" applyFill="1" applyBorder="1" applyAlignment="1">
      <alignment horizontal="center"/>
    </xf>
    <xf numFmtId="3" fontId="5" fillId="49" borderId="22" xfId="0" applyNumberFormat="1" applyFont="1" applyFill="1" applyBorder="1" applyAlignment="1">
      <alignment horizontal="center"/>
    </xf>
    <xf numFmtId="10" fontId="5" fillId="49" borderId="22" xfId="0" applyNumberFormat="1" applyFont="1" applyFill="1" applyBorder="1" applyAlignment="1">
      <alignment horizontal="center"/>
    </xf>
    <xf numFmtId="0" fontId="5" fillId="0" borderId="21" xfId="0" applyNumberFormat="1" applyFont="1" applyFill="1" applyBorder="1" applyAlignment="1">
      <alignment/>
    </xf>
    <xf numFmtId="3" fontId="5" fillId="0" borderId="21" xfId="0" applyNumberFormat="1" applyFont="1" applyFill="1" applyBorder="1" applyAlignment="1">
      <alignment horizontal="center"/>
    </xf>
    <xf numFmtId="10" fontId="5" fillId="0" borderId="21" xfId="0" applyNumberFormat="1" applyFont="1" applyFill="1" applyBorder="1" applyAlignment="1">
      <alignment horizontal="center"/>
    </xf>
    <xf numFmtId="0" fontId="6" fillId="0" borderId="0" xfId="0" applyNumberFormat="1" applyFont="1" applyFill="1" applyAlignment="1">
      <alignment/>
    </xf>
    <xf numFmtId="0" fontId="0" fillId="0" borderId="0" xfId="0" applyAlignment="1">
      <alignment vertical="center"/>
    </xf>
    <xf numFmtId="0" fontId="5" fillId="0" borderId="0" xfId="0" applyNumberFormat="1" applyFont="1" applyFill="1" applyAlignment="1">
      <alignment wrapText="1"/>
    </xf>
    <xf numFmtId="0" fontId="5" fillId="0" borderId="0" xfId="0" applyNumberFormat="1" applyFont="1" applyFill="1" applyAlignment="1">
      <alignment vertical="center"/>
    </xf>
    <xf numFmtId="0" fontId="8" fillId="0" borderId="0" xfId="0" applyNumberFormat="1" applyFont="1" applyFill="1" applyAlignment="1">
      <alignment/>
    </xf>
    <xf numFmtId="0" fontId="7" fillId="33" borderId="16" xfId="0" applyNumberFormat="1" applyFont="1" applyFill="1" applyBorder="1" applyAlignment="1">
      <alignment horizontal="center"/>
    </xf>
    <xf numFmtId="0" fontId="7" fillId="33" borderId="11" xfId="0" applyNumberFormat="1" applyFont="1" applyFill="1" applyBorder="1" applyAlignment="1">
      <alignment horizontal="center"/>
    </xf>
    <xf numFmtId="0" fontId="7" fillId="33" borderId="17" xfId="0" applyNumberFormat="1" applyFont="1" applyFill="1" applyBorder="1" applyAlignment="1">
      <alignment horizontal="center"/>
    </xf>
    <xf numFmtId="0" fontId="4" fillId="0" borderId="11" xfId="0" applyNumberFormat="1" applyFont="1" applyFill="1" applyBorder="1" applyAlignment="1">
      <alignment/>
    </xf>
    <xf numFmtId="0" fontId="5" fillId="0" borderId="11" xfId="0" applyNumberFormat="1" applyFont="1" applyFill="1" applyBorder="1" applyAlignment="1">
      <alignment vertical="center"/>
    </xf>
    <xf numFmtId="0" fontId="4" fillId="0" borderId="0" xfId="0" applyNumberFormat="1" applyFont="1" applyFill="1" applyAlignment="1">
      <alignment/>
    </xf>
    <xf numFmtId="0" fontId="9" fillId="0" borderId="0" xfId="0" applyNumberFormat="1" applyFont="1" applyFill="1" applyAlignment="1">
      <alignment vertical="top"/>
    </xf>
    <xf numFmtId="0" fontId="9" fillId="0" borderId="0" xfId="0" applyNumberFormat="1" applyFont="1" applyFill="1" applyAlignment="1">
      <alignment vertical="top" wrapText="1"/>
    </xf>
    <xf numFmtId="0" fontId="3" fillId="0" borderId="0" xfId="0" applyNumberFormat="1" applyFont="1" applyFill="1" applyAlignment="1">
      <alignment vertical="top"/>
    </xf>
    <xf numFmtId="0" fontId="2" fillId="0" borderId="0" xfId="0" applyNumberFormat="1" applyFont="1" applyFill="1" applyAlignment="1">
      <alignment vertical="top"/>
    </xf>
    <xf numFmtId="0" fontId="11" fillId="0" borderId="0" xfId="0" applyNumberFormat="1" applyFont="1" applyFill="1" applyAlignment="1">
      <alignment wrapText="1"/>
    </xf>
    <xf numFmtId="0" fontId="12" fillId="37" borderId="13" xfId="0" applyNumberFormat="1" applyFont="1" applyFill="1" applyBorder="1" applyAlignment="1">
      <alignment horizontal="center" wrapText="1"/>
    </xf>
    <xf numFmtId="0" fontId="13" fillId="0" borderId="14" xfId="0" applyNumberFormat="1" applyFont="1" applyFill="1" applyBorder="1" applyAlignment="1">
      <alignment horizontal="center" wrapText="1"/>
    </xf>
    <xf numFmtId="0" fontId="13" fillId="0" borderId="15" xfId="0" applyNumberFormat="1" applyFont="1" applyFill="1" applyBorder="1" applyAlignment="1">
      <alignment horizontal="center" wrapText="1"/>
    </xf>
    <xf numFmtId="0" fontId="13" fillId="37" borderId="22" xfId="0" applyNumberFormat="1" applyFont="1" applyFill="1" applyBorder="1" applyAlignment="1">
      <alignment horizontal="left" vertical="center"/>
    </xf>
    <xf numFmtId="0" fontId="13" fillId="37" borderId="22" xfId="0" applyNumberFormat="1" applyFont="1" applyFill="1" applyBorder="1" applyAlignment="1">
      <alignment/>
    </xf>
    <xf numFmtId="0" fontId="5" fillId="41" borderId="0" xfId="0" applyNumberFormat="1" applyFont="1" applyFill="1" applyAlignment="1">
      <alignment wrapText="1"/>
    </xf>
    <xf numFmtId="0" fontId="5" fillId="41" borderId="0" xfId="0" applyNumberFormat="1" applyFont="1" applyFill="1" applyAlignment="1">
      <alignment vertical="center"/>
    </xf>
    <xf numFmtId="0" fontId="5" fillId="0" borderId="14" xfId="0" applyNumberFormat="1" applyFont="1" applyFill="1" applyBorder="1" applyAlignment="1">
      <alignment wrapText="1"/>
    </xf>
    <xf numFmtId="0" fontId="10" fillId="0" borderId="0" xfId="0" applyNumberFormat="1" applyFont="1" applyFill="1" applyAlignment="1">
      <alignment/>
    </xf>
    <xf numFmtId="0" fontId="0" fillId="0" borderId="0" xfId="0" applyNumberFormat="1" applyFont="1" applyFill="1" applyAlignment="1">
      <alignment wrapText="1"/>
    </xf>
    <xf numFmtId="0" fontId="6" fillId="0" borderId="19" xfId="0" applyNumberFormat="1" applyFont="1" applyFill="1" applyBorder="1" applyAlignment="1">
      <alignment horizontal="center"/>
    </xf>
    <xf numFmtId="0" fontId="6" fillId="0" borderId="20" xfId="0" applyNumberFormat="1" applyFont="1" applyFill="1" applyBorder="1" applyAlignment="1">
      <alignment horizontal="center"/>
    </xf>
    <xf numFmtId="0" fontId="6" fillId="0" borderId="10" xfId="0" applyNumberFormat="1" applyFont="1" applyFill="1" applyBorder="1" applyAlignment="1">
      <alignment horizontal="center"/>
    </xf>
    <xf numFmtId="0" fontId="5" fillId="0" borderId="0" xfId="0" applyNumberFormat="1" applyFont="1" applyFill="1" applyAlignment="1">
      <alignment/>
    </xf>
    <xf numFmtId="0" fontId="10" fillId="0" borderId="0" xfId="0" applyNumberFormat="1" applyFont="1" applyFill="1" applyAlignment="1">
      <alignment horizontal="left"/>
    </xf>
    <xf numFmtId="0" fontId="5" fillId="0" borderId="0" xfId="0" applyNumberFormat="1" applyFont="1" applyFill="1" applyAlignment="1">
      <alignment horizontal="left" wrapText="1"/>
    </xf>
    <xf numFmtId="0" fontId="21" fillId="0" borderId="13" xfId="0" applyNumberFormat="1" applyFont="1" applyFill="1" applyBorder="1" applyAlignment="1">
      <alignment wrapText="1"/>
    </xf>
    <xf numFmtId="0" fontId="21" fillId="0" borderId="14" xfId="0" applyNumberFormat="1" applyFont="1" applyFill="1" applyBorder="1" applyAlignment="1">
      <alignment wrapText="1"/>
    </xf>
    <xf numFmtId="0" fontId="10" fillId="0" borderId="0" xfId="0" applyNumberFormat="1" applyFont="1" applyFill="1" applyAlignment="1">
      <alignment vertical="top"/>
    </xf>
    <xf numFmtId="0" fontId="22" fillId="0" borderId="0" xfId="0" applyNumberFormat="1" applyFont="1" applyFill="1" applyAlignment="1">
      <alignment horizontal="center" wrapText="1"/>
    </xf>
    <xf numFmtId="0" fontId="18" fillId="0" borderId="0" xfId="0" applyNumberFormat="1" applyFont="1" applyFill="1" applyAlignment="1">
      <alignment horizontal="center" wrapText="1"/>
    </xf>
    <xf numFmtId="0" fontId="5" fillId="0" borderId="10" xfId="0" applyNumberFormat="1" applyFont="1" applyFill="1" applyBorder="1" applyAlignment="1">
      <alignment wrapText="1"/>
    </xf>
    <xf numFmtId="2" fontId="4" fillId="46" borderId="0" xfId="0" applyNumberFormat="1" applyFont="1" applyFill="1" applyAlignment="1">
      <alignment/>
    </xf>
    <xf numFmtId="0" fontId="23" fillId="0" borderId="10" xfId="0" applyNumberFormat="1" applyFont="1" applyFill="1" applyBorder="1" applyAlignment="1">
      <alignment vertical="center"/>
    </xf>
    <xf numFmtId="0" fontId="4" fillId="0" borderId="10" xfId="0" applyNumberFormat="1" applyFont="1" applyFill="1" applyBorder="1" applyAlignment="1">
      <alignment/>
    </xf>
    <xf numFmtId="0" fontId="17" fillId="0" borderId="14" xfId="0" applyNumberFormat="1" applyFont="1" applyFill="1" applyBorder="1" applyAlignment="1">
      <alignment wrapText="1"/>
    </xf>
    <xf numFmtId="0" fontId="10" fillId="0" borderId="13" xfId="0" applyNumberFormat="1" applyFont="1" applyFill="1" applyBorder="1" applyAlignment="1">
      <alignment/>
    </xf>
    <xf numFmtId="0" fontId="5" fillId="0" borderId="12" xfId="0" applyNumberFormat="1" applyFont="1" applyFill="1" applyBorder="1" applyAlignment="1">
      <alignment wrapText="1"/>
    </xf>
    <xf numFmtId="0" fontId="0" fillId="0" borderId="12" xfId="0" applyNumberFormat="1" applyFont="1" applyFill="1" applyBorder="1" applyAlignment="1">
      <alignment wrapText="1"/>
    </xf>
    <xf numFmtId="0" fontId="21" fillId="50" borderId="0" xfId="0" applyNumberFormat="1" applyFont="1" applyFill="1" applyAlignment="1">
      <alignment wrapText="1"/>
    </xf>
    <xf numFmtId="0" fontId="21" fillId="50" borderId="0" xfId="0" applyNumberFormat="1" applyFont="1" applyFill="1" applyAlignment="1">
      <alignment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FFFF"/>
      <rgbColor rgb="000000FF"/>
      <rgbColor rgb="00FF9900"/>
      <rgbColor rgb="00FF99CC"/>
      <rgbColor rgb="00FF6600"/>
      <rgbColor rgb="0099CCFF"/>
      <rgbColor rgb="003F3F76"/>
      <rgbColor rgb="00BDE6E1"/>
      <rgbColor rgb="00B3D580"/>
      <rgbColor rgb="00BFBFBF"/>
      <rgbColor rgb="0000CCFF"/>
      <rgbColor rgb="00CCFFFF"/>
      <rgbColor rgb="00DDDDDD"/>
      <rgbColor rgb="00FF00FF"/>
      <rgbColor rgb="00FFFFFF"/>
      <rgbColor rgb="001F497D"/>
      <rgbColor rgb="00C0C0C0"/>
      <rgbColor rgb="000000D4"/>
      <rgbColor rgb="00CCFFCC"/>
      <rgbColor rgb="00FFCC99"/>
      <rgbColor rgb="003366FF"/>
      <rgbColor rgb="00FFFF00"/>
      <rgbColor rgb="00FF0000"/>
      <rgbColor rgb="00000000"/>
      <rgbColor rgb="0000FF00"/>
      <rgbColor rgb="00FADCB3"/>
      <rgbColor rgb="00000080"/>
      <rgbColor rgb="00FFCC00"/>
      <rgbColor rgb="00DD0806"/>
      <rgbColor rgb="00FFFF99"/>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X39"/>
  <sheetViews>
    <sheetView workbookViewId="0" topLeftCell="A1">
      <selection activeCell="A1" sqref="A1"/>
    </sheetView>
  </sheetViews>
  <sheetFormatPr defaultColWidth="17.140625" defaultRowHeight="12.75" customHeight="1"/>
  <cols>
    <col min="1" max="1" width="30.421875" style="0" customWidth="1"/>
    <col min="2" max="2" width="13.421875" style="0" customWidth="1"/>
    <col min="3" max="3" width="9.00390625" style="0" customWidth="1"/>
    <col min="4" max="4" width="12.140625" style="0" customWidth="1"/>
    <col min="5" max="5" width="9.140625" style="0" customWidth="1"/>
    <col min="6" max="6" width="12.140625" style="0" customWidth="1"/>
    <col min="7" max="7" width="10.140625" style="0" customWidth="1"/>
    <col min="8" max="8" width="8.7109375" style="0" customWidth="1"/>
    <col min="9" max="9" width="9.421875" style="0" customWidth="1"/>
    <col min="10" max="10" width="8.7109375" style="0" customWidth="1"/>
    <col min="11" max="11" width="9.421875" style="0" customWidth="1"/>
    <col min="12" max="12" width="8.7109375" style="0" customWidth="1"/>
    <col min="13" max="13" width="9.140625" style="0" customWidth="1"/>
    <col min="14" max="24" width="17.140625" style="0" customWidth="1"/>
  </cols>
  <sheetData>
    <row r="1" spans="1:24" ht="30">
      <c r="A1" s="1" t="s">
        <v>435</v>
      </c>
      <c r="B1" s="2"/>
      <c r="C1" s="2"/>
      <c r="D1" s="2"/>
      <c r="E1" s="2"/>
      <c r="F1" s="2"/>
      <c r="G1" s="2"/>
      <c r="H1" s="2"/>
      <c r="I1" s="2"/>
      <c r="J1" s="2"/>
      <c r="K1" s="2"/>
      <c r="L1" s="2"/>
      <c r="M1" s="2"/>
      <c r="N1" s="2"/>
      <c r="O1" s="2"/>
      <c r="P1" s="2"/>
      <c r="Q1" s="2"/>
      <c r="R1" s="2"/>
      <c r="S1" s="2"/>
      <c r="T1" s="2"/>
      <c r="U1" s="2"/>
      <c r="V1" s="2"/>
      <c r="W1" s="2"/>
      <c r="X1" s="2"/>
    </row>
    <row r="2" spans="1:24" ht="12.75" customHeight="1">
      <c r="A2" s="2"/>
      <c r="B2" s="2"/>
      <c r="C2" s="2"/>
      <c r="D2" s="2"/>
      <c r="E2" s="2"/>
      <c r="F2" s="2"/>
      <c r="G2" s="2"/>
      <c r="H2" s="2"/>
      <c r="I2" s="2"/>
      <c r="J2" s="2"/>
      <c r="K2" s="2"/>
      <c r="L2" s="2"/>
      <c r="M2" s="2"/>
      <c r="N2" s="2"/>
      <c r="O2" s="2"/>
      <c r="P2" s="2"/>
      <c r="Q2" s="2"/>
      <c r="R2" s="2"/>
      <c r="S2" s="2"/>
      <c r="T2" s="2"/>
      <c r="U2" s="2"/>
      <c r="V2" s="2"/>
      <c r="W2" s="2"/>
      <c r="X2" s="2"/>
    </row>
    <row r="3" spans="1:24" ht="15">
      <c r="A3" s="3"/>
      <c r="B3" s="2"/>
      <c r="C3" s="2"/>
      <c r="D3" s="2"/>
      <c r="E3" s="2"/>
      <c r="F3" s="2"/>
      <c r="G3" s="4"/>
      <c r="H3" s="2"/>
      <c r="I3" s="2"/>
      <c r="J3" s="2"/>
      <c r="K3" s="2"/>
      <c r="L3" s="2"/>
      <c r="M3" s="2"/>
      <c r="N3" s="2"/>
      <c r="O3" s="2"/>
      <c r="P3" s="2"/>
      <c r="Q3" s="2"/>
      <c r="R3" s="2"/>
      <c r="S3" s="2"/>
      <c r="T3" s="2"/>
      <c r="U3" s="2"/>
      <c r="V3" s="2"/>
      <c r="W3" s="2"/>
      <c r="X3" s="2"/>
    </row>
    <row r="4" spans="1:24" ht="12.75" customHeight="1">
      <c r="A4" s="2"/>
      <c r="B4" s="2"/>
      <c r="C4" s="2"/>
      <c r="D4" s="2"/>
      <c r="E4" s="2"/>
      <c r="F4" s="2"/>
      <c r="G4" s="2"/>
      <c r="H4" s="2"/>
      <c r="I4" s="2"/>
      <c r="J4" s="2"/>
      <c r="K4" s="2"/>
      <c r="L4" s="2"/>
      <c r="M4" s="2"/>
      <c r="N4" s="2"/>
      <c r="O4" s="2"/>
      <c r="P4" s="2"/>
      <c r="Q4" s="2"/>
      <c r="R4" s="2"/>
      <c r="S4" s="2"/>
      <c r="T4" s="2"/>
      <c r="U4" s="2"/>
      <c r="V4" s="2"/>
      <c r="W4" s="2"/>
      <c r="X4" s="2"/>
    </row>
    <row r="5" spans="1:24" ht="24">
      <c r="A5" s="2" t="s">
        <v>22</v>
      </c>
      <c r="B5" s="5"/>
      <c r="C5" s="5"/>
      <c r="D5" s="5"/>
      <c r="E5" s="5"/>
      <c r="F5" s="5"/>
      <c r="G5" s="5"/>
      <c r="H5" s="5"/>
      <c r="I5" s="5"/>
      <c r="J5" s="5"/>
      <c r="K5" s="5"/>
      <c r="L5" s="5"/>
      <c r="M5" s="6"/>
      <c r="N5" s="6"/>
      <c r="O5" s="6"/>
      <c r="P5" s="6"/>
      <c r="Q5" s="6"/>
      <c r="R5" s="6"/>
      <c r="S5" s="6"/>
      <c r="T5" s="6"/>
      <c r="U5" s="6"/>
      <c r="V5" s="6"/>
      <c r="W5" s="6"/>
      <c r="X5" s="6"/>
    </row>
    <row r="6" spans="1:24" ht="39">
      <c r="A6" s="7" t="s">
        <v>438</v>
      </c>
      <c r="B6" s="8"/>
      <c r="C6" s="8"/>
      <c r="D6" s="8"/>
      <c r="E6" s="8"/>
      <c r="F6" s="8"/>
      <c r="G6" s="8"/>
      <c r="H6" s="8"/>
      <c r="I6" s="9"/>
      <c r="J6" s="8"/>
      <c r="K6" s="8"/>
      <c r="L6" s="8"/>
      <c r="M6" s="10"/>
      <c r="N6" s="10"/>
      <c r="O6" s="10"/>
      <c r="P6" s="10"/>
      <c r="Q6" s="10"/>
      <c r="R6" s="10"/>
      <c r="S6" s="10"/>
      <c r="T6" s="10"/>
      <c r="U6" s="10"/>
      <c r="V6" s="10"/>
      <c r="W6" s="10"/>
      <c r="X6" s="10"/>
    </row>
    <row r="7" spans="1:24" ht="25.5">
      <c r="A7" s="11" t="s">
        <v>211</v>
      </c>
      <c r="B7" s="12"/>
      <c r="C7" s="12" t="s">
        <v>286</v>
      </c>
      <c r="D7" s="12"/>
      <c r="E7" s="12"/>
      <c r="F7" s="12"/>
      <c r="G7" s="12"/>
      <c r="H7" s="12"/>
      <c r="I7" s="12"/>
      <c r="J7" s="12"/>
      <c r="K7" s="12"/>
      <c r="L7" s="12"/>
      <c r="M7" s="2" t="s">
        <v>424</v>
      </c>
      <c r="N7" s="2"/>
      <c r="O7" s="2"/>
      <c r="P7" s="2"/>
      <c r="Q7" s="2"/>
      <c r="R7" s="2" t="s">
        <v>524</v>
      </c>
      <c r="S7" s="2"/>
      <c r="T7" s="2"/>
      <c r="U7" s="2"/>
      <c r="V7" s="2"/>
      <c r="W7" s="2" t="s">
        <v>543</v>
      </c>
      <c r="X7" s="2"/>
    </row>
    <row r="8" spans="1:24" ht="12.75">
      <c r="A8" s="11"/>
      <c r="B8" s="12" t="s">
        <v>54</v>
      </c>
      <c r="C8" s="12">
        <v>10</v>
      </c>
      <c r="D8" s="12">
        <v>25</v>
      </c>
      <c r="E8" s="12">
        <v>75</v>
      </c>
      <c r="F8" s="12">
        <v>100</v>
      </c>
      <c r="G8" s="12">
        <v>200</v>
      </c>
      <c r="H8" s="12">
        <v>300</v>
      </c>
      <c r="I8" s="12">
        <v>400</v>
      </c>
      <c r="J8" s="12">
        <v>500</v>
      </c>
      <c r="K8" s="12">
        <v>800</v>
      </c>
      <c r="L8" s="12">
        <v>1262</v>
      </c>
      <c r="M8" s="2">
        <v>25</v>
      </c>
      <c r="N8" s="2">
        <v>200</v>
      </c>
      <c r="O8" s="2">
        <v>600</v>
      </c>
      <c r="P8" s="2">
        <v>900</v>
      </c>
      <c r="Q8" s="2">
        <v>1203</v>
      </c>
      <c r="R8" s="2">
        <v>25</v>
      </c>
      <c r="S8" s="2">
        <v>100</v>
      </c>
      <c r="T8" s="2">
        <v>400</v>
      </c>
      <c r="U8" s="2">
        <v>700</v>
      </c>
      <c r="V8" s="2">
        <v>935</v>
      </c>
      <c r="W8" s="2" t="s">
        <v>530</v>
      </c>
      <c r="X8" s="2"/>
    </row>
    <row r="9" spans="1:24" ht="12.75">
      <c r="A9" s="11" t="s">
        <v>382</v>
      </c>
      <c r="B9" s="12" t="s">
        <v>345</v>
      </c>
      <c r="C9" s="12" t="s">
        <v>97</v>
      </c>
      <c r="D9" s="12" t="s">
        <v>79</v>
      </c>
      <c r="E9" s="12" t="s">
        <v>77</v>
      </c>
      <c r="F9" s="12" t="s">
        <v>76</v>
      </c>
      <c r="G9" s="12" t="s">
        <v>75</v>
      </c>
      <c r="H9" s="12" t="s">
        <v>85</v>
      </c>
      <c r="I9" s="12" t="s">
        <v>83</v>
      </c>
      <c r="J9" s="12" t="s">
        <v>81</v>
      </c>
      <c r="K9" s="12" t="s">
        <v>80</v>
      </c>
      <c r="L9" s="12" t="s">
        <v>516</v>
      </c>
      <c r="M9" s="2" t="s">
        <v>514</v>
      </c>
      <c r="N9" s="2" t="s">
        <v>515</v>
      </c>
      <c r="O9" s="2" t="s">
        <v>522</v>
      </c>
      <c r="P9" s="2" t="s">
        <v>523</v>
      </c>
      <c r="Q9" s="2" t="s">
        <v>517</v>
      </c>
      <c r="R9" s="2" t="s">
        <v>521</v>
      </c>
      <c r="S9" s="2" t="s">
        <v>507</v>
      </c>
      <c r="T9" s="2" t="s">
        <v>508</v>
      </c>
      <c r="U9" s="2" t="s">
        <v>506</v>
      </c>
      <c r="V9" s="2" t="s">
        <v>17</v>
      </c>
      <c r="W9" s="2" t="s">
        <v>7</v>
      </c>
      <c r="X9" s="2"/>
    </row>
    <row r="10" spans="1:24" ht="12.75">
      <c r="A10" s="11" t="s">
        <v>234</v>
      </c>
      <c r="B10" s="12" t="s">
        <v>467</v>
      </c>
      <c r="C10" s="13">
        <v>0.172</v>
      </c>
      <c r="D10" s="13">
        <v>0.222</v>
      </c>
      <c r="E10" s="13">
        <v>0.238</v>
      </c>
      <c r="F10" s="13">
        <v>0.245</v>
      </c>
      <c r="G10" s="13">
        <v>0.24</v>
      </c>
      <c r="H10" s="13">
        <v>0.241</v>
      </c>
      <c r="I10" s="13">
        <v>0.258</v>
      </c>
      <c r="J10" s="13">
        <v>0.242</v>
      </c>
      <c r="K10" s="13">
        <v>0.284</v>
      </c>
      <c r="L10" s="13">
        <v>0.299</v>
      </c>
      <c r="M10" s="2">
        <v>0.173</v>
      </c>
      <c r="N10" s="2">
        <v>0.378</v>
      </c>
      <c r="O10" s="2">
        <v>0.387</v>
      </c>
      <c r="P10" s="2">
        <v>0.43</v>
      </c>
      <c r="Q10" s="2">
        <v>0.404</v>
      </c>
      <c r="R10" s="2">
        <v>0.476</v>
      </c>
      <c r="S10" s="2">
        <v>0.543</v>
      </c>
      <c r="T10" s="2">
        <v>0.533</v>
      </c>
      <c r="U10" s="2">
        <v>0.524</v>
      </c>
      <c r="V10" s="2">
        <v>0.515</v>
      </c>
      <c r="W10" s="2">
        <v>0.378</v>
      </c>
      <c r="X10" s="2"/>
    </row>
    <row r="11" spans="1:24" ht="12.75">
      <c r="A11" s="11" t="s">
        <v>355</v>
      </c>
      <c r="B11" s="12" t="s">
        <v>467</v>
      </c>
      <c r="C11" s="13">
        <v>0.352</v>
      </c>
      <c r="D11" s="13">
        <v>0.318</v>
      </c>
      <c r="E11" s="13">
        <v>0.307</v>
      </c>
      <c r="F11" s="13">
        <v>0.294</v>
      </c>
      <c r="G11" s="13">
        <v>0.282</v>
      </c>
      <c r="H11" s="13">
        <v>0.262</v>
      </c>
      <c r="I11" s="13">
        <v>0.255</v>
      </c>
      <c r="J11" s="13">
        <v>0.294</v>
      </c>
      <c r="K11" s="13">
        <v>0.259</v>
      </c>
      <c r="L11" s="13">
        <v>0.252</v>
      </c>
      <c r="M11" s="2">
        <v>0.492</v>
      </c>
      <c r="N11" s="2">
        <v>0.336</v>
      </c>
      <c r="O11" s="2">
        <v>0.33</v>
      </c>
      <c r="P11" s="2">
        <v>0.271</v>
      </c>
      <c r="Q11" s="2">
        <v>0.297</v>
      </c>
      <c r="R11" s="2">
        <v>0.249</v>
      </c>
      <c r="S11" s="2">
        <v>0.223</v>
      </c>
      <c r="T11" s="2">
        <v>0.22</v>
      </c>
      <c r="U11" s="2">
        <v>0.217</v>
      </c>
      <c r="V11" s="2">
        <v>0.231</v>
      </c>
      <c r="W11" s="2">
        <v>0.267</v>
      </c>
      <c r="X11" s="2"/>
    </row>
    <row r="12" spans="1:24" ht="12.75">
      <c r="A12" s="11" t="s">
        <v>223</v>
      </c>
      <c r="B12" s="12" t="s">
        <v>467</v>
      </c>
      <c r="C12" s="12"/>
      <c r="D12" s="12"/>
      <c r="E12" s="12"/>
      <c r="F12" s="12"/>
      <c r="G12" s="12"/>
      <c r="H12" s="12"/>
      <c r="I12" s="12"/>
      <c r="J12" s="12"/>
      <c r="K12" s="12"/>
      <c r="L12" s="12"/>
      <c r="M12" s="2"/>
      <c r="N12" s="2"/>
      <c r="O12" s="2"/>
      <c r="P12" s="2"/>
      <c r="Q12" s="2"/>
      <c r="R12" s="2"/>
      <c r="S12" s="2"/>
      <c r="T12" s="2"/>
      <c r="U12" s="2"/>
      <c r="V12" s="2"/>
      <c r="W12" s="2"/>
      <c r="X12" s="2"/>
    </row>
    <row r="13" spans="1:24" ht="12.75">
      <c r="A13" s="11" t="s">
        <v>74</v>
      </c>
      <c r="B13" s="12" t="s">
        <v>467</v>
      </c>
      <c r="C13" s="12"/>
      <c r="D13" s="12"/>
      <c r="E13" s="12"/>
      <c r="F13" s="12"/>
      <c r="G13" s="12"/>
      <c r="H13" s="12"/>
      <c r="I13" s="12"/>
      <c r="J13" s="12"/>
      <c r="K13" s="12"/>
      <c r="L13" s="12"/>
      <c r="M13" s="2"/>
      <c r="N13" s="2"/>
      <c r="O13" s="2"/>
      <c r="P13" s="2"/>
      <c r="Q13" s="2"/>
      <c r="R13" s="2"/>
      <c r="S13" s="2"/>
      <c r="T13" s="2"/>
      <c r="U13" s="2"/>
      <c r="V13" s="2"/>
      <c r="W13" s="2"/>
      <c r="X13" s="2"/>
    </row>
    <row r="14" spans="1:24" ht="12.75">
      <c r="A14" s="11" t="s">
        <v>201</v>
      </c>
      <c r="B14" s="12" t="s">
        <v>467</v>
      </c>
      <c r="C14" s="12"/>
      <c r="D14" s="12"/>
      <c r="E14" s="12"/>
      <c r="F14" s="12"/>
      <c r="G14" s="12"/>
      <c r="H14" s="12"/>
      <c r="I14" s="12"/>
      <c r="J14" s="12"/>
      <c r="K14" s="12"/>
      <c r="L14" s="12"/>
      <c r="M14" s="2"/>
      <c r="N14" s="2"/>
      <c r="O14" s="2"/>
      <c r="P14" s="2"/>
      <c r="Q14" s="2"/>
      <c r="R14" s="2"/>
      <c r="S14" s="2"/>
      <c r="T14" s="2"/>
      <c r="U14" s="2"/>
      <c r="V14" s="2"/>
      <c r="W14" s="2"/>
      <c r="X14" s="2"/>
    </row>
    <row r="15" spans="1:24" ht="12.75">
      <c r="A15" s="11" t="s">
        <v>198</v>
      </c>
      <c r="B15" s="12" t="s">
        <v>467</v>
      </c>
      <c r="C15" s="12"/>
      <c r="D15" s="12"/>
      <c r="E15" s="12"/>
      <c r="F15" s="12"/>
      <c r="G15" s="12"/>
      <c r="H15" s="12"/>
      <c r="I15" s="12"/>
      <c r="J15" s="12"/>
      <c r="K15" s="12"/>
      <c r="L15" s="12"/>
      <c r="M15" s="2"/>
      <c r="N15" s="2"/>
      <c r="O15" s="2"/>
      <c r="P15" s="2"/>
      <c r="Q15" s="2"/>
      <c r="R15" s="2"/>
      <c r="S15" s="2"/>
      <c r="T15" s="2"/>
      <c r="U15" s="2"/>
      <c r="V15" s="2"/>
      <c r="W15" s="2"/>
      <c r="X15" s="2"/>
    </row>
    <row r="16" spans="1:24" ht="12.75">
      <c r="A16" s="11" t="s">
        <v>265</v>
      </c>
      <c r="B16" s="12" t="s">
        <v>467</v>
      </c>
      <c r="C16" s="12"/>
      <c r="D16" s="12"/>
      <c r="E16" s="12"/>
      <c r="F16" s="12"/>
      <c r="G16" s="12"/>
      <c r="H16" s="12"/>
      <c r="I16" s="12"/>
      <c r="J16" s="12"/>
      <c r="K16" s="12"/>
      <c r="L16" s="12"/>
      <c r="M16" s="2"/>
      <c r="N16" s="2"/>
      <c r="O16" s="2"/>
      <c r="P16" s="2"/>
      <c r="Q16" s="2"/>
      <c r="R16" s="2"/>
      <c r="S16" s="2"/>
      <c r="T16" s="2"/>
      <c r="U16" s="2"/>
      <c r="V16" s="2"/>
      <c r="W16" s="2"/>
      <c r="X16" s="2"/>
    </row>
    <row r="17" spans="1:24" ht="12.75">
      <c r="A17" s="11" t="s">
        <v>491</v>
      </c>
      <c r="B17" s="12" t="s">
        <v>467</v>
      </c>
      <c r="C17" s="13">
        <v>0.461</v>
      </c>
      <c r="D17" s="13">
        <v>0.559</v>
      </c>
      <c r="E17" s="14">
        <v>0.592</v>
      </c>
      <c r="F17" s="15">
        <v>0.618</v>
      </c>
      <c r="G17" s="15">
        <v>0.626</v>
      </c>
      <c r="H17" s="13">
        <v>0.646</v>
      </c>
      <c r="I17" s="13">
        <v>0.681</v>
      </c>
      <c r="J17" s="13">
        <v>0.623</v>
      </c>
      <c r="K17" s="13">
        <v>0.684</v>
      </c>
      <c r="L17" s="13">
        <v>0.719</v>
      </c>
      <c r="M17" s="2">
        <v>0.366</v>
      </c>
      <c r="N17" s="2">
        <v>0.487</v>
      </c>
      <c r="O17" s="2">
        <v>0.503</v>
      </c>
      <c r="P17" s="2">
        <v>0.556</v>
      </c>
      <c r="Q17" s="2">
        <v>0.547</v>
      </c>
      <c r="R17" s="2">
        <v>0.368</v>
      </c>
      <c r="S17" s="2">
        <v>0.418</v>
      </c>
      <c r="T17" s="2">
        <v>0.406</v>
      </c>
      <c r="U17" s="2">
        <v>0.397</v>
      </c>
      <c r="V17" s="2">
        <v>0.39</v>
      </c>
      <c r="W17" s="2">
        <v>0.56</v>
      </c>
      <c r="X17" s="2"/>
    </row>
    <row r="18" spans="1:24" ht="12.75">
      <c r="A18" s="11" t="s">
        <v>177</v>
      </c>
      <c r="B18" s="12" t="s">
        <v>467</v>
      </c>
      <c r="C18" s="12"/>
      <c r="D18" s="12"/>
      <c r="E18" s="12"/>
      <c r="F18" s="12"/>
      <c r="G18" s="12"/>
      <c r="H18" s="12"/>
      <c r="I18" s="12"/>
      <c r="J18" s="12"/>
      <c r="K18" s="12"/>
      <c r="L18" s="12"/>
      <c r="M18" s="2"/>
      <c r="N18" s="2"/>
      <c r="O18" s="2"/>
      <c r="P18" s="2"/>
      <c r="Q18" s="2"/>
      <c r="R18" s="2"/>
      <c r="S18" s="2"/>
      <c r="T18" s="2"/>
      <c r="U18" s="2"/>
      <c r="V18" s="2"/>
      <c r="W18" s="2"/>
      <c r="X18" s="2"/>
    </row>
    <row r="19" spans="1:24" ht="12.75">
      <c r="A19" s="11" t="s">
        <v>160</v>
      </c>
      <c r="B19" s="12" t="s">
        <v>467</v>
      </c>
      <c r="C19" s="13">
        <v>0.456</v>
      </c>
      <c r="D19" s="13">
        <v>0.504</v>
      </c>
      <c r="E19" s="13">
        <v>0.52</v>
      </c>
      <c r="F19" s="13">
        <v>0.558</v>
      </c>
      <c r="G19" s="13">
        <v>0.59</v>
      </c>
      <c r="H19" s="13">
        <v>0.62</v>
      </c>
      <c r="I19" s="13">
        <v>0.653</v>
      </c>
      <c r="J19" s="13">
        <v>0.598</v>
      </c>
      <c r="K19" s="13">
        <v>0.62</v>
      </c>
      <c r="L19" s="13">
        <v>0.654</v>
      </c>
      <c r="M19" s="2">
        <v>0.367</v>
      </c>
      <c r="N19" s="2">
        <v>0.529</v>
      </c>
      <c r="O19" s="2">
        <v>0.545</v>
      </c>
      <c r="P19" s="2">
        <v>0.598</v>
      </c>
      <c r="Q19" s="2">
        <v>0.581</v>
      </c>
      <c r="R19" s="2">
        <v>0.41</v>
      </c>
      <c r="S19" s="2">
        <v>0.458</v>
      </c>
      <c r="T19" s="2">
        <v>0.441</v>
      </c>
      <c r="U19" s="2">
        <v>0.431</v>
      </c>
      <c r="V19" s="2">
        <v>0.422</v>
      </c>
      <c r="W19" s="2">
        <v>0.56</v>
      </c>
      <c r="X19" s="2"/>
    </row>
    <row r="20" spans="1:24" ht="12.75">
      <c r="A20" s="11" t="s">
        <v>158</v>
      </c>
      <c r="B20" s="12" t="s">
        <v>467</v>
      </c>
      <c r="C20" s="12"/>
      <c r="D20" s="12"/>
      <c r="E20" s="12"/>
      <c r="F20" s="12"/>
      <c r="G20" s="12"/>
      <c r="H20" s="12"/>
      <c r="I20" s="12"/>
      <c r="J20" s="12"/>
      <c r="K20" s="12"/>
      <c r="L20" s="12"/>
      <c r="M20" s="2"/>
      <c r="N20" s="2"/>
      <c r="O20" s="2"/>
      <c r="P20" s="2"/>
      <c r="Q20" s="2"/>
      <c r="R20" s="2"/>
      <c r="S20" s="2"/>
      <c r="T20" s="2"/>
      <c r="U20" s="2"/>
      <c r="V20" s="2"/>
      <c r="W20" s="2"/>
      <c r="X20" s="2"/>
    </row>
    <row r="21" spans="1:24" ht="12.75">
      <c r="A21" s="11" t="s">
        <v>27</v>
      </c>
      <c r="B21" s="12" t="s">
        <v>467</v>
      </c>
      <c r="C21" s="13">
        <v>0.189</v>
      </c>
      <c r="D21" s="13">
        <v>0.202</v>
      </c>
      <c r="E21" s="13">
        <v>0.207</v>
      </c>
      <c r="F21" s="13">
        <v>0.242</v>
      </c>
      <c r="G21" s="13">
        <v>0.278</v>
      </c>
      <c r="H21" s="13">
        <v>0.302</v>
      </c>
      <c r="I21" s="13">
        <v>0.332</v>
      </c>
      <c r="J21" s="13">
        <v>0.315</v>
      </c>
      <c r="K21" s="13">
        <v>0.372</v>
      </c>
      <c r="L21" s="13">
        <v>0.402</v>
      </c>
      <c r="M21" s="2">
        <v>0.381</v>
      </c>
      <c r="N21" s="2">
        <v>0.607</v>
      </c>
      <c r="O21" s="2">
        <v>0.619</v>
      </c>
      <c r="P21" s="2">
        <v>0.684</v>
      </c>
      <c r="Q21" s="2">
        <v>0.658</v>
      </c>
      <c r="R21" s="2">
        <v>0.643</v>
      </c>
      <c r="S21" s="2">
        <v>0.652</v>
      </c>
      <c r="T21" s="2">
        <v>0.641</v>
      </c>
      <c r="U21" s="2">
        <v>0.634</v>
      </c>
      <c r="V21" s="2">
        <v>0.637</v>
      </c>
      <c r="W21" s="2">
        <v>0.522</v>
      </c>
      <c r="X21" s="2"/>
    </row>
    <row r="22" spans="1:24" ht="12.75">
      <c r="A22" s="11" t="s">
        <v>70</v>
      </c>
      <c r="B22" s="12" t="s">
        <v>467</v>
      </c>
      <c r="C22" s="13">
        <v>0.204</v>
      </c>
      <c r="D22" s="13">
        <v>0.224</v>
      </c>
      <c r="E22" s="13">
        <v>0.231</v>
      </c>
      <c r="F22" s="13">
        <v>0.248</v>
      </c>
      <c r="G22" s="13">
        <v>0.261</v>
      </c>
      <c r="H22" s="13">
        <v>0.268</v>
      </c>
      <c r="I22" s="13">
        <v>0.29</v>
      </c>
      <c r="J22" s="13">
        <v>0.287</v>
      </c>
      <c r="K22" s="13">
        <v>0.345</v>
      </c>
      <c r="L22" s="13">
        <v>0.365</v>
      </c>
      <c r="M22" s="2">
        <v>0.286</v>
      </c>
      <c r="N22" s="2">
        <v>0.511</v>
      </c>
      <c r="O22" s="2">
        <v>0.517</v>
      </c>
      <c r="P22" s="2">
        <v>0.563</v>
      </c>
      <c r="Q22" s="2">
        <v>0.537</v>
      </c>
      <c r="R22" s="2">
        <v>0.614</v>
      </c>
      <c r="S22" s="2">
        <v>0.682</v>
      </c>
      <c r="T22" s="2">
        <v>0.682</v>
      </c>
      <c r="U22" s="2">
        <v>0.674</v>
      </c>
      <c r="V22" s="2">
        <v>0.668</v>
      </c>
      <c r="W22" s="2">
        <v>0.48</v>
      </c>
      <c r="X22" s="2"/>
    </row>
    <row r="23" spans="1:24" ht="12.75">
      <c r="A23" s="11" t="s">
        <v>372</v>
      </c>
      <c r="B23" s="12" t="s">
        <v>467</v>
      </c>
      <c r="C23" s="12"/>
      <c r="D23" s="12"/>
      <c r="E23" s="12"/>
      <c r="F23" s="12"/>
      <c r="G23" s="12"/>
      <c r="H23" s="12"/>
      <c r="I23" s="12"/>
      <c r="J23" s="12"/>
      <c r="K23" s="12"/>
      <c r="L23" s="12"/>
      <c r="M23" s="2"/>
      <c r="N23" s="2"/>
      <c r="O23" s="2"/>
      <c r="P23" s="2"/>
      <c r="Q23" s="2"/>
      <c r="R23" s="2"/>
      <c r="S23" s="2"/>
      <c r="T23" s="2"/>
      <c r="U23" s="2"/>
      <c r="V23" s="2"/>
      <c r="W23" s="2"/>
      <c r="X23" s="2"/>
    </row>
    <row r="24" spans="1:24" ht="12.75">
      <c r="A24" s="11" t="s">
        <v>113</v>
      </c>
      <c r="B24" s="12" t="s">
        <v>467</v>
      </c>
      <c r="C24" s="12"/>
      <c r="D24" s="12"/>
      <c r="E24" s="12"/>
      <c r="F24" s="12"/>
      <c r="G24" s="12"/>
      <c r="H24" s="12"/>
      <c r="I24" s="12"/>
      <c r="J24" s="12"/>
      <c r="K24" s="12"/>
      <c r="L24" s="12"/>
      <c r="M24" s="2"/>
      <c r="N24" s="2"/>
      <c r="O24" s="2"/>
      <c r="P24" s="2"/>
      <c r="Q24" s="2"/>
      <c r="R24" s="2"/>
      <c r="S24" s="2"/>
      <c r="T24" s="2"/>
      <c r="U24" s="2"/>
      <c r="V24" s="2"/>
      <c r="W24" s="2"/>
      <c r="X24" s="2"/>
    </row>
    <row r="25" spans="1:24" ht="12.75">
      <c r="A25" s="11" t="s">
        <v>18</v>
      </c>
      <c r="B25" s="12" t="s">
        <v>467</v>
      </c>
      <c r="C25" s="12"/>
      <c r="D25" s="12"/>
      <c r="E25" s="12"/>
      <c r="F25" s="12"/>
      <c r="G25" s="12"/>
      <c r="H25" s="12"/>
      <c r="I25" s="12"/>
      <c r="J25" s="12"/>
      <c r="K25" s="12"/>
      <c r="L25" s="12"/>
      <c r="M25" s="2"/>
      <c r="N25" s="2"/>
      <c r="O25" s="2"/>
      <c r="P25" s="2"/>
      <c r="Q25" s="2"/>
      <c r="R25" s="2"/>
      <c r="S25" s="2"/>
      <c r="T25" s="2"/>
      <c r="U25" s="2"/>
      <c r="V25" s="2"/>
      <c r="W25" s="2"/>
      <c r="X25" s="2"/>
    </row>
    <row r="26" spans="1:24" ht="12.75">
      <c r="A26" s="11" t="s">
        <v>333</v>
      </c>
      <c r="B26" s="12" t="s">
        <v>467</v>
      </c>
      <c r="C26" s="12"/>
      <c r="D26" s="12"/>
      <c r="E26" s="12"/>
      <c r="F26" s="12"/>
      <c r="G26" s="12"/>
      <c r="H26" s="12"/>
      <c r="I26" s="12"/>
      <c r="J26" s="12"/>
      <c r="K26" s="12"/>
      <c r="L26" s="12"/>
      <c r="M26" s="2"/>
      <c r="N26" s="2"/>
      <c r="O26" s="2"/>
      <c r="P26" s="2"/>
      <c r="Q26" s="2"/>
      <c r="R26" s="2"/>
      <c r="S26" s="2"/>
      <c r="T26" s="2"/>
      <c r="U26" s="2"/>
      <c r="V26" s="2"/>
      <c r="W26" s="2"/>
      <c r="X26" s="2"/>
    </row>
    <row r="27" spans="1:24" ht="12.75">
      <c r="A27" s="11" t="s">
        <v>393</v>
      </c>
      <c r="B27" s="12" t="s">
        <v>467</v>
      </c>
      <c r="C27" s="13">
        <v>0.23</v>
      </c>
      <c r="D27" s="13">
        <v>0.244</v>
      </c>
      <c r="E27" s="13">
        <v>0.249</v>
      </c>
      <c r="F27" s="13">
        <v>0.261</v>
      </c>
      <c r="G27" s="13">
        <v>0.27</v>
      </c>
      <c r="H27" s="13">
        <v>0.274</v>
      </c>
      <c r="I27" s="13">
        <v>0.293</v>
      </c>
      <c r="J27" s="13">
        <v>0.3</v>
      </c>
      <c r="K27" s="13">
        <v>0.342</v>
      </c>
      <c r="L27" s="13">
        <v>0.358</v>
      </c>
      <c r="M27" s="2">
        <v>0.326</v>
      </c>
      <c r="N27" s="2">
        <v>0.541</v>
      </c>
      <c r="O27" s="2">
        <v>0.544</v>
      </c>
      <c r="P27" s="2">
        <v>0.587</v>
      </c>
      <c r="Q27" s="2">
        <v>0.563</v>
      </c>
      <c r="R27" s="2">
        <v>0.612</v>
      </c>
      <c r="S27" s="2">
        <v>0.63</v>
      </c>
      <c r="T27" s="2">
        <v>0.633</v>
      </c>
      <c r="U27" s="2">
        <v>0.627</v>
      </c>
      <c r="V27" s="2">
        <v>0.636</v>
      </c>
      <c r="W27" s="2">
        <v>0.479</v>
      </c>
      <c r="X27" s="2"/>
    </row>
    <row r="28" spans="1:24" ht="12.75">
      <c r="A28" s="11" t="s">
        <v>391</v>
      </c>
      <c r="B28" s="12" t="s">
        <v>467</v>
      </c>
      <c r="C28" s="13">
        <v>0.363</v>
      </c>
      <c r="D28" s="13">
        <v>0.436</v>
      </c>
      <c r="E28" s="13">
        <v>0.46</v>
      </c>
      <c r="F28" s="13">
        <v>0.481</v>
      </c>
      <c r="G28" s="13">
        <v>0.488</v>
      </c>
      <c r="H28" s="13">
        <v>0.502</v>
      </c>
      <c r="I28" s="13">
        <v>0.532</v>
      </c>
      <c r="J28" s="13">
        <v>0.493</v>
      </c>
      <c r="K28" s="13">
        <v>0.551</v>
      </c>
      <c r="L28" s="13">
        <v>0.58</v>
      </c>
      <c r="M28" s="2">
        <v>0.327</v>
      </c>
      <c r="N28" s="2">
        <v>0.507</v>
      </c>
      <c r="O28" s="2">
        <v>0.517</v>
      </c>
      <c r="P28" s="2">
        <v>0.571</v>
      </c>
      <c r="Q28" s="2">
        <v>0.554</v>
      </c>
      <c r="R28" s="2">
        <v>0.446</v>
      </c>
      <c r="S28" s="2">
        <v>0.501</v>
      </c>
      <c r="T28" s="2">
        <v>0.492</v>
      </c>
      <c r="U28" s="2">
        <v>0.483</v>
      </c>
      <c r="V28" s="2">
        <v>0.476</v>
      </c>
      <c r="W28" s="2">
        <v>0.527</v>
      </c>
      <c r="X28" s="2"/>
    </row>
    <row r="29" spans="1:24" ht="12.75">
      <c r="A29" s="11" t="s">
        <v>361</v>
      </c>
      <c r="B29" s="12" t="s">
        <v>467</v>
      </c>
      <c r="C29" s="13">
        <v>0.117</v>
      </c>
      <c r="D29" s="13">
        <v>0.142</v>
      </c>
      <c r="E29" s="13">
        <v>0.151</v>
      </c>
      <c r="F29" s="13">
        <v>0.154</v>
      </c>
      <c r="G29" s="13">
        <v>0.151</v>
      </c>
      <c r="H29" s="13">
        <v>0.15</v>
      </c>
      <c r="I29" s="13">
        <v>0.159</v>
      </c>
      <c r="J29" s="13">
        <v>0.153</v>
      </c>
      <c r="K29" s="13">
        <v>0.173</v>
      </c>
      <c r="L29" s="13">
        <v>0.182</v>
      </c>
      <c r="M29" s="2">
        <v>0.136</v>
      </c>
      <c r="N29" s="2">
        <v>0.286</v>
      </c>
      <c r="O29" s="2">
        <v>0.289</v>
      </c>
      <c r="P29" s="2">
        <v>0.312</v>
      </c>
      <c r="Q29" s="2">
        <v>0.296</v>
      </c>
      <c r="R29" s="2">
        <v>0.354</v>
      </c>
      <c r="S29" s="2">
        <v>0.424</v>
      </c>
      <c r="T29" s="2">
        <v>0.408</v>
      </c>
      <c r="U29" s="2">
        <v>0.397</v>
      </c>
      <c r="V29" s="2">
        <v>0.382</v>
      </c>
      <c r="W29" s="2">
        <v>0.267</v>
      </c>
      <c r="X29" s="2"/>
    </row>
    <row r="30" spans="1:24" ht="12.75">
      <c r="A30" s="11" t="s">
        <v>321</v>
      </c>
      <c r="B30" s="12" t="s">
        <v>467</v>
      </c>
      <c r="C30" s="12"/>
      <c r="D30" s="12"/>
      <c r="E30" s="12"/>
      <c r="F30" s="12"/>
      <c r="G30" s="12"/>
      <c r="H30" s="12"/>
      <c r="I30" s="12"/>
      <c r="J30" s="12"/>
      <c r="K30" s="12"/>
      <c r="L30" s="12"/>
      <c r="M30" s="2"/>
      <c r="N30" s="2"/>
      <c r="O30" s="2"/>
      <c r="P30" s="2"/>
      <c r="Q30" s="2"/>
      <c r="R30" s="2"/>
      <c r="S30" s="2"/>
      <c r="T30" s="2"/>
      <c r="U30" s="2"/>
      <c r="V30" s="2"/>
      <c r="W30" s="2"/>
      <c r="X30" s="2"/>
    </row>
    <row r="31" spans="1:24" ht="12.75">
      <c r="A31" s="11" t="s">
        <v>319</v>
      </c>
      <c r="B31" s="12" t="s">
        <v>467</v>
      </c>
      <c r="C31" s="13">
        <v>0.28</v>
      </c>
      <c r="D31" s="13">
        <v>0.432</v>
      </c>
      <c r="E31" s="13">
        <v>0.482</v>
      </c>
      <c r="F31" s="13">
        <v>0.503</v>
      </c>
      <c r="G31" s="13">
        <v>0.493</v>
      </c>
      <c r="H31" s="13">
        <v>0.512</v>
      </c>
      <c r="I31" s="13">
        <v>0.55</v>
      </c>
      <c r="J31" s="13">
        <v>0.468</v>
      </c>
      <c r="K31" s="13">
        <v>0.518</v>
      </c>
      <c r="L31" s="13">
        <v>0.552</v>
      </c>
      <c r="M31" s="2">
        <v>0.098</v>
      </c>
      <c r="N31" s="2">
        <v>0.255</v>
      </c>
      <c r="O31" s="2">
        <v>0.268</v>
      </c>
      <c r="P31" s="2">
        <v>0.305</v>
      </c>
      <c r="Q31" s="2">
        <v>0.284</v>
      </c>
      <c r="R31" s="2">
        <v>0.143</v>
      </c>
      <c r="S31" s="2">
        <v>0.2</v>
      </c>
      <c r="T31" s="2">
        <v>0.192</v>
      </c>
      <c r="U31" s="2">
        <v>0.185</v>
      </c>
      <c r="V31" s="2">
        <v>0.174</v>
      </c>
      <c r="W31" s="2">
        <v>0.358</v>
      </c>
      <c r="X31" s="2"/>
    </row>
    <row r="32" spans="1:24" ht="12.75">
      <c r="A32" s="11" t="s">
        <v>405</v>
      </c>
      <c r="B32" s="12" t="s">
        <v>467</v>
      </c>
      <c r="C32" s="13">
        <v>0.251</v>
      </c>
      <c r="D32" s="13">
        <v>0.273</v>
      </c>
      <c r="E32" s="13">
        <v>0.281</v>
      </c>
      <c r="F32" s="13">
        <v>0.284</v>
      </c>
      <c r="G32" s="13">
        <v>0.279</v>
      </c>
      <c r="H32" s="13">
        <v>0.274</v>
      </c>
      <c r="I32" s="13">
        <v>0.286</v>
      </c>
      <c r="J32" s="13">
        <v>0.291</v>
      </c>
      <c r="K32" s="13">
        <v>0.322</v>
      </c>
      <c r="L32" s="13">
        <v>0.332</v>
      </c>
      <c r="M32" s="2">
        <v>0.262</v>
      </c>
      <c r="N32" s="2">
        <v>0.423</v>
      </c>
      <c r="O32" s="2">
        <v>0.422</v>
      </c>
      <c r="P32" s="2">
        <v>0.443</v>
      </c>
      <c r="Q32" s="2">
        <v>0.429</v>
      </c>
      <c r="R32" s="2">
        <v>0.586</v>
      </c>
      <c r="S32" s="2">
        <v>0.637</v>
      </c>
      <c r="T32" s="2">
        <v>0.629</v>
      </c>
      <c r="U32" s="2">
        <v>0.62</v>
      </c>
      <c r="V32" s="2">
        <v>0.616</v>
      </c>
      <c r="W32" s="2">
        <v>0.426</v>
      </c>
      <c r="X32" s="2"/>
    </row>
    <row r="33" spans="1:24" ht="12.75">
      <c r="A33" s="11" t="s">
        <v>406</v>
      </c>
      <c r="B33" s="12" t="s">
        <v>467</v>
      </c>
      <c r="C33" s="13">
        <v>0.188</v>
      </c>
      <c r="D33" s="13">
        <v>0.182</v>
      </c>
      <c r="E33" s="13">
        <v>0.18</v>
      </c>
      <c r="F33" s="13">
        <v>0.182</v>
      </c>
      <c r="G33" s="13">
        <v>0.184</v>
      </c>
      <c r="H33" s="13">
        <v>0.18</v>
      </c>
      <c r="I33" s="13">
        <v>0.19</v>
      </c>
      <c r="J33" s="13">
        <v>0.214</v>
      </c>
      <c r="K33" s="13">
        <v>0.213</v>
      </c>
      <c r="L33" s="13">
        <v>0.218</v>
      </c>
      <c r="M33" s="2">
        <v>0.211</v>
      </c>
      <c r="N33" s="2">
        <v>0.298</v>
      </c>
      <c r="O33" s="2">
        <v>0.303</v>
      </c>
      <c r="P33" s="2">
        <v>0.315</v>
      </c>
      <c r="Q33" s="2">
        <v>0.308</v>
      </c>
      <c r="R33" s="2">
        <v>0.304</v>
      </c>
      <c r="S33" s="2">
        <v>0.324</v>
      </c>
      <c r="T33" s="2">
        <v>0.318</v>
      </c>
      <c r="U33" s="2">
        <v>0.311</v>
      </c>
      <c r="V33" s="2">
        <v>0.314</v>
      </c>
      <c r="W33" s="2">
        <v>0.267</v>
      </c>
      <c r="X33" s="2"/>
    </row>
    <row r="34" spans="1:24" ht="12.75">
      <c r="A34" s="11" t="s">
        <v>294</v>
      </c>
      <c r="B34" s="12" t="s">
        <v>467</v>
      </c>
      <c r="C34" s="13">
        <v>0.22</v>
      </c>
      <c r="D34" s="13">
        <v>0.284</v>
      </c>
      <c r="E34" s="13">
        <v>0.305</v>
      </c>
      <c r="F34" s="13">
        <v>0.299</v>
      </c>
      <c r="G34" s="13">
        <v>0.277</v>
      </c>
      <c r="H34" s="13">
        <v>0.269</v>
      </c>
      <c r="I34" s="13">
        <v>0.272</v>
      </c>
      <c r="J34" s="13">
        <v>0.239</v>
      </c>
      <c r="K34" s="13">
        <v>0.243</v>
      </c>
      <c r="L34" s="13">
        <v>0.252</v>
      </c>
      <c r="M34" s="2">
        <v>0.167</v>
      </c>
      <c r="N34" s="2">
        <v>0.272</v>
      </c>
      <c r="O34" s="2">
        <v>0.271</v>
      </c>
      <c r="P34" s="2">
        <v>0.278</v>
      </c>
      <c r="Q34" s="2">
        <v>0.268</v>
      </c>
      <c r="R34" s="2">
        <v>0.226</v>
      </c>
      <c r="S34" s="2">
        <v>0.255</v>
      </c>
      <c r="T34" s="2">
        <v>0.247</v>
      </c>
      <c r="U34" s="2">
        <v>0.241</v>
      </c>
      <c r="V34" s="2">
        <v>0.238</v>
      </c>
      <c r="W34" s="2">
        <v>0.257</v>
      </c>
      <c r="X34" s="2"/>
    </row>
    <row r="35" spans="1:24" ht="12.75">
      <c r="A35" s="11" t="s">
        <v>273</v>
      </c>
      <c r="B35" s="12" t="s">
        <v>467</v>
      </c>
      <c r="C35" s="13">
        <v>0.362</v>
      </c>
      <c r="D35" s="13">
        <v>0.397</v>
      </c>
      <c r="E35" s="13">
        <v>0.408</v>
      </c>
      <c r="F35" s="13">
        <v>0.425</v>
      </c>
      <c r="G35" s="13">
        <v>0.435</v>
      </c>
      <c r="H35" s="13">
        <v>0.443</v>
      </c>
      <c r="I35" s="13">
        <v>0.452</v>
      </c>
      <c r="J35" s="13">
        <v>0.407</v>
      </c>
      <c r="K35" s="13">
        <v>0.441</v>
      </c>
      <c r="L35" s="13">
        <v>0.463</v>
      </c>
      <c r="M35" s="2">
        <v>0.26</v>
      </c>
      <c r="N35" s="2">
        <v>0.321</v>
      </c>
      <c r="O35" s="2">
        <v>0.322</v>
      </c>
      <c r="P35" s="2">
        <v>0.331</v>
      </c>
      <c r="Q35" s="2">
        <v>0.331</v>
      </c>
      <c r="R35" s="2">
        <v>0.286</v>
      </c>
      <c r="S35" s="2">
        <v>0.315</v>
      </c>
      <c r="T35" s="2">
        <v>0.315</v>
      </c>
      <c r="U35" s="2">
        <v>0.308</v>
      </c>
      <c r="V35" s="2">
        <v>0.311</v>
      </c>
      <c r="W35" s="2">
        <v>0.372</v>
      </c>
      <c r="X35" s="2"/>
    </row>
    <row r="36" spans="1:24" ht="12.75" customHeight="1">
      <c r="A36" s="2"/>
      <c r="B36" s="2"/>
      <c r="C36" s="2"/>
      <c r="D36" s="2"/>
      <c r="E36" s="2"/>
      <c r="F36" s="2"/>
      <c r="G36" s="2"/>
      <c r="H36" s="2"/>
      <c r="I36" s="2"/>
      <c r="J36" s="2"/>
      <c r="K36" s="2"/>
      <c r="L36" s="2"/>
      <c r="M36" s="2"/>
      <c r="N36" s="2"/>
      <c r="O36" s="2"/>
      <c r="P36" s="2"/>
      <c r="Q36" s="2"/>
      <c r="R36" s="2"/>
      <c r="S36" s="2"/>
      <c r="T36" s="2"/>
      <c r="U36" s="2"/>
      <c r="V36" s="2"/>
      <c r="W36" s="2"/>
      <c r="X36" s="2"/>
    </row>
    <row r="37" spans="1:24" ht="12.75" customHeight="1">
      <c r="A37" s="16"/>
      <c r="B37" s="2"/>
      <c r="C37" s="2"/>
      <c r="D37" s="2"/>
      <c r="E37" s="2"/>
      <c r="F37" s="2"/>
      <c r="G37" s="2"/>
      <c r="H37" s="2"/>
      <c r="I37" s="2"/>
      <c r="J37" s="2"/>
      <c r="K37" s="2"/>
      <c r="L37" s="2"/>
      <c r="M37" s="2"/>
      <c r="N37" s="2"/>
      <c r="O37" s="2"/>
      <c r="P37" s="2"/>
      <c r="Q37" s="2"/>
      <c r="R37" s="2"/>
      <c r="S37" s="2"/>
      <c r="T37" s="2"/>
      <c r="U37" s="2"/>
      <c r="V37" s="2"/>
      <c r="W37" s="2"/>
      <c r="X37" s="2"/>
    </row>
    <row r="38" spans="1:24" ht="72">
      <c r="A38" s="16" t="s">
        <v>342</v>
      </c>
      <c r="B38" s="2"/>
      <c r="C38" s="2"/>
      <c r="D38" s="2"/>
      <c r="E38" s="2"/>
      <c r="F38" s="2"/>
      <c r="G38" s="2"/>
      <c r="H38" s="2"/>
      <c r="I38" s="2"/>
      <c r="J38" s="2"/>
      <c r="K38" s="2"/>
      <c r="L38" s="2"/>
      <c r="M38" s="2"/>
      <c r="N38" s="2"/>
      <c r="O38" s="2"/>
      <c r="P38" s="2"/>
      <c r="Q38" s="2"/>
      <c r="R38" s="2"/>
      <c r="S38" s="2"/>
      <c r="T38" s="2"/>
      <c r="U38" s="2"/>
      <c r="V38" s="2"/>
      <c r="W38" s="2"/>
      <c r="X38" s="2"/>
    </row>
    <row r="39" spans="1:24" ht="48">
      <c r="A39" s="16" t="s">
        <v>186</v>
      </c>
      <c r="B39" s="2"/>
      <c r="C39" s="2"/>
      <c r="D39" s="2"/>
      <c r="E39" s="2"/>
      <c r="F39" s="2"/>
      <c r="G39" s="2"/>
      <c r="H39" s="2"/>
      <c r="I39" s="2"/>
      <c r="J39" s="2"/>
      <c r="K39" s="2"/>
      <c r="L39" s="2"/>
      <c r="M39" s="2"/>
      <c r="N39" s="2"/>
      <c r="O39" s="2"/>
      <c r="P39" s="2"/>
      <c r="Q39" s="2"/>
      <c r="R39" s="2"/>
      <c r="S39" s="2"/>
      <c r="T39" s="2"/>
      <c r="U39" s="2"/>
      <c r="V39" s="2"/>
      <c r="W39" s="2"/>
      <c r="X39" s="2"/>
    </row>
  </sheetData>
  <sheetProtection/>
  <printOptions/>
  <pageMargins left="0.75" right="0.75" top="1" bottom="1" header="0.5" footer="0.5"/>
  <pageSetup horizontalDpi="300" verticalDpi="300" orientation="portrait" paperSize="9"/>
</worksheet>
</file>

<file path=xl/worksheets/sheet10.xml><?xml version="1.0" encoding="utf-8"?>
<worksheet xmlns="http://schemas.openxmlformats.org/spreadsheetml/2006/main" xmlns:r="http://schemas.openxmlformats.org/officeDocument/2006/relationships">
  <dimension ref="A1:C5"/>
  <sheetViews>
    <sheetView workbookViewId="0" topLeftCell="A1">
      <selection activeCell="A1" sqref="A1"/>
    </sheetView>
  </sheetViews>
  <sheetFormatPr defaultColWidth="17.140625" defaultRowHeight="12.75" customHeight="1"/>
  <cols>
    <col min="1" max="2" width="17.140625" style="0" customWidth="1"/>
    <col min="3" max="3" width="37.140625" style="0" customWidth="1"/>
    <col min="4" max="6" width="17.140625" style="0" customWidth="1"/>
  </cols>
  <sheetData>
    <row r="1" spans="2:3" ht="12">
      <c r="B1" s="88" t="s">
        <v>305</v>
      </c>
      <c r="C1" s="88" t="s">
        <v>90</v>
      </c>
    </row>
    <row r="2" spans="1:3" ht="24">
      <c r="A2" s="88" t="s">
        <v>171</v>
      </c>
      <c r="B2" s="16" t="s">
        <v>459</v>
      </c>
      <c r="C2" s="16" t="s">
        <v>219</v>
      </c>
    </row>
    <row r="3" spans="1:3" ht="24">
      <c r="A3" s="88" t="s">
        <v>417</v>
      </c>
      <c r="B3" s="16" t="s">
        <v>44</v>
      </c>
      <c r="C3" s="16" t="s">
        <v>384</v>
      </c>
    </row>
    <row r="5" ht="24">
      <c r="A5" s="88" t="s">
        <v>143</v>
      </c>
    </row>
  </sheetData>
  <sheetProtection/>
  <printOptions/>
  <pageMargins left="0.75" right="0.75" top="1" bottom="1" header="0.5" footer="0.5"/>
  <pageSetup horizontalDpi="300" verticalDpi="300" orientation="portrait" paperSize="9"/>
</worksheet>
</file>

<file path=xl/worksheets/sheet11.xml><?xml version="1.0" encoding="utf-8"?>
<worksheet xmlns="http://schemas.openxmlformats.org/spreadsheetml/2006/main" xmlns:r="http://schemas.openxmlformats.org/officeDocument/2006/relationships">
  <dimension ref="A1:L49"/>
  <sheetViews>
    <sheetView workbookViewId="0" topLeftCell="A1">
      <selection activeCell="A1" sqref="A1"/>
    </sheetView>
  </sheetViews>
  <sheetFormatPr defaultColWidth="17.140625" defaultRowHeight="12.75" customHeight="1"/>
  <cols>
    <col min="1" max="2" width="17.140625" style="0" customWidth="1"/>
    <col min="3" max="3" width="23.8515625" style="0" customWidth="1"/>
    <col min="4" max="12" width="17.140625" style="0" customWidth="1"/>
  </cols>
  <sheetData>
    <row r="1" spans="2:3" ht="12">
      <c r="B1" s="88" t="s">
        <v>305</v>
      </c>
      <c r="C1" s="88" t="s">
        <v>90</v>
      </c>
    </row>
    <row r="2" spans="1:3" ht="24">
      <c r="A2" s="88" t="s">
        <v>171</v>
      </c>
      <c r="B2" s="16" t="s">
        <v>459</v>
      </c>
      <c r="C2" s="16" t="s">
        <v>485</v>
      </c>
    </row>
    <row r="3" spans="1:3" ht="24">
      <c r="A3" s="88" t="s">
        <v>417</v>
      </c>
      <c r="B3" s="16" t="s">
        <v>220</v>
      </c>
      <c r="C3" s="16" t="s">
        <v>145</v>
      </c>
    </row>
    <row r="5" ht="24">
      <c r="A5" s="88" t="s">
        <v>143</v>
      </c>
    </row>
    <row r="6" spans="2:3" ht="12.75" customHeight="1">
      <c r="B6" s="16" t="s">
        <v>404</v>
      </c>
      <c r="C6" s="171" t="s">
        <v>527</v>
      </c>
    </row>
    <row r="7" spans="2:3" ht="12.75" customHeight="1">
      <c r="B7" s="16" t="s">
        <v>402</v>
      </c>
      <c r="C7" s="171" t="s">
        <v>527</v>
      </c>
    </row>
    <row r="9" spans="1:7" ht="12.75">
      <c r="A9" s="133" t="s">
        <v>481</v>
      </c>
      <c r="G9" s="133" t="s">
        <v>545</v>
      </c>
    </row>
    <row r="10" spans="1:6" ht="12.75">
      <c r="A10" s="133" t="s">
        <v>226</v>
      </c>
      <c r="F10" s="172" t="s">
        <v>166</v>
      </c>
    </row>
    <row r="11" spans="1:12" ht="15">
      <c r="A11" s="17"/>
      <c r="B11" s="17"/>
      <c r="C11" s="17"/>
      <c r="D11" s="17"/>
      <c r="E11" s="47"/>
      <c r="F11" s="173">
        <v>0.01</v>
      </c>
      <c r="G11" s="139"/>
      <c r="H11" s="17"/>
      <c r="I11" s="17"/>
      <c r="J11" s="17"/>
      <c r="K11" s="17"/>
      <c r="L11" s="17"/>
    </row>
    <row r="12" spans="1:12" ht="25.5">
      <c r="A12" s="134" t="s">
        <v>382</v>
      </c>
      <c r="B12" s="134" t="s">
        <v>248</v>
      </c>
      <c r="C12" s="135" t="s">
        <v>12</v>
      </c>
      <c r="D12" s="135" t="s">
        <v>2</v>
      </c>
      <c r="E12" s="135" t="s">
        <v>362</v>
      </c>
      <c r="F12" s="174"/>
      <c r="G12" s="134" t="s">
        <v>382</v>
      </c>
      <c r="H12" s="134" t="s">
        <v>341</v>
      </c>
      <c r="I12" s="134" t="s">
        <v>248</v>
      </c>
      <c r="J12" s="135" t="s">
        <v>50</v>
      </c>
      <c r="K12" s="135" t="s">
        <v>2</v>
      </c>
      <c r="L12" s="135" t="s">
        <v>362</v>
      </c>
    </row>
    <row r="13" spans="1:12" ht="12.75">
      <c r="A13" s="175" t="s">
        <v>165</v>
      </c>
      <c r="B13" s="175" t="s">
        <v>245</v>
      </c>
      <c r="C13" s="170">
        <v>124203</v>
      </c>
      <c r="D13" s="170">
        <v>0.029</v>
      </c>
      <c r="E13" s="170">
        <v>0.0232</v>
      </c>
      <c r="F13" s="176"/>
      <c r="G13" s="177" t="s">
        <v>165</v>
      </c>
      <c r="H13" s="177" t="s">
        <v>146</v>
      </c>
      <c r="I13" s="177" t="s">
        <v>245</v>
      </c>
      <c r="J13" s="178">
        <v>27169</v>
      </c>
      <c r="K13" s="178">
        <v>0.0293</v>
      </c>
      <c r="L13" s="178">
        <v>0.0232</v>
      </c>
    </row>
    <row r="14" spans="1:12" ht="12.75">
      <c r="A14" s="175" t="s">
        <v>253</v>
      </c>
      <c r="B14" s="175" t="s">
        <v>520</v>
      </c>
      <c r="C14" s="170">
        <v>159507</v>
      </c>
      <c r="D14" s="170">
        <v>0.0239</v>
      </c>
      <c r="E14" s="170">
        <v>0.0154</v>
      </c>
      <c r="F14" s="176"/>
      <c r="G14" s="177" t="s">
        <v>253</v>
      </c>
      <c r="H14" s="177" t="s">
        <v>253</v>
      </c>
      <c r="I14" s="177" t="s">
        <v>520</v>
      </c>
      <c r="J14" s="178">
        <v>29623</v>
      </c>
      <c r="K14" s="178">
        <v>0.0229</v>
      </c>
      <c r="L14" s="178">
        <v>0.0154</v>
      </c>
    </row>
    <row r="15" spans="1:12" ht="12.75">
      <c r="A15" s="175" t="s">
        <v>294</v>
      </c>
      <c r="B15" s="175" t="s">
        <v>430</v>
      </c>
      <c r="C15" s="170">
        <v>316195</v>
      </c>
      <c r="D15" s="170">
        <v>0.0271</v>
      </c>
      <c r="E15" s="170">
        <v>0.0166</v>
      </c>
      <c r="F15" s="176"/>
      <c r="G15" s="177" t="s">
        <v>294</v>
      </c>
      <c r="H15" s="177" t="s">
        <v>294</v>
      </c>
      <c r="I15" s="177" t="s">
        <v>430</v>
      </c>
      <c r="J15" s="178">
        <v>64964</v>
      </c>
      <c r="K15" s="178">
        <v>0.0271</v>
      </c>
      <c r="L15" s="178">
        <v>0.0166</v>
      </c>
    </row>
    <row r="16" spans="1:12" ht="12.75">
      <c r="A16" s="175" t="s">
        <v>355</v>
      </c>
      <c r="B16" s="175" t="s">
        <v>355</v>
      </c>
      <c r="C16" s="170">
        <v>229020</v>
      </c>
      <c r="D16" s="170">
        <v>0.0275</v>
      </c>
      <c r="E16" s="170">
        <v>0.0225</v>
      </c>
      <c r="F16" s="176"/>
      <c r="G16" s="177" t="s">
        <v>355</v>
      </c>
      <c r="H16" s="177" t="s">
        <v>355</v>
      </c>
      <c r="I16" s="177" t="s">
        <v>355</v>
      </c>
      <c r="J16" s="178">
        <v>46580</v>
      </c>
      <c r="K16" s="178">
        <v>0.0266</v>
      </c>
      <c r="L16" s="178">
        <v>0.0225</v>
      </c>
    </row>
    <row r="17" spans="1:12" ht="12.75">
      <c r="A17" s="175" t="s">
        <v>201</v>
      </c>
      <c r="B17" s="175" t="s">
        <v>497</v>
      </c>
      <c r="C17" s="170">
        <v>29828</v>
      </c>
      <c r="D17" s="170">
        <v>0.0188</v>
      </c>
      <c r="E17" s="170">
        <v>0.0179</v>
      </c>
      <c r="F17" s="176"/>
      <c r="G17" s="177" t="s">
        <v>201</v>
      </c>
      <c r="H17" s="177" t="s">
        <v>201</v>
      </c>
      <c r="I17" s="177" t="s">
        <v>497</v>
      </c>
      <c r="J17" s="178">
        <v>5512</v>
      </c>
      <c r="K17" s="178">
        <v>0.019</v>
      </c>
      <c r="L17" s="178">
        <v>0.0179</v>
      </c>
    </row>
    <row r="18" spans="1:12" ht="12.75">
      <c r="A18" s="175" t="s">
        <v>198</v>
      </c>
      <c r="B18" s="175" t="s">
        <v>260</v>
      </c>
      <c r="C18" s="170">
        <v>97101</v>
      </c>
      <c r="D18" s="170">
        <v>0.0206</v>
      </c>
      <c r="E18" s="170">
        <v>0.0162</v>
      </c>
      <c r="F18" s="176"/>
      <c r="G18" s="177" t="s">
        <v>198</v>
      </c>
      <c r="H18" s="177" t="s">
        <v>446</v>
      </c>
      <c r="I18" s="177" t="s">
        <v>260</v>
      </c>
      <c r="J18" s="178">
        <v>17792</v>
      </c>
      <c r="K18" s="178">
        <v>0.0212</v>
      </c>
      <c r="L18" s="179">
        <v>0.0162</v>
      </c>
    </row>
    <row r="19" spans="1:12" ht="12.75">
      <c r="A19" s="175" t="s">
        <v>265</v>
      </c>
      <c r="B19" s="175" t="s">
        <v>270</v>
      </c>
      <c r="C19" s="170">
        <v>94678</v>
      </c>
      <c r="D19" s="170">
        <v>0.0181</v>
      </c>
      <c r="E19" s="170">
        <v>0.018</v>
      </c>
      <c r="F19" s="176"/>
      <c r="G19" s="177" t="s">
        <v>265</v>
      </c>
      <c r="H19" s="177" t="s">
        <v>446</v>
      </c>
      <c r="I19" s="177" t="s">
        <v>270</v>
      </c>
      <c r="J19" s="178">
        <v>19930</v>
      </c>
      <c r="K19" s="178">
        <v>0.018</v>
      </c>
      <c r="L19" s="178">
        <v>0.018</v>
      </c>
    </row>
    <row r="20" spans="1:12" ht="12.75">
      <c r="A20" s="175" t="s">
        <v>491</v>
      </c>
      <c r="B20" s="175" t="s">
        <v>427</v>
      </c>
      <c r="C20" s="170">
        <v>96157</v>
      </c>
      <c r="D20" s="170">
        <v>0.0188</v>
      </c>
      <c r="E20" s="170">
        <v>0.0183</v>
      </c>
      <c r="F20" s="176"/>
      <c r="G20" s="177" t="s">
        <v>491</v>
      </c>
      <c r="H20" s="177" t="s">
        <v>446</v>
      </c>
      <c r="I20" s="177" t="s">
        <v>427</v>
      </c>
      <c r="J20" s="178">
        <v>18713</v>
      </c>
      <c r="K20" s="178">
        <v>0.0193</v>
      </c>
      <c r="L20" s="178">
        <v>0.0183</v>
      </c>
    </row>
    <row r="21" spans="1:12" ht="12.75">
      <c r="A21" s="175" t="s">
        <v>177</v>
      </c>
      <c r="B21" s="175" t="s">
        <v>497</v>
      </c>
      <c r="C21" s="170">
        <v>137739</v>
      </c>
      <c r="D21" s="170">
        <v>0.0186</v>
      </c>
      <c r="E21" s="170">
        <v>0.0179</v>
      </c>
      <c r="F21" s="176"/>
      <c r="G21" s="177" t="s">
        <v>177</v>
      </c>
      <c r="H21" s="177" t="s">
        <v>446</v>
      </c>
      <c r="I21" s="177" t="s">
        <v>497</v>
      </c>
      <c r="J21" s="178">
        <v>25929</v>
      </c>
      <c r="K21" s="178">
        <v>0.0194</v>
      </c>
      <c r="L21" s="178">
        <v>0.0179</v>
      </c>
    </row>
    <row r="22" spans="1:12" ht="12.75">
      <c r="A22" s="175" t="s">
        <v>160</v>
      </c>
      <c r="B22" s="175" t="s">
        <v>509</v>
      </c>
      <c r="C22" s="170">
        <v>66425</v>
      </c>
      <c r="D22" s="170">
        <v>0.0211</v>
      </c>
      <c r="E22" s="170">
        <v>0.0167</v>
      </c>
      <c r="F22" s="176"/>
      <c r="G22" s="177" t="s">
        <v>160</v>
      </c>
      <c r="H22" s="177" t="s">
        <v>446</v>
      </c>
      <c r="I22" s="177" t="s">
        <v>509</v>
      </c>
      <c r="J22" s="178">
        <v>12790</v>
      </c>
      <c r="K22" s="178">
        <v>0.0211</v>
      </c>
      <c r="L22" s="178">
        <v>0.0167</v>
      </c>
    </row>
    <row r="23" spans="1:12" ht="12.75">
      <c r="A23" s="175" t="s">
        <v>158</v>
      </c>
      <c r="B23" s="175" t="s">
        <v>497</v>
      </c>
      <c r="C23" s="170">
        <v>29481</v>
      </c>
      <c r="D23" s="170">
        <v>0.0283</v>
      </c>
      <c r="E23" s="170">
        <v>0.0179</v>
      </c>
      <c r="F23" s="176"/>
      <c r="G23" s="177" t="s">
        <v>158</v>
      </c>
      <c r="H23" s="177" t="s">
        <v>386</v>
      </c>
      <c r="I23" s="177" t="s">
        <v>497</v>
      </c>
      <c r="J23" s="178">
        <v>5580</v>
      </c>
      <c r="K23" s="178">
        <v>0.0254</v>
      </c>
      <c r="L23" s="178">
        <v>0.0179</v>
      </c>
    </row>
    <row r="24" spans="1:12" ht="12.75">
      <c r="A24" s="175" t="s">
        <v>27</v>
      </c>
      <c r="B24" s="175" t="s">
        <v>192</v>
      </c>
      <c r="C24" s="170">
        <v>129768</v>
      </c>
      <c r="D24" s="170">
        <v>0.0102</v>
      </c>
      <c r="E24" s="170">
        <v>0.01</v>
      </c>
      <c r="F24" s="176"/>
      <c r="G24" s="177" t="s">
        <v>27</v>
      </c>
      <c r="H24" s="177" t="s">
        <v>27</v>
      </c>
      <c r="I24" s="177" t="s">
        <v>192</v>
      </c>
      <c r="J24" s="178">
        <v>27165</v>
      </c>
      <c r="K24" s="178">
        <v>0.015</v>
      </c>
      <c r="L24" s="179">
        <v>0.0112</v>
      </c>
    </row>
    <row r="25" spans="1:12" ht="12.75">
      <c r="A25" s="175" t="s">
        <v>70</v>
      </c>
      <c r="B25" s="175" t="s">
        <v>525</v>
      </c>
      <c r="C25" s="170">
        <v>58092</v>
      </c>
      <c r="D25" s="170">
        <v>0.0268</v>
      </c>
      <c r="E25" s="170">
        <v>0.0149</v>
      </c>
      <c r="F25" s="176"/>
      <c r="G25" s="177" t="s">
        <v>70</v>
      </c>
      <c r="H25" s="177" t="s">
        <v>70</v>
      </c>
      <c r="I25" s="177" t="s">
        <v>525</v>
      </c>
      <c r="J25" s="178">
        <v>10858</v>
      </c>
      <c r="K25" s="178">
        <v>0.0257</v>
      </c>
      <c r="L25" s="178">
        <v>0.0149</v>
      </c>
    </row>
    <row r="26" spans="1:12" ht="12.75">
      <c r="A26" s="175" t="s">
        <v>277</v>
      </c>
      <c r="B26" s="175" t="s">
        <v>330</v>
      </c>
      <c r="C26" s="170">
        <v>110014</v>
      </c>
      <c r="D26" s="170">
        <v>0.0195</v>
      </c>
      <c r="E26" s="170">
        <v>0.0201</v>
      </c>
      <c r="F26" s="176"/>
      <c r="G26" s="177" t="s">
        <v>277</v>
      </c>
      <c r="H26" s="177" t="s">
        <v>105</v>
      </c>
      <c r="I26" s="177" t="s">
        <v>330</v>
      </c>
      <c r="J26" s="178">
        <v>24248</v>
      </c>
      <c r="K26" s="178">
        <v>0.0225</v>
      </c>
      <c r="L26" s="178">
        <v>0.0201</v>
      </c>
    </row>
    <row r="27" spans="1:12" ht="12.75">
      <c r="A27" s="175" t="s">
        <v>301</v>
      </c>
      <c r="B27" s="175" t="s">
        <v>273</v>
      </c>
      <c r="C27" s="170">
        <v>246983</v>
      </c>
      <c r="D27" s="170">
        <v>0.0231</v>
      </c>
      <c r="E27" s="170">
        <v>0.0195</v>
      </c>
      <c r="F27" s="176"/>
      <c r="G27" s="177" t="s">
        <v>301</v>
      </c>
      <c r="H27" s="177" t="s">
        <v>273</v>
      </c>
      <c r="I27" s="177" t="s">
        <v>273</v>
      </c>
      <c r="J27" s="178">
        <v>41760</v>
      </c>
      <c r="K27" s="178">
        <v>0.0202</v>
      </c>
      <c r="L27" s="178">
        <v>0.0195</v>
      </c>
    </row>
    <row r="28" spans="1:12" ht="12.75">
      <c r="A28" s="175" t="s">
        <v>258</v>
      </c>
      <c r="B28" s="175" t="s">
        <v>315</v>
      </c>
      <c r="C28" s="170">
        <v>63281</v>
      </c>
      <c r="D28" s="170">
        <v>0.012</v>
      </c>
      <c r="E28" s="170">
        <v>0.0152</v>
      </c>
      <c r="F28" s="176"/>
      <c r="G28" s="177" t="s">
        <v>533</v>
      </c>
      <c r="H28" s="177" t="s">
        <v>472</v>
      </c>
      <c r="I28" s="177" t="s">
        <v>315</v>
      </c>
      <c r="J28" s="178">
        <v>11269</v>
      </c>
      <c r="K28" s="178">
        <v>0.011</v>
      </c>
      <c r="L28" s="179">
        <v>0.0152</v>
      </c>
    </row>
    <row r="29" spans="1:12" ht="12.75">
      <c r="A29" s="175" t="s">
        <v>71</v>
      </c>
      <c r="B29" s="175" t="s">
        <v>33</v>
      </c>
      <c r="C29" s="170">
        <v>19524</v>
      </c>
      <c r="D29" s="170">
        <v>0.0115</v>
      </c>
      <c r="E29" s="170">
        <v>0.0186</v>
      </c>
      <c r="F29" s="176"/>
      <c r="G29" s="177" t="s">
        <v>320</v>
      </c>
      <c r="H29" s="177" t="s">
        <v>472</v>
      </c>
      <c r="I29" s="177" t="s">
        <v>33</v>
      </c>
      <c r="J29" s="178">
        <v>4280</v>
      </c>
      <c r="K29" s="178">
        <v>0.0091</v>
      </c>
      <c r="L29" s="178">
        <v>0.0186</v>
      </c>
    </row>
    <row r="30" spans="1:12" ht="12.75">
      <c r="A30" s="175" t="s">
        <v>228</v>
      </c>
      <c r="B30" s="175" t="s">
        <v>498</v>
      </c>
      <c r="C30" s="170">
        <v>73315</v>
      </c>
      <c r="D30" s="170">
        <v>0.0139</v>
      </c>
      <c r="E30" s="170">
        <v>0.0189</v>
      </c>
      <c r="F30" s="176"/>
      <c r="G30" s="177" t="s">
        <v>373</v>
      </c>
      <c r="H30" s="177" t="s">
        <v>472</v>
      </c>
      <c r="I30" s="177" t="s">
        <v>498</v>
      </c>
      <c r="J30" s="178">
        <v>16622</v>
      </c>
      <c r="K30" s="178">
        <v>0.0111</v>
      </c>
      <c r="L30" s="178">
        <v>0.0189</v>
      </c>
    </row>
    <row r="31" spans="1:12" ht="12.75">
      <c r="A31" s="175" t="s">
        <v>333</v>
      </c>
      <c r="B31" s="175" t="s">
        <v>262</v>
      </c>
      <c r="C31" s="170">
        <v>135784</v>
      </c>
      <c r="D31" s="170">
        <v>0.0001</v>
      </c>
      <c r="E31" s="170">
        <v>0.0168</v>
      </c>
      <c r="F31" s="176"/>
      <c r="G31" s="177" t="s">
        <v>333</v>
      </c>
      <c r="H31" s="177" t="s">
        <v>88</v>
      </c>
      <c r="I31" s="177" t="s">
        <v>262</v>
      </c>
      <c r="J31" s="178">
        <v>31190</v>
      </c>
      <c r="K31" s="178">
        <v>0.0007</v>
      </c>
      <c r="L31" s="178">
        <v>0.0168</v>
      </c>
    </row>
    <row r="32" spans="1:12" ht="12.75">
      <c r="A32" s="175" t="s">
        <v>393</v>
      </c>
      <c r="B32" s="175" t="s">
        <v>262</v>
      </c>
      <c r="C32" s="170">
        <v>144050</v>
      </c>
      <c r="D32" s="170">
        <v>0.0187</v>
      </c>
      <c r="E32" s="170">
        <v>0.0168</v>
      </c>
      <c r="F32" s="176"/>
      <c r="G32" s="177" t="s">
        <v>393</v>
      </c>
      <c r="H32" s="177" t="s">
        <v>88</v>
      </c>
      <c r="I32" s="177" t="s">
        <v>262</v>
      </c>
      <c r="J32" s="178">
        <v>25797</v>
      </c>
      <c r="K32" s="178">
        <v>0.0172</v>
      </c>
      <c r="L32" s="178">
        <v>0.0168</v>
      </c>
    </row>
    <row r="33" spans="1:12" ht="12.75">
      <c r="A33" s="175" t="s">
        <v>391</v>
      </c>
      <c r="B33" s="175" t="s">
        <v>260</v>
      </c>
      <c r="C33" s="170">
        <v>520031</v>
      </c>
      <c r="D33" s="170">
        <v>0.014</v>
      </c>
      <c r="E33" s="170">
        <v>0.0162</v>
      </c>
      <c r="F33" s="176"/>
      <c r="G33" s="177" t="s">
        <v>391</v>
      </c>
      <c r="H33" s="177" t="s">
        <v>88</v>
      </c>
      <c r="I33" s="177" t="s">
        <v>260</v>
      </c>
      <c r="J33" s="178">
        <v>95148</v>
      </c>
      <c r="K33" s="178">
        <v>0.0143</v>
      </c>
      <c r="L33" s="178">
        <v>0.0162</v>
      </c>
    </row>
    <row r="34" spans="1:12" ht="12.75">
      <c r="A34" s="175" t="s">
        <v>115</v>
      </c>
      <c r="B34" s="175" t="s">
        <v>115</v>
      </c>
      <c r="C34" s="170">
        <v>72067</v>
      </c>
      <c r="D34" s="170">
        <v>0.0222</v>
      </c>
      <c r="E34" s="170">
        <v>0.0228</v>
      </c>
      <c r="F34" s="176"/>
      <c r="G34" s="177" t="s">
        <v>115</v>
      </c>
      <c r="H34" s="177" t="s">
        <v>115</v>
      </c>
      <c r="I34" s="177" t="s">
        <v>115</v>
      </c>
      <c r="J34" s="178">
        <v>12556</v>
      </c>
      <c r="K34" s="178">
        <v>0.0235</v>
      </c>
      <c r="L34" s="178">
        <v>0.0228</v>
      </c>
    </row>
    <row r="35" spans="1:12" ht="12.75">
      <c r="A35" s="175" t="s">
        <v>361</v>
      </c>
      <c r="B35" s="175" t="s">
        <v>99</v>
      </c>
      <c r="C35" s="170">
        <v>249461</v>
      </c>
      <c r="D35" s="170">
        <v>0.0296</v>
      </c>
      <c r="E35" s="170">
        <v>0.0182</v>
      </c>
      <c r="F35" s="176"/>
      <c r="G35" s="177" t="s">
        <v>361</v>
      </c>
      <c r="H35" s="177" t="s">
        <v>361</v>
      </c>
      <c r="I35" s="177" t="s">
        <v>99</v>
      </c>
      <c r="J35" s="178">
        <v>48104</v>
      </c>
      <c r="K35" s="178">
        <v>0.032</v>
      </c>
      <c r="L35" s="178">
        <v>0.0182</v>
      </c>
    </row>
    <row r="36" spans="1:12" ht="12.75">
      <c r="A36" s="175" t="s">
        <v>0</v>
      </c>
      <c r="B36" s="175" t="s">
        <v>330</v>
      </c>
      <c r="C36" s="170">
        <v>179898</v>
      </c>
      <c r="D36" s="170">
        <v>0.0232</v>
      </c>
      <c r="E36" s="170">
        <v>0.0201</v>
      </c>
      <c r="F36" s="176"/>
      <c r="G36" s="177" t="s">
        <v>0</v>
      </c>
      <c r="H36" s="177" t="s">
        <v>105</v>
      </c>
      <c r="I36" s="177" t="s">
        <v>330</v>
      </c>
      <c r="J36" s="178">
        <v>35048</v>
      </c>
      <c r="K36" s="178">
        <v>0.0233</v>
      </c>
      <c r="L36" s="178">
        <v>0.0201</v>
      </c>
    </row>
    <row r="37" spans="1:12" ht="12.75">
      <c r="A37" s="175" t="s">
        <v>321</v>
      </c>
      <c r="B37" s="175" t="s">
        <v>59</v>
      </c>
      <c r="C37" s="170">
        <v>75955</v>
      </c>
      <c r="D37" s="170">
        <v>0.0223</v>
      </c>
      <c r="E37" s="170">
        <v>0.0192</v>
      </c>
      <c r="F37" s="176"/>
      <c r="G37" s="177" t="s">
        <v>321</v>
      </c>
      <c r="H37" s="177" t="s">
        <v>386</v>
      </c>
      <c r="I37" s="177" t="s">
        <v>59</v>
      </c>
      <c r="J37" s="178">
        <v>15530</v>
      </c>
      <c r="K37" s="178">
        <v>0.0305</v>
      </c>
      <c r="L37" s="178">
        <v>0.0192</v>
      </c>
    </row>
    <row r="38" spans="1:12" ht="12.75">
      <c r="A38" s="175" t="s">
        <v>319</v>
      </c>
      <c r="B38" s="175" t="s">
        <v>224</v>
      </c>
      <c r="C38" s="170">
        <v>163927</v>
      </c>
      <c r="D38" s="170">
        <v>0.0216</v>
      </c>
      <c r="E38" s="170">
        <v>0.0165</v>
      </c>
      <c r="F38" s="176"/>
      <c r="G38" s="177" t="s">
        <v>319</v>
      </c>
      <c r="H38" s="177" t="s">
        <v>386</v>
      </c>
      <c r="I38" s="177" t="s">
        <v>224</v>
      </c>
      <c r="J38" s="178">
        <v>32752</v>
      </c>
      <c r="K38" s="178">
        <v>0.0207</v>
      </c>
      <c r="L38" s="178">
        <v>0.0165</v>
      </c>
    </row>
    <row r="39" spans="1:12" ht="12.75">
      <c r="A39" s="175" t="s">
        <v>405</v>
      </c>
      <c r="B39" s="175" t="s">
        <v>525</v>
      </c>
      <c r="C39" s="170">
        <v>173627</v>
      </c>
      <c r="D39" s="170">
        <v>0.0198</v>
      </c>
      <c r="E39" s="170">
        <v>0.0149</v>
      </c>
      <c r="F39" s="176"/>
      <c r="G39" s="177" t="s">
        <v>405</v>
      </c>
      <c r="H39" s="177" t="s">
        <v>405</v>
      </c>
      <c r="I39" s="177" t="s">
        <v>525</v>
      </c>
      <c r="J39" s="178">
        <v>33073</v>
      </c>
      <c r="K39" s="178">
        <v>0.0263</v>
      </c>
      <c r="L39" s="178">
        <v>0.0149</v>
      </c>
    </row>
    <row r="40" spans="1:12" ht="12.75">
      <c r="A40" s="175" t="s">
        <v>406</v>
      </c>
      <c r="B40" s="175" t="s">
        <v>175</v>
      </c>
      <c r="C40" s="170">
        <v>236109</v>
      </c>
      <c r="D40" s="170">
        <v>0.0264</v>
      </c>
      <c r="E40" s="170">
        <v>0.0197</v>
      </c>
      <c r="F40" s="176"/>
      <c r="G40" s="177" t="s">
        <v>406</v>
      </c>
      <c r="H40" s="177" t="s">
        <v>406</v>
      </c>
      <c r="I40" s="177" t="s">
        <v>175</v>
      </c>
      <c r="J40" s="178">
        <v>46538</v>
      </c>
      <c r="K40" s="178">
        <v>0.0254</v>
      </c>
      <c r="L40" s="178">
        <v>0.0197</v>
      </c>
    </row>
    <row r="41" spans="1:12" ht="12.75">
      <c r="A41" s="175" t="s">
        <v>423</v>
      </c>
      <c r="B41" s="175" t="s">
        <v>157</v>
      </c>
      <c r="C41" s="170">
        <v>64239</v>
      </c>
      <c r="D41" s="170">
        <v>0.0259</v>
      </c>
      <c r="E41" s="170">
        <v>0.0242</v>
      </c>
      <c r="F41" s="176"/>
      <c r="G41" s="177" t="s">
        <v>423</v>
      </c>
      <c r="H41" s="177" t="s">
        <v>423</v>
      </c>
      <c r="I41" s="177" t="s">
        <v>157</v>
      </c>
      <c r="J41" s="178">
        <v>9176</v>
      </c>
      <c r="K41" s="178">
        <v>0.0264</v>
      </c>
      <c r="L41" s="178">
        <v>0.0242</v>
      </c>
    </row>
    <row r="42" spans="1:12" ht="12.75">
      <c r="A42" s="175" t="s">
        <v>112</v>
      </c>
      <c r="B42" s="175" t="s">
        <v>157</v>
      </c>
      <c r="C42" s="170">
        <v>63168</v>
      </c>
      <c r="D42" s="170">
        <v>0.0216</v>
      </c>
      <c r="E42" s="170">
        <v>0.0197</v>
      </c>
      <c r="F42" s="176"/>
      <c r="G42" s="177" t="s">
        <v>112</v>
      </c>
      <c r="H42" s="177" t="s">
        <v>112</v>
      </c>
      <c r="I42" s="177" t="s">
        <v>157</v>
      </c>
      <c r="J42" s="178">
        <v>11441</v>
      </c>
      <c r="K42" s="178">
        <v>0.0217</v>
      </c>
      <c r="L42" s="178">
        <v>0.0197</v>
      </c>
    </row>
    <row r="43" spans="1:12" ht="12.75">
      <c r="A43" s="175" t="s">
        <v>223</v>
      </c>
      <c r="B43" s="175" t="s">
        <v>157</v>
      </c>
      <c r="C43" s="170">
        <v>142313</v>
      </c>
      <c r="D43" s="170">
        <v>0.0071</v>
      </c>
      <c r="E43" s="170">
        <v>0.0168</v>
      </c>
      <c r="F43" s="176"/>
      <c r="G43" s="177" t="s">
        <v>223</v>
      </c>
      <c r="H43" s="177" t="s">
        <v>223</v>
      </c>
      <c r="I43" s="177" t="s">
        <v>157</v>
      </c>
      <c r="J43" s="178">
        <v>23625</v>
      </c>
      <c r="K43" s="178">
        <v>0.0071</v>
      </c>
      <c r="L43" s="178">
        <v>0.0169</v>
      </c>
    </row>
    <row r="44" spans="1:12" ht="12.75">
      <c r="A44" s="175" t="s">
        <v>74</v>
      </c>
      <c r="B44" s="175" t="s">
        <v>157</v>
      </c>
      <c r="C44" s="170">
        <v>48058</v>
      </c>
      <c r="D44" s="170">
        <v>0.0302</v>
      </c>
      <c r="E44" s="170">
        <v>0.0179</v>
      </c>
      <c r="F44" s="176"/>
      <c r="G44" s="177" t="s">
        <v>74</v>
      </c>
      <c r="H44" s="177" t="s">
        <v>74</v>
      </c>
      <c r="I44" s="177" t="s">
        <v>157</v>
      </c>
      <c r="J44" s="178">
        <v>8007</v>
      </c>
      <c r="K44" s="178">
        <v>0.0271</v>
      </c>
      <c r="L44" s="178">
        <v>0.0179</v>
      </c>
    </row>
    <row r="45" spans="1:12" ht="12.75" customHeight="1">
      <c r="A45" s="48"/>
      <c r="B45" s="48"/>
      <c r="C45" s="48"/>
      <c r="D45" s="48"/>
      <c r="E45" s="180"/>
      <c r="F45" s="50"/>
      <c r="G45" s="48"/>
      <c r="H45" s="48"/>
      <c r="I45" s="48"/>
      <c r="J45" s="48"/>
      <c r="K45" s="48"/>
      <c r="L45" s="180"/>
    </row>
    <row r="46" spans="5:12" ht="12.75" customHeight="1">
      <c r="E46" s="18"/>
      <c r="F46" s="50"/>
      <c r="L46" s="18"/>
    </row>
    <row r="47" spans="1:12" ht="12.75" customHeight="1">
      <c r="A47" s="87" t="s">
        <v>342</v>
      </c>
      <c r="E47" s="18"/>
      <c r="F47" s="50"/>
      <c r="G47" s="87" t="s">
        <v>342</v>
      </c>
      <c r="L47" s="18"/>
    </row>
    <row r="48" spans="1:12" ht="12.75" customHeight="1">
      <c r="A48" s="87" t="s">
        <v>186</v>
      </c>
      <c r="E48" s="18"/>
      <c r="F48" s="50"/>
      <c r="G48" s="87" t="s">
        <v>186</v>
      </c>
      <c r="L48" s="18"/>
    </row>
    <row r="49" spans="5:12" ht="12.75" customHeight="1">
      <c r="E49" s="18"/>
      <c r="F49" s="50"/>
      <c r="L49" s="18"/>
    </row>
  </sheetData>
  <sheetProtection/>
  <printOptions/>
  <pageMargins left="0.75" right="0.75" top="1" bottom="1" header="0.5" footer="0.5"/>
  <pageSetup horizontalDpi="300" verticalDpi="300" orientation="portrait" paperSize="9"/>
</worksheet>
</file>

<file path=xl/worksheets/sheet12.xml><?xml version="1.0" encoding="utf-8"?>
<worksheet xmlns="http://schemas.openxmlformats.org/spreadsheetml/2006/main" xmlns:r="http://schemas.openxmlformats.org/officeDocument/2006/relationships">
  <dimension ref="A1:O59"/>
  <sheetViews>
    <sheetView workbookViewId="0" topLeftCell="A1">
      <selection activeCell="A1" sqref="A1"/>
    </sheetView>
  </sheetViews>
  <sheetFormatPr defaultColWidth="17.140625" defaultRowHeight="12.75" customHeight="1"/>
  <cols>
    <col min="1" max="1" width="17.140625" style="0" customWidth="1"/>
    <col min="2" max="2" width="23.421875" style="0" customWidth="1"/>
    <col min="3" max="3" width="20.28125" style="0" customWidth="1"/>
    <col min="4" max="15" width="17.140625" style="0" customWidth="1"/>
  </cols>
  <sheetData>
    <row r="1" spans="2:3" ht="12">
      <c r="B1" s="88" t="s">
        <v>305</v>
      </c>
      <c r="C1" s="88" t="s">
        <v>90</v>
      </c>
    </row>
    <row r="2" spans="1:3" ht="36">
      <c r="A2" s="88" t="s">
        <v>171</v>
      </c>
      <c r="B2" s="16" t="s">
        <v>459</v>
      </c>
      <c r="C2" s="16" t="s">
        <v>169</v>
      </c>
    </row>
    <row r="3" spans="1:3" ht="12.75" customHeight="1">
      <c r="A3" s="88" t="s">
        <v>417</v>
      </c>
      <c r="B3" s="16" t="s">
        <v>138</v>
      </c>
      <c r="C3" s="16" t="s">
        <v>452</v>
      </c>
    </row>
    <row r="6" spans="1:3" ht="12">
      <c r="A6" s="16" t="s">
        <v>143</v>
      </c>
      <c r="B6" s="16" t="s">
        <v>541</v>
      </c>
      <c r="C6" s="88" t="s">
        <v>53</v>
      </c>
    </row>
    <row r="7" spans="2:3" ht="24">
      <c r="B7" s="16" t="s">
        <v>353</v>
      </c>
      <c r="C7" s="181" t="s">
        <v>399</v>
      </c>
    </row>
    <row r="8" spans="2:4" ht="24">
      <c r="B8" s="18" t="s">
        <v>118</v>
      </c>
      <c r="C8" s="140" t="s">
        <v>358</v>
      </c>
      <c r="D8" s="182"/>
    </row>
    <row r="9" ht="12.75" customHeight="1">
      <c r="C9" s="10"/>
    </row>
    <row r="10" ht="12.75" customHeight="1">
      <c r="B10" s="183"/>
    </row>
    <row r="13" spans="1:5" ht="12.75">
      <c r="A13" s="316" t="s">
        <v>239</v>
      </c>
      <c r="B13" s="317"/>
      <c r="C13" s="317"/>
      <c r="D13" s="289"/>
      <c r="E13" s="289"/>
    </row>
    <row r="14" spans="1:4" ht="12.75">
      <c r="A14" s="316"/>
      <c r="B14" s="317"/>
      <c r="C14" s="317"/>
      <c r="D14" s="289"/>
    </row>
    <row r="15" spans="3:15" ht="12.75" customHeight="1">
      <c r="C15" s="17"/>
      <c r="G15" s="17"/>
      <c r="J15" s="289" t="s">
        <v>285</v>
      </c>
      <c r="K15" s="289"/>
      <c r="L15" s="17"/>
      <c r="M15" s="17"/>
      <c r="N15" s="17"/>
      <c r="O15" s="17"/>
    </row>
    <row r="16" spans="1:15" ht="36">
      <c r="A16" s="184" t="s">
        <v>345</v>
      </c>
      <c r="B16" s="184" t="s">
        <v>474</v>
      </c>
      <c r="C16" s="180" t="s">
        <v>215</v>
      </c>
      <c r="D16" s="185" t="s">
        <v>444</v>
      </c>
      <c r="E16" s="186" t="s">
        <v>31</v>
      </c>
      <c r="F16" s="187" t="s">
        <v>181</v>
      </c>
      <c r="G16" s="188" t="s">
        <v>381</v>
      </c>
      <c r="H16" s="185" t="s">
        <v>155</v>
      </c>
      <c r="I16" s="186" t="s">
        <v>365</v>
      </c>
      <c r="J16" s="186" t="s">
        <v>468</v>
      </c>
      <c r="K16" s="187" t="s">
        <v>469</v>
      </c>
      <c r="L16" s="189" t="s">
        <v>84</v>
      </c>
      <c r="M16" s="48" t="s">
        <v>281</v>
      </c>
      <c r="N16" s="48" t="s">
        <v>317</v>
      </c>
      <c r="O16" s="48"/>
    </row>
    <row r="17" spans="1:14" ht="12.75">
      <c r="A17" s="24">
        <v>2011</v>
      </c>
      <c r="B17" s="190">
        <v>4.5199631854485</v>
      </c>
      <c r="C17" s="191">
        <f aca="true" t="shared" si="0" ref="C17:C41">L17*N17</f>
        <v>4.987118655102458</v>
      </c>
      <c r="D17" s="192">
        <f aca="true" t="shared" si="1" ref="D17:D41">C17-B17</f>
        <v>0.4671554696539584</v>
      </c>
      <c r="E17" s="192">
        <f aca="true" t="shared" si="2" ref="E17:E41">D17/$I$52</f>
        <v>0.4630972626738004</v>
      </c>
      <c r="F17" s="193">
        <v>4.480698</v>
      </c>
      <c r="G17" s="194">
        <f aca="true" t="shared" si="3" ref="G17:G41">(F17*$I$51)/$H$51</f>
        <v>4.519963185448501</v>
      </c>
      <c r="H17" s="195">
        <v>5.68267393112183</v>
      </c>
      <c r="I17" s="196">
        <f aca="true" t="shared" si="4" ref="I17:I41">(H17*$I$51)/$G$51</f>
        <v>5.78632774766862</v>
      </c>
      <c r="J17" s="197">
        <v>1</v>
      </c>
      <c r="K17" s="198">
        <v>0</v>
      </c>
      <c r="L17" s="195">
        <f aca="true" t="shared" si="5" ref="L17:L41">(G17*J17)+(I17*K17)</f>
        <v>4.519963185448501</v>
      </c>
      <c r="M17" s="16">
        <v>6.27</v>
      </c>
      <c r="N17" s="199">
        <f aca="true" t="shared" si="6" ref="N17:N41">M17/H17</f>
        <v>1.1033538218094143</v>
      </c>
    </row>
    <row r="18" spans="1:14" ht="12.75">
      <c r="A18" s="24">
        <v>2012</v>
      </c>
      <c r="B18" s="190">
        <v>4.60656348735333</v>
      </c>
      <c r="C18" s="191">
        <f t="shared" si="0"/>
        <v>5.474948274091043</v>
      </c>
      <c r="D18" s="192">
        <f t="shared" si="1"/>
        <v>0.868384786737713</v>
      </c>
      <c r="E18" s="192">
        <f t="shared" si="2"/>
        <v>0.8608410771336867</v>
      </c>
      <c r="F18" s="193">
        <v>4.566546</v>
      </c>
      <c r="G18" s="194">
        <f t="shared" si="3"/>
        <v>4.606563487353333</v>
      </c>
      <c r="H18" s="195">
        <v>6.1725115776062</v>
      </c>
      <c r="I18" s="196">
        <f t="shared" si="4"/>
        <v>6.285100191778513</v>
      </c>
      <c r="J18" s="197">
        <f aca="true" t="shared" si="7" ref="J18:J41">1-K18</f>
        <v>0.9285714285714286</v>
      </c>
      <c r="K18" s="198">
        <f aca="true" t="shared" si="8" ref="K18:K30">K17+(1/14)</f>
        <v>0.07142857142857142</v>
      </c>
      <c r="L18" s="195">
        <f t="shared" si="5"/>
        <v>4.726458966240846</v>
      </c>
      <c r="M18" s="16">
        <v>7.15</v>
      </c>
      <c r="N18" s="199">
        <f t="shared" si="6"/>
        <v>1.1583615372938492</v>
      </c>
    </row>
    <row r="19" spans="1:14" ht="12.75">
      <c r="A19" s="24">
        <v>2013</v>
      </c>
      <c r="B19" s="190">
        <v>4.74299971688612</v>
      </c>
      <c r="C19" s="191">
        <f t="shared" si="0"/>
        <v>5.879765817667103</v>
      </c>
      <c r="D19" s="192">
        <f t="shared" si="1"/>
        <v>1.1367661007809824</v>
      </c>
      <c r="E19" s="192">
        <f t="shared" si="2"/>
        <v>1.1268909469517583</v>
      </c>
      <c r="F19" s="193">
        <v>4.701797</v>
      </c>
      <c r="G19" s="194">
        <f t="shared" si="3"/>
        <v>4.7429997168861195</v>
      </c>
      <c r="H19" s="195">
        <v>6.12901878356934</v>
      </c>
      <c r="I19" s="196">
        <f t="shared" si="4"/>
        <v>6.2408140750648915</v>
      </c>
      <c r="J19" s="197">
        <f t="shared" si="7"/>
        <v>0.8571428571428572</v>
      </c>
      <c r="K19" s="198">
        <f t="shared" si="8"/>
        <v>0.14285714285714285</v>
      </c>
      <c r="L19" s="195">
        <f t="shared" si="5"/>
        <v>4.9569731966259445</v>
      </c>
      <c r="M19" s="16">
        <v>7.27</v>
      </c>
      <c r="N19" s="199">
        <f t="shared" si="6"/>
        <v>1.186160502475437</v>
      </c>
    </row>
    <row r="20" spans="1:14" ht="12.75">
      <c r="A20" s="24">
        <v>2014</v>
      </c>
      <c r="B20" s="190">
        <v>4.80767555972843</v>
      </c>
      <c r="C20" s="191">
        <f t="shared" si="0"/>
        <v>6.216017198752079</v>
      </c>
      <c r="D20" s="192">
        <f t="shared" si="1"/>
        <v>1.4083416390236483</v>
      </c>
      <c r="E20" s="192">
        <f t="shared" si="2"/>
        <v>1.3961072925561513</v>
      </c>
      <c r="F20" s="193">
        <v>4.765911</v>
      </c>
      <c r="G20" s="194">
        <f t="shared" si="3"/>
        <v>4.807675559728428</v>
      </c>
      <c r="H20" s="195">
        <v>6.08605670928955</v>
      </c>
      <c r="I20" s="196">
        <f t="shared" si="4"/>
        <v>6.197068358608928</v>
      </c>
      <c r="J20" s="197">
        <f t="shared" si="7"/>
        <v>0.7857142857142857</v>
      </c>
      <c r="K20" s="198">
        <f t="shared" si="8"/>
        <v>0.21428571428571427</v>
      </c>
      <c r="L20" s="195">
        <f t="shared" si="5"/>
        <v>5.105402588059963</v>
      </c>
      <c r="M20" s="16">
        <v>7.41</v>
      </c>
      <c r="N20" s="199">
        <f t="shared" si="6"/>
        <v>1.2175371269034723</v>
      </c>
    </row>
    <row r="21" spans="1:14" ht="12.75">
      <c r="A21" s="24">
        <v>2015</v>
      </c>
      <c r="B21" s="190">
        <v>4.84780516799043</v>
      </c>
      <c r="C21" s="191">
        <f t="shared" si="0"/>
        <v>6.399356498978743</v>
      </c>
      <c r="D21" s="192">
        <f t="shared" si="1"/>
        <v>1.551551330988313</v>
      </c>
      <c r="E21" s="192">
        <f t="shared" si="2"/>
        <v>1.5380729135223798</v>
      </c>
      <c r="F21" s="193">
        <v>4.805692</v>
      </c>
      <c r="G21" s="194">
        <f t="shared" si="3"/>
        <v>4.847805167990428</v>
      </c>
      <c r="H21" s="195">
        <v>6.27072048187256</v>
      </c>
      <c r="I21" s="196">
        <f t="shared" si="4"/>
        <v>6.385100458327748</v>
      </c>
      <c r="J21" s="197">
        <f t="shared" si="7"/>
        <v>0.7142857142857143</v>
      </c>
      <c r="K21" s="198">
        <f t="shared" si="8"/>
        <v>0.2857142857142857</v>
      </c>
      <c r="L21" s="195">
        <f t="shared" si="5"/>
        <v>5.287032393801091</v>
      </c>
      <c r="M21" s="16">
        <v>7.59</v>
      </c>
      <c r="N21" s="199">
        <f t="shared" si="6"/>
        <v>1.2103872309316324</v>
      </c>
    </row>
    <row r="22" spans="1:14" ht="12.75">
      <c r="A22" s="24">
        <v>2016</v>
      </c>
      <c r="B22" s="190">
        <v>4.87700785343264</v>
      </c>
      <c r="C22" s="191">
        <f t="shared" si="0"/>
        <v>6.560162053871711</v>
      </c>
      <c r="D22" s="192">
        <f t="shared" si="1"/>
        <v>1.6831542004390707</v>
      </c>
      <c r="E22" s="192">
        <f t="shared" si="2"/>
        <v>1.6685325411230325</v>
      </c>
      <c r="F22" s="193">
        <v>4.834641</v>
      </c>
      <c r="G22" s="194">
        <f t="shared" si="3"/>
        <v>4.87700785343264</v>
      </c>
      <c r="H22" s="195">
        <v>6.37700891494751</v>
      </c>
      <c r="I22" s="196">
        <f t="shared" si="4"/>
        <v>6.49332762691287</v>
      </c>
      <c r="J22" s="197">
        <f t="shared" si="7"/>
        <v>0.6428571428571429</v>
      </c>
      <c r="K22" s="198">
        <f t="shared" si="8"/>
        <v>0.3571428571428571</v>
      </c>
      <c r="L22" s="195">
        <f t="shared" si="5"/>
        <v>5.4542649153898655</v>
      </c>
      <c r="M22" s="16">
        <v>7.67</v>
      </c>
      <c r="N22" s="199">
        <f t="shared" si="6"/>
        <v>1.2027582370195153</v>
      </c>
    </row>
    <row r="23" spans="1:14" ht="12.75">
      <c r="A23" s="24">
        <v>2017</v>
      </c>
      <c r="B23" s="190">
        <v>4.92474857992537</v>
      </c>
      <c r="C23" s="191">
        <f t="shared" si="0"/>
        <v>6.701306375779751</v>
      </c>
      <c r="D23" s="192">
        <f t="shared" si="1"/>
        <v>1.776557795854381</v>
      </c>
      <c r="E23" s="192">
        <f t="shared" si="2"/>
        <v>1.761124734023529</v>
      </c>
      <c r="F23" s="193">
        <v>4.881967</v>
      </c>
      <c r="G23" s="194">
        <f t="shared" si="3"/>
        <v>4.924748579925374</v>
      </c>
      <c r="H23" s="195">
        <v>6.3849573135376</v>
      </c>
      <c r="I23" s="196">
        <f t="shared" si="4"/>
        <v>6.501421006872521</v>
      </c>
      <c r="J23" s="197">
        <f t="shared" si="7"/>
        <v>0.5714285714285715</v>
      </c>
      <c r="K23" s="198">
        <f t="shared" si="8"/>
        <v>0.4285714285714285</v>
      </c>
      <c r="L23" s="195">
        <f t="shared" si="5"/>
        <v>5.600465334331293</v>
      </c>
      <c r="M23" s="16">
        <v>7.64</v>
      </c>
      <c r="N23" s="199">
        <f t="shared" si="6"/>
        <v>1.1965624239650616</v>
      </c>
    </row>
    <row r="24" spans="1:14" ht="12.75">
      <c r="A24" s="24">
        <v>2018</v>
      </c>
      <c r="B24" s="190">
        <v>5.00285812210216</v>
      </c>
      <c r="C24" s="191">
        <f t="shared" si="0"/>
        <v>6.8958739059378</v>
      </c>
      <c r="D24" s="192">
        <f t="shared" si="1"/>
        <v>1.89301578383564</v>
      </c>
      <c r="E24" s="192">
        <f t="shared" si="2"/>
        <v>1.8765710446287942</v>
      </c>
      <c r="F24" s="193">
        <v>4.959398</v>
      </c>
      <c r="G24" s="194">
        <f t="shared" si="3"/>
        <v>5.002858122102165</v>
      </c>
      <c r="H24" s="195">
        <v>6.43404626846314</v>
      </c>
      <c r="I24" s="196">
        <f t="shared" si="4"/>
        <v>6.551405360265401</v>
      </c>
      <c r="J24" s="197">
        <f t="shared" si="7"/>
        <v>0.5000000000000001</v>
      </c>
      <c r="K24" s="198">
        <f t="shared" si="8"/>
        <v>0.4999999999999999</v>
      </c>
      <c r="L24" s="195">
        <f t="shared" si="5"/>
        <v>5.777131741183783</v>
      </c>
      <c r="M24" s="16">
        <v>7.68</v>
      </c>
      <c r="N24" s="199">
        <f t="shared" si="6"/>
        <v>1.1936501043898262</v>
      </c>
    </row>
    <row r="25" spans="1:14" ht="12.75">
      <c r="A25" s="24">
        <v>2019</v>
      </c>
      <c r="B25" s="190">
        <v>5.08068016677123</v>
      </c>
      <c r="C25" s="191">
        <f t="shared" si="0"/>
        <v>7.194706787525493</v>
      </c>
      <c r="D25" s="192">
        <f t="shared" si="1"/>
        <v>2.114026620754263</v>
      </c>
      <c r="E25" s="192">
        <f t="shared" si="2"/>
        <v>2.0956619474369633</v>
      </c>
      <c r="F25" s="193">
        <v>5.036544</v>
      </c>
      <c r="G25" s="194">
        <f t="shared" si="3"/>
        <v>5.080680166771233</v>
      </c>
      <c r="H25" s="195">
        <v>6.50618314743042</v>
      </c>
      <c r="I25" s="196">
        <f t="shared" si="4"/>
        <v>6.624858039313657</v>
      </c>
      <c r="J25" s="197">
        <f t="shared" si="7"/>
        <v>0.4285714285714287</v>
      </c>
      <c r="K25" s="198">
        <f t="shared" si="8"/>
        <v>0.5714285714285713</v>
      </c>
      <c r="L25" s="195">
        <f t="shared" si="5"/>
        <v>5.9630675225097605</v>
      </c>
      <c r="M25" s="16">
        <v>7.85</v>
      </c>
      <c r="N25" s="199">
        <f t="shared" si="6"/>
        <v>1.2065445779989012</v>
      </c>
    </row>
    <row r="26" spans="1:14" ht="12.75">
      <c r="A26" s="24">
        <v>2020</v>
      </c>
      <c r="B26" s="190">
        <v>5.22335458783998</v>
      </c>
      <c r="C26" s="191">
        <f t="shared" si="0"/>
        <v>7.297139579015102</v>
      </c>
      <c r="D26" s="192">
        <f t="shared" si="1"/>
        <v>2.0737849911751223</v>
      </c>
      <c r="E26" s="192">
        <f t="shared" si="2"/>
        <v>2.0557698992555786</v>
      </c>
      <c r="F26" s="193">
        <v>5.177979</v>
      </c>
      <c r="G26" s="194">
        <f t="shared" si="3"/>
        <v>5.223354587839984</v>
      </c>
      <c r="H26" s="195">
        <v>6.63996934890747</v>
      </c>
      <c r="I26" s="196">
        <f t="shared" si="4"/>
        <v>6.761084544519635</v>
      </c>
      <c r="J26" s="197">
        <f t="shared" si="7"/>
        <v>0.3571428571428573</v>
      </c>
      <c r="K26" s="198">
        <f t="shared" si="8"/>
        <v>0.6428571428571427</v>
      </c>
      <c r="L26" s="195">
        <f t="shared" si="5"/>
        <v>6.211895274276903</v>
      </c>
      <c r="M26" s="16">
        <v>7.8</v>
      </c>
      <c r="N26" s="199">
        <f t="shared" si="6"/>
        <v>1.174704217766216</v>
      </c>
    </row>
    <row r="27" spans="1:14" ht="12.75">
      <c r="A27" s="24">
        <v>2021</v>
      </c>
      <c r="B27" s="190">
        <v>5.37942841029493</v>
      </c>
      <c r="C27" s="191">
        <f t="shared" si="0"/>
        <v>7.270215836723192</v>
      </c>
      <c r="D27" s="192">
        <f t="shared" si="1"/>
        <v>1.890787426428262</v>
      </c>
      <c r="E27" s="192">
        <f t="shared" si="2"/>
        <v>1.8743620450929863</v>
      </c>
      <c r="F27" s="193">
        <v>5.332697</v>
      </c>
      <c r="G27" s="194">
        <f t="shared" si="3"/>
        <v>5.379428410294928</v>
      </c>
      <c r="H27" s="195">
        <v>6.7400803565979</v>
      </c>
      <c r="I27" s="196">
        <f t="shared" si="4"/>
        <v>6.863021609476633</v>
      </c>
      <c r="J27" s="197">
        <f t="shared" si="7"/>
        <v>0.2857142857142859</v>
      </c>
      <c r="K27" s="198">
        <f t="shared" si="8"/>
        <v>0.7142857142857141</v>
      </c>
      <c r="L27" s="195">
        <f t="shared" si="5"/>
        <v>6.43913783828186</v>
      </c>
      <c r="M27" s="16">
        <v>7.61</v>
      </c>
      <c r="N27" s="199">
        <f t="shared" si="6"/>
        <v>1.129066657573382</v>
      </c>
    </row>
    <row r="28" spans="1:14" ht="12.75">
      <c r="A28" s="24">
        <v>2022</v>
      </c>
      <c r="B28" s="190">
        <v>5.53297427220829</v>
      </c>
      <c r="C28" s="191">
        <f t="shared" si="0"/>
        <v>7.61389475959399</v>
      </c>
      <c r="D28" s="192">
        <f t="shared" si="1"/>
        <v>2.0809204873856997</v>
      </c>
      <c r="E28" s="192">
        <f t="shared" si="2"/>
        <v>2.0628434089918244</v>
      </c>
      <c r="F28" s="193">
        <v>5.484909</v>
      </c>
      <c r="G28" s="194">
        <f t="shared" si="3"/>
        <v>5.532974272208292</v>
      </c>
      <c r="H28" s="195">
        <v>6.92892932891846</v>
      </c>
      <c r="I28" s="196">
        <f t="shared" si="4"/>
        <v>7.055315248334324</v>
      </c>
      <c r="J28" s="197">
        <f t="shared" si="7"/>
        <v>0.21428571428571452</v>
      </c>
      <c r="K28" s="198">
        <f t="shared" si="8"/>
        <v>0.7857142857142855</v>
      </c>
      <c r="L28" s="195">
        <f t="shared" si="5"/>
        <v>6.729099324878745</v>
      </c>
      <c r="M28" s="16">
        <v>7.84</v>
      </c>
      <c r="N28" s="199">
        <f t="shared" si="6"/>
        <v>1.1314879439279473</v>
      </c>
    </row>
    <row r="29" spans="1:14" ht="12.75">
      <c r="A29" s="24">
        <v>2023</v>
      </c>
      <c r="B29" s="190">
        <v>5.71642693626699</v>
      </c>
      <c r="C29" s="191">
        <f t="shared" si="0"/>
        <v>8.069794225719864</v>
      </c>
      <c r="D29" s="192">
        <f t="shared" si="1"/>
        <v>2.3533672894528737</v>
      </c>
      <c r="E29" s="192">
        <f t="shared" si="2"/>
        <v>2.3329234497007514</v>
      </c>
      <c r="F29" s="193">
        <v>5.666768</v>
      </c>
      <c r="G29" s="194">
        <f t="shared" si="3"/>
        <v>5.7164269362669895</v>
      </c>
      <c r="H29" s="195">
        <v>6.95708656311035</v>
      </c>
      <c r="I29" s="196">
        <f t="shared" si="4"/>
        <v>7.083986079614973</v>
      </c>
      <c r="J29" s="197">
        <f t="shared" si="7"/>
        <v>0.14285714285714313</v>
      </c>
      <c r="K29" s="198">
        <f t="shared" si="8"/>
        <v>0.8571428571428569</v>
      </c>
      <c r="L29" s="195">
        <f t="shared" si="5"/>
        <v>6.888620487708117</v>
      </c>
      <c r="M29" s="16">
        <v>8.15</v>
      </c>
      <c r="N29" s="199">
        <f t="shared" si="6"/>
        <v>1.1714673845248702</v>
      </c>
    </row>
    <row r="30" spans="1:14" ht="12.75">
      <c r="A30" s="24">
        <v>2024</v>
      </c>
      <c r="B30" s="190">
        <v>5.89710045775105</v>
      </c>
      <c r="C30" s="191">
        <f t="shared" si="0"/>
        <v>8.484192508448556</v>
      </c>
      <c r="D30" s="192">
        <f t="shared" si="1"/>
        <v>2.587092050697506</v>
      </c>
      <c r="E30" s="192">
        <f t="shared" si="2"/>
        <v>2.564617830228186</v>
      </c>
      <c r="F30" s="193">
        <v>5.845872</v>
      </c>
      <c r="G30" s="194">
        <f t="shared" si="3"/>
        <v>5.897100457751046</v>
      </c>
      <c r="H30" s="195">
        <v>6.91437673568726</v>
      </c>
      <c r="I30" s="196">
        <f t="shared" si="4"/>
        <v>7.040497211080231</v>
      </c>
      <c r="J30" s="197">
        <f t="shared" si="7"/>
        <v>0.07142857142857173</v>
      </c>
      <c r="K30" s="198">
        <f t="shared" si="8"/>
        <v>0.9285714285714283</v>
      </c>
      <c r="L30" s="195">
        <f t="shared" si="5"/>
        <v>6.95882601441386</v>
      </c>
      <c r="M30" s="16">
        <v>8.43</v>
      </c>
      <c r="N30" s="199">
        <f t="shared" si="6"/>
        <v>1.2191988261921185</v>
      </c>
    </row>
    <row r="31" spans="1:14" ht="12.75">
      <c r="A31" s="24">
        <v>2025</v>
      </c>
      <c r="B31" s="190">
        <v>6.06557904109178</v>
      </c>
      <c r="C31" s="191">
        <f t="shared" si="0"/>
        <v>8.868873226418662</v>
      </c>
      <c r="D31" s="192">
        <f t="shared" si="1"/>
        <v>2.803294185326882</v>
      </c>
      <c r="E31" s="192">
        <f t="shared" si="2"/>
        <v>2.7789418042260965</v>
      </c>
      <c r="F31" s="193">
        <v>6.012887</v>
      </c>
      <c r="G31" s="194">
        <f t="shared" si="3"/>
        <v>6.065579041091785</v>
      </c>
      <c r="H31" s="195">
        <v>6.99175214767456</v>
      </c>
      <c r="I31" s="196">
        <f t="shared" si="4"/>
        <v>7.11928397569071</v>
      </c>
      <c r="J31" s="197">
        <f t="shared" si="7"/>
        <v>0</v>
      </c>
      <c r="K31" s="198">
        <v>1</v>
      </c>
      <c r="L31" s="195">
        <f t="shared" si="5"/>
        <v>7.11928397569071</v>
      </c>
      <c r="M31" s="16">
        <v>8.71</v>
      </c>
      <c r="N31" s="199">
        <f t="shared" si="6"/>
        <v>1.2457535416064378</v>
      </c>
    </row>
    <row r="32" spans="1:14" ht="12.75">
      <c r="A32" s="24">
        <v>2026</v>
      </c>
      <c r="B32" s="190">
        <v>6.2062803213707</v>
      </c>
      <c r="C32" s="191">
        <f t="shared" si="0"/>
        <v>9.082703694564234</v>
      </c>
      <c r="D32" s="192">
        <f t="shared" si="1"/>
        <v>2.876423373193534</v>
      </c>
      <c r="E32" s="192">
        <f t="shared" si="2"/>
        <v>2.851435714546124</v>
      </c>
      <c r="F32" s="193">
        <v>6.152366</v>
      </c>
      <c r="G32" s="194">
        <f t="shared" si="3"/>
        <v>6.206280321370699</v>
      </c>
      <c r="H32" s="195">
        <v>7.15202474594116</v>
      </c>
      <c r="I32" s="196">
        <f t="shared" si="4"/>
        <v>7.282479998158587</v>
      </c>
      <c r="J32" s="197">
        <f t="shared" si="7"/>
        <v>0</v>
      </c>
      <c r="K32" s="198">
        <v>1</v>
      </c>
      <c r="L32" s="195">
        <f t="shared" si="5"/>
        <v>7.282479998158587</v>
      </c>
      <c r="M32" s="16">
        <v>8.92</v>
      </c>
      <c r="N32" s="199">
        <f t="shared" si="6"/>
        <v>1.2471992641052008</v>
      </c>
    </row>
    <row r="33" spans="1:14" ht="12.75">
      <c r="A33" s="24">
        <v>2027</v>
      </c>
      <c r="B33" s="190">
        <v>6.334954118195</v>
      </c>
      <c r="C33" s="191">
        <f t="shared" si="0"/>
        <v>9.306716565954831</v>
      </c>
      <c r="D33" s="192">
        <f t="shared" si="1"/>
        <v>2.971762447759831</v>
      </c>
      <c r="E33" s="192">
        <f t="shared" si="2"/>
        <v>2.9459465729766383</v>
      </c>
      <c r="F33" s="193">
        <v>6.279922</v>
      </c>
      <c r="G33" s="194">
        <f t="shared" si="3"/>
        <v>6.334954118195004</v>
      </c>
      <c r="H33" s="195">
        <v>7.29198360443115</v>
      </c>
      <c r="I33" s="196">
        <f t="shared" si="4"/>
        <v>7.4249917516444635</v>
      </c>
      <c r="J33" s="197">
        <f t="shared" si="7"/>
        <v>0</v>
      </c>
      <c r="K33" s="198">
        <v>1</v>
      </c>
      <c r="L33" s="195">
        <f t="shared" si="5"/>
        <v>7.4249917516444635</v>
      </c>
      <c r="M33" s="16">
        <v>9.14</v>
      </c>
      <c r="N33" s="199">
        <f t="shared" si="6"/>
        <v>1.2534312329564015</v>
      </c>
    </row>
    <row r="34" spans="1:14" ht="12.75">
      <c r="A34" s="24">
        <v>2028</v>
      </c>
      <c r="B34" s="190">
        <v>6.42029548364497</v>
      </c>
      <c r="C34" s="191">
        <f t="shared" si="0"/>
        <v>9.673283082775807</v>
      </c>
      <c r="D34" s="192">
        <f t="shared" si="1"/>
        <v>3.2529875991308375</v>
      </c>
      <c r="E34" s="192">
        <f t="shared" si="2"/>
        <v>3.224728704953833</v>
      </c>
      <c r="F34" s="193">
        <v>6.364522</v>
      </c>
      <c r="G34" s="194">
        <f t="shared" si="3"/>
        <v>6.420295483644972</v>
      </c>
      <c r="H34" s="195">
        <v>7.53026962280274</v>
      </c>
      <c r="I34" s="196">
        <f t="shared" si="4"/>
        <v>7.667624184315612</v>
      </c>
      <c r="J34" s="197">
        <f t="shared" si="7"/>
        <v>0</v>
      </c>
      <c r="K34" s="198">
        <v>1</v>
      </c>
      <c r="L34" s="195">
        <f t="shared" si="5"/>
        <v>7.667624184315612</v>
      </c>
      <c r="M34" s="16">
        <v>9.5</v>
      </c>
      <c r="N34" s="199">
        <f t="shared" si="6"/>
        <v>1.261575013361093</v>
      </c>
    </row>
    <row r="35" spans="1:14" ht="12.75">
      <c r="A35" s="24">
        <v>2029</v>
      </c>
      <c r="B35" s="190">
        <v>6.48218512257034</v>
      </c>
      <c r="C35" s="191">
        <f t="shared" si="0"/>
        <v>9.958390373636568</v>
      </c>
      <c r="D35" s="192">
        <f t="shared" si="1"/>
        <v>3.4762052510662285</v>
      </c>
      <c r="E35" s="192">
        <f t="shared" si="2"/>
        <v>3.4460072520472114</v>
      </c>
      <c r="F35" s="193">
        <v>6.425874</v>
      </c>
      <c r="G35" s="194">
        <f t="shared" si="3"/>
        <v>6.482185122570345</v>
      </c>
      <c r="H35" s="195">
        <v>7.77427244186401</v>
      </c>
      <c r="I35" s="196">
        <f t="shared" si="4"/>
        <v>7.9160776939761375</v>
      </c>
      <c r="J35" s="197">
        <f t="shared" si="7"/>
        <v>0</v>
      </c>
      <c r="K35" s="198">
        <v>1</v>
      </c>
      <c r="L35" s="195">
        <f t="shared" si="5"/>
        <v>7.9160776939761375</v>
      </c>
      <c r="M35" s="16">
        <v>9.78</v>
      </c>
      <c r="N35" s="199">
        <f t="shared" si="6"/>
        <v>1.2579955324610521</v>
      </c>
    </row>
    <row r="36" spans="1:14" ht="12.75">
      <c r="A36" s="24">
        <v>2030</v>
      </c>
      <c r="B36" s="190">
        <v>6.55958752175446</v>
      </c>
      <c r="C36" s="191">
        <f t="shared" si="0"/>
        <v>10.182403245027167</v>
      </c>
      <c r="D36" s="192">
        <f t="shared" si="1"/>
        <v>3.6228157232727076</v>
      </c>
      <c r="E36" s="192">
        <f t="shared" si="2"/>
        <v>3.591344110477717</v>
      </c>
      <c r="F36" s="193">
        <v>6.502604</v>
      </c>
      <c r="G36" s="194">
        <f t="shared" si="3"/>
        <v>6.559587521754459</v>
      </c>
      <c r="H36" s="195">
        <v>8.04983615875244</v>
      </c>
      <c r="I36" s="196">
        <f t="shared" si="4"/>
        <v>8.196667782481788</v>
      </c>
      <c r="J36" s="197">
        <f t="shared" si="7"/>
        <v>0</v>
      </c>
      <c r="K36" s="198">
        <v>1</v>
      </c>
      <c r="L36" s="195">
        <f t="shared" si="5"/>
        <v>8.196667782481788</v>
      </c>
      <c r="M36" s="16">
        <v>10</v>
      </c>
      <c r="N36" s="199">
        <f t="shared" si="6"/>
        <v>1.242261308527029</v>
      </c>
    </row>
    <row r="37" spans="1:14" ht="12.75">
      <c r="A37" s="24">
        <v>2031</v>
      </c>
      <c r="B37" s="190">
        <v>6.68038691315675</v>
      </c>
      <c r="C37" s="191">
        <f t="shared" si="0"/>
        <v>10.111126422311978</v>
      </c>
      <c r="D37" s="192">
        <f t="shared" si="1"/>
        <v>3.430739509155228</v>
      </c>
      <c r="E37" s="192">
        <f t="shared" si="2"/>
        <v>3.400936473704374</v>
      </c>
      <c r="F37" s="193">
        <v>6.622354</v>
      </c>
      <c r="G37" s="194">
        <f t="shared" si="3"/>
        <v>6.680386913156749</v>
      </c>
      <c r="H37" s="195">
        <v>8.38898372650146</v>
      </c>
      <c r="I37" s="196">
        <f t="shared" si="4"/>
        <v>8.542001511920857</v>
      </c>
      <c r="J37" s="197">
        <f t="shared" si="7"/>
        <v>0</v>
      </c>
      <c r="K37" s="198">
        <v>1</v>
      </c>
      <c r="L37" s="195">
        <f t="shared" si="5"/>
        <v>8.542001511920857</v>
      </c>
      <c r="M37" s="16">
        <v>9.93</v>
      </c>
      <c r="N37" s="199">
        <f t="shared" si="6"/>
        <v>1.1836952274243122</v>
      </c>
    </row>
    <row r="38" spans="1:14" ht="12.75">
      <c r="A38" s="24">
        <v>2032</v>
      </c>
      <c r="B38" s="190">
        <v>6.81801146572145</v>
      </c>
      <c r="C38" s="191">
        <f t="shared" si="0"/>
        <v>10.365686503437654</v>
      </c>
      <c r="D38" s="192">
        <f t="shared" si="1"/>
        <v>3.5476750377162043</v>
      </c>
      <c r="E38" s="192">
        <f t="shared" si="2"/>
        <v>3.5168561764663155</v>
      </c>
      <c r="F38" s="193">
        <v>6.758783</v>
      </c>
      <c r="G38" s="194">
        <f t="shared" si="3"/>
        <v>6.818011465721451</v>
      </c>
      <c r="H38" s="195">
        <v>8.49679374694824</v>
      </c>
      <c r="I38" s="196">
        <f t="shared" si="4"/>
        <v>8.65177802212523</v>
      </c>
      <c r="J38" s="197">
        <f t="shared" si="7"/>
        <v>0</v>
      </c>
      <c r="K38" s="198">
        <v>1</v>
      </c>
      <c r="L38" s="195">
        <f t="shared" si="5"/>
        <v>8.65177802212523</v>
      </c>
      <c r="M38" s="16">
        <v>10.18</v>
      </c>
      <c r="N38" s="199">
        <f t="shared" si="6"/>
        <v>1.198098989240066</v>
      </c>
    </row>
    <row r="39" spans="1:14" ht="12.75">
      <c r="A39" s="24">
        <v>2033</v>
      </c>
      <c r="B39" s="190">
        <v>6.93625969502891</v>
      </c>
      <c r="C39" s="191">
        <f t="shared" si="0"/>
        <v>10.711888213768578</v>
      </c>
      <c r="D39" s="192">
        <f t="shared" si="1"/>
        <v>3.7756285187396683</v>
      </c>
      <c r="E39" s="192">
        <f t="shared" si="2"/>
        <v>3.7428294122225543</v>
      </c>
      <c r="F39" s="193">
        <v>6.876004</v>
      </c>
      <c r="G39" s="194">
        <f t="shared" si="3"/>
        <v>6.936259695028906</v>
      </c>
      <c r="H39" s="195">
        <v>8.52962493896484</v>
      </c>
      <c r="I39" s="196">
        <f t="shared" si="4"/>
        <v>8.685208065738024</v>
      </c>
      <c r="J39" s="197">
        <f t="shared" si="7"/>
        <v>0</v>
      </c>
      <c r="K39" s="198">
        <v>1</v>
      </c>
      <c r="L39" s="195">
        <f t="shared" si="5"/>
        <v>8.685208065738024</v>
      </c>
      <c r="M39" s="16">
        <v>10.52</v>
      </c>
      <c r="N39" s="199">
        <f t="shared" si="6"/>
        <v>1.2333484854583432</v>
      </c>
    </row>
    <row r="40" spans="1:14" ht="12.75">
      <c r="A40" s="24">
        <v>2034</v>
      </c>
      <c r="B40" s="190">
        <v>7.07017300783604</v>
      </c>
      <c r="C40" s="191">
        <f t="shared" si="0"/>
        <v>10.976630698139283</v>
      </c>
      <c r="D40" s="192">
        <f t="shared" si="1"/>
        <v>3.9064576903032435</v>
      </c>
      <c r="E40" s="192">
        <f t="shared" si="2"/>
        <v>3.872522063094975</v>
      </c>
      <c r="F40" s="193">
        <v>7.008754</v>
      </c>
      <c r="G40" s="194">
        <f t="shared" si="3"/>
        <v>7.070173007836038</v>
      </c>
      <c r="H40" s="195">
        <v>8.74864768981934</v>
      </c>
      <c r="I40" s="196">
        <f t="shared" si="4"/>
        <v>8.908225862641586</v>
      </c>
      <c r="J40" s="197">
        <f t="shared" si="7"/>
        <v>0</v>
      </c>
      <c r="K40" s="198">
        <v>1</v>
      </c>
      <c r="L40" s="195">
        <f t="shared" si="5"/>
        <v>8.908225862641586</v>
      </c>
      <c r="M40" s="16">
        <v>10.78</v>
      </c>
      <c r="N40" s="199">
        <f t="shared" si="6"/>
        <v>1.23219043470507</v>
      </c>
    </row>
    <row r="41" spans="1:14" ht="12.75">
      <c r="A41" s="24">
        <v>2035</v>
      </c>
      <c r="B41" s="200">
        <v>7.2541118957499</v>
      </c>
      <c r="C41" s="191">
        <f t="shared" si="0"/>
        <v>11.078454730589558</v>
      </c>
      <c r="D41" s="192">
        <f t="shared" si="1"/>
        <v>3.8243428348396575</v>
      </c>
      <c r="E41" s="192">
        <f t="shared" si="2"/>
        <v>3.7911205441997566</v>
      </c>
      <c r="F41" s="193">
        <v>7.191095</v>
      </c>
      <c r="G41" s="201">
        <f t="shared" si="3"/>
        <v>7.254111895749899</v>
      </c>
      <c r="H41" s="195">
        <v>8.87985706329346</v>
      </c>
      <c r="I41" s="196">
        <f t="shared" si="4"/>
        <v>9.041828537665674</v>
      </c>
      <c r="J41" s="197">
        <f t="shared" si="7"/>
        <v>0</v>
      </c>
      <c r="K41" s="198">
        <v>1</v>
      </c>
      <c r="L41" s="202">
        <f t="shared" si="5"/>
        <v>9.041828537665674</v>
      </c>
      <c r="M41" s="17">
        <v>10.88</v>
      </c>
      <c r="N41" s="199">
        <f t="shared" si="6"/>
        <v>1.2252449473510674</v>
      </c>
    </row>
    <row r="42" spans="2:13" ht="12.75" customHeight="1">
      <c r="B42" s="48"/>
      <c r="G42" s="48"/>
      <c r="L42" s="48"/>
      <c r="M42" s="48"/>
    </row>
    <row r="43" spans="1:8" ht="12.75" customHeight="1">
      <c r="A43" s="49" t="s">
        <v>415</v>
      </c>
      <c r="F43" s="16" t="s">
        <v>252</v>
      </c>
      <c r="H43" s="16" t="s">
        <v>252</v>
      </c>
    </row>
    <row r="44" spans="1:8" ht="12.75" customHeight="1">
      <c r="A44" s="49" t="s">
        <v>510</v>
      </c>
      <c r="F44" s="87" t="s">
        <v>464</v>
      </c>
      <c r="H44" s="203" t="s">
        <v>268</v>
      </c>
    </row>
    <row r="47" ht="12.75" customHeight="1">
      <c r="A47" s="87" t="s">
        <v>342</v>
      </c>
    </row>
    <row r="48" ht="12.75" customHeight="1">
      <c r="A48" s="87" t="s">
        <v>186</v>
      </c>
    </row>
    <row r="50" spans="5:9" ht="12.75" customHeight="1">
      <c r="E50" s="49" t="s">
        <v>238</v>
      </c>
      <c r="G50" s="204">
        <v>2008</v>
      </c>
      <c r="H50" s="204">
        <v>2009</v>
      </c>
      <c r="I50" s="204">
        <v>2010</v>
      </c>
    </row>
    <row r="51" spans="5:9" ht="12.75" customHeight="1">
      <c r="E51" s="205" t="s">
        <v>374</v>
      </c>
      <c r="G51" s="206">
        <v>1.08597469329834</v>
      </c>
      <c r="H51" s="206">
        <v>1.09617722034454</v>
      </c>
      <c r="I51" s="206">
        <v>1.10578322410584</v>
      </c>
    </row>
    <row r="52" spans="1:9" ht="12.75" customHeight="1">
      <c r="A52" s="6"/>
      <c r="B52" s="6"/>
      <c r="C52" s="6"/>
      <c r="D52" s="6"/>
      <c r="I52" s="49">
        <f>I51/H51</f>
        <v>1.0087631849878078</v>
      </c>
    </row>
    <row r="53" spans="1:4" ht="12">
      <c r="A53" s="318" t="s">
        <v>358</v>
      </c>
      <c r="B53" s="318"/>
      <c r="C53" s="319"/>
      <c r="D53" s="319"/>
    </row>
    <row r="54" spans="1:10" ht="12.75" customHeight="1">
      <c r="A54" s="62" t="s">
        <v>95</v>
      </c>
      <c r="B54" s="10"/>
      <c r="C54" s="10"/>
      <c r="D54" s="62" t="s">
        <v>206</v>
      </c>
      <c r="J54" s="49" t="s">
        <v>304</v>
      </c>
    </row>
    <row r="55" spans="3:12" ht="12.75" customHeight="1">
      <c r="C55" s="49" t="s">
        <v>147</v>
      </c>
      <c r="D55" s="192">
        <v>0</v>
      </c>
      <c r="E55" s="192">
        <f>E21</f>
        <v>1.5380729135223798</v>
      </c>
      <c r="F55" s="192">
        <f>E26</f>
        <v>2.0557698992555786</v>
      </c>
      <c r="G55" s="192">
        <f>E31</f>
        <v>2.7789418042260965</v>
      </c>
      <c r="H55" s="192">
        <f>E36</f>
        <v>3.591344110477717</v>
      </c>
      <c r="I55" s="192">
        <f>E41</f>
        <v>3.7911205441997566</v>
      </c>
      <c r="J55" s="192">
        <f>I55</f>
        <v>3.7911205441997566</v>
      </c>
      <c r="K55" s="192">
        <f>J55</f>
        <v>3.7911205441997566</v>
      </c>
      <c r="L55" s="192">
        <f>K55</f>
        <v>3.7911205441997566</v>
      </c>
    </row>
    <row r="56" spans="2:12" ht="12.75" customHeight="1">
      <c r="B56" s="17"/>
      <c r="C56" s="17"/>
      <c r="D56" s="17"/>
      <c r="E56" s="17"/>
      <c r="F56" s="17"/>
      <c r="G56" s="17"/>
      <c r="H56" s="17"/>
      <c r="I56" s="17"/>
      <c r="J56" s="17"/>
      <c r="K56" s="17"/>
      <c r="L56" s="17"/>
    </row>
    <row r="57" spans="1:13" ht="12.75">
      <c r="A57" s="18"/>
      <c r="B57" s="207"/>
      <c r="C57" s="208"/>
      <c r="D57" s="209">
        <v>2010</v>
      </c>
      <c r="E57" s="209">
        <v>2015</v>
      </c>
      <c r="F57" s="209">
        <v>2020</v>
      </c>
      <c r="G57" s="209">
        <v>2025</v>
      </c>
      <c r="H57" s="209">
        <v>2030</v>
      </c>
      <c r="I57" s="209">
        <v>2035</v>
      </c>
      <c r="J57" s="209">
        <v>2040</v>
      </c>
      <c r="K57" s="209">
        <v>2045</v>
      </c>
      <c r="L57" s="210">
        <v>2050</v>
      </c>
      <c r="M57" s="50"/>
    </row>
    <row r="58" spans="1:13" ht="12.75">
      <c r="A58" s="18"/>
      <c r="B58" s="211"/>
      <c r="C58" s="212" t="s">
        <v>354</v>
      </c>
      <c r="D58" s="30"/>
      <c r="E58" s="30"/>
      <c r="F58" s="30"/>
      <c r="G58" s="30"/>
      <c r="H58" s="30"/>
      <c r="I58" s="30"/>
      <c r="J58" s="30"/>
      <c r="K58" s="30"/>
      <c r="L58" s="213"/>
      <c r="M58" s="50"/>
    </row>
    <row r="59" spans="3:12" ht="12.75">
      <c r="C59" s="13" t="s">
        <v>51</v>
      </c>
      <c r="D59" s="214"/>
      <c r="E59" s="214"/>
      <c r="F59" s="214"/>
      <c r="G59" s="214"/>
      <c r="H59" s="214"/>
      <c r="I59" s="214"/>
      <c r="J59" s="214"/>
      <c r="K59" s="214"/>
      <c r="L59" s="214"/>
    </row>
  </sheetData>
  <sheetProtection/>
  <mergeCells count="4">
    <mergeCell ref="A13:E13"/>
    <mergeCell ref="A14:D14"/>
    <mergeCell ref="J15:K15"/>
    <mergeCell ref="A53:D53"/>
  </mergeCells>
  <printOptions/>
  <pageMargins left="0.75" right="0.75" top="1" bottom="1" header="0.5" footer="0.5"/>
  <pageSetup horizontalDpi="300" verticalDpi="300" orientation="portrait" paperSize="9"/>
</worksheet>
</file>

<file path=xl/worksheets/sheet13.xml><?xml version="1.0" encoding="utf-8"?>
<worksheet xmlns="http://schemas.openxmlformats.org/spreadsheetml/2006/main" xmlns:r="http://schemas.openxmlformats.org/officeDocument/2006/relationships">
  <dimension ref="A1:AB108"/>
  <sheetViews>
    <sheetView workbookViewId="0" topLeftCell="A1">
      <selection activeCell="A1" sqref="A1"/>
    </sheetView>
  </sheetViews>
  <sheetFormatPr defaultColWidth="8.8515625" defaultRowHeight="12.75" customHeight="1"/>
  <cols>
    <col min="1" max="1" width="52.8515625" style="0" customWidth="1"/>
    <col min="2" max="2" width="18.421875" style="0" customWidth="1"/>
    <col min="3" max="28" width="8.8515625" style="0" customWidth="1"/>
  </cols>
  <sheetData>
    <row r="1" spans="1:13" ht="12.75">
      <c r="A1" s="133" t="s">
        <v>72</v>
      </c>
      <c r="B1" s="49" t="s">
        <v>190</v>
      </c>
      <c r="J1" s="42">
        <v>1.008763183</v>
      </c>
      <c r="K1" s="296" t="s">
        <v>205</v>
      </c>
      <c r="L1" s="289"/>
      <c r="M1" s="289"/>
    </row>
    <row r="2" spans="1:28" ht="12.75">
      <c r="A2" s="133" t="s">
        <v>307</v>
      </c>
      <c r="D2" s="215">
        <v>0.46715546965396</v>
      </c>
      <c r="E2" s="215">
        <v>0.86838478673771</v>
      </c>
      <c r="F2" s="215">
        <v>1.13676610078098</v>
      </c>
      <c r="G2" s="215">
        <v>1.40834163902365</v>
      </c>
      <c r="H2" s="215">
        <v>1.55155133098831</v>
      </c>
      <c r="I2" s="215">
        <v>1.68315420043907</v>
      </c>
      <c r="J2" s="215">
        <v>1.77655779585438</v>
      </c>
      <c r="K2" s="215">
        <v>1.89301578383564</v>
      </c>
      <c r="L2" s="215">
        <v>2.11402662075426</v>
      </c>
      <c r="M2" s="215">
        <v>2.07378499117512</v>
      </c>
      <c r="N2" s="215">
        <v>1.89078742642826</v>
      </c>
      <c r="O2" s="215">
        <v>2.0809204873857</v>
      </c>
      <c r="P2" s="215">
        <v>2.35336728945287</v>
      </c>
      <c r="Q2" s="215">
        <v>2.58709205069751</v>
      </c>
      <c r="R2" s="215">
        <v>2.80329418532688</v>
      </c>
      <c r="S2" s="215">
        <v>2.87642337319353</v>
      </c>
      <c r="T2" s="215">
        <v>2.97176244775983</v>
      </c>
      <c r="U2" s="215">
        <v>3.25298759913084</v>
      </c>
      <c r="V2" s="215">
        <v>3.47620525106623</v>
      </c>
      <c r="W2" s="215">
        <v>3.62281572327271</v>
      </c>
      <c r="X2" s="215">
        <v>3.43073950915523</v>
      </c>
      <c r="Y2" s="215">
        <v>3.5476750377162</v>
      </c>
      <c r="Z2" s="215">
        <v>3.77562851873967</v>
      </c>
      <c r="AA2" s="216">
        <v>3.90645769030324</v>
      </c>
      <c r="AB2" s="215">
        <v>3.82434283483966</v>
      </c>
    </row>
    <row r="3" spans="6:13" ht="12.75">
      <c r="F3" s="320" t="s">
        <v>415</v>
      </c>
      <c r="G3" s="288"/>
      <c r="H3" s="288"/>
      <c r="I3" s="288"/>
      <c r="J3" s="288"/>
      <c r="K3" s="288"/>
      <c r="L3" s="288"/>
      <c r="M3" s="288"/>
    </row>
    <row r="4" spans="2:13" ht="12.75">
      <c r="B4" s="133" t="s">
        <v>10</v>
      </c>
      <c r="F4" s="320" t="s">
        <v>510</v>
      </c>
      <c r="G4" s="288"/>
      <c r="H4" s="288"/>
      <c r="I4" s="288"/>
      <c r="J4" s="288"/>
      <c r="K4" s="288"/>
      <c r="L4" s="288"/>
      <c r="M4" s="288"/>
    </row>
    <row r="5" spans="2:28" ht="12.75">
      <c r="B5" s="133" t="s">
        <v>111</v>
      </c>
      <c r="C5" s="133" t="s">
        <v>210</v>
      </c>
      <c r="D5" s="133">
        <v>2011</v>
      </c>
      <c r="E5" s="133">
        <v>2012</v>
      </c>
      <c r="F5" s="133">
        <v>2013</v>
      </c>
      <c r="G5" s="133">
        <v>2014</v>
      </c>
      <c r="H5" s="133">
        <v>2015</v>
      </c>
      <c r="I5" s="133">
        <v>2016</v>
      </c>
      <c r="J5" s="133">
        <v>2017</v>
      </c>
      <c r="K5" s="133">
        <v>2018</v>
      </c>
      <c r="L5" s="133">
        <v>2019</v>
      </c>
      <c r="M5" s="133">
        <v>2020</v>
      </c>
      <c r="N5" s="133">
        <v>2021</v>
      </c>
      <c r="O5" s="133">
        <v>2022</v>
      </c>
      <c r="P5" s="133">
        <v>2023</v>
      </c>
      <c r="Q5" s="133">
        <v>2024</v>
      </c>
      <c r="R5" s="133">
        <v>2025</v>
      </c>
      <c r="S5" s="133">
        <v>2026</v>
      </c>
      <c r="T5" s="133">
        <v>2027</v>
      </c>
      <c r="U5" s="133">
        <v>2028</v>
      </c>
      <c r="V5" s="133">
        <v>2029</v>
      </c>
      <c r="W5" s="133">
        <v>2030</v>
      </c>
      <c r="X5" s="133">
        <v>2031</v>
      </c>
      <c r="Y5" s="133">
        <v>2032</v>
      </c>
      <c r="Z5" s="133">
        <v>2033</v>
      </c>
      <c r="AA5" s="133">
        <v>2034</v>
      </c>
      <c r="AB5" s="133">
        <v>2035</v>
      </c>
    </row>
    <row r="6" spans="2:28" ht="12.75">
      <c r="B6" s="42" t="s">
        <v>423</v>
      </c>
      <c r="C6" s="42" t="s">
        <v>286</v>
      </c>
      <c r="D6" s="196">
        <v>4.63715546965396</v>
      </c>
      <c r="E6" s="196">
        <v>4.88838478673771</v>
      </c>
      <c r="F6" s="196">
        <v>5.10676610078098</v>
      </c>
      <c r="G6" s="196">
        <v>5.24834163902365</v>
      </c>
      <c r="H6" s="196">
        <v>5.51155133098831</v>
      </c>
      <c r="I6" s="196">
        <v>5.94315420043907</v>
      </c>
      <c r="J6" s="196">
        <v>6.20655779585438</v>
      </c>
      <c r="K6" s="196">
        <v>6.48301578383564</v>
      </c>
      <c r="L6" s="196">
        <v>6.81402662075426</v>
      </c>
      <c r="M6" s="196">
        <v>6.90378499117512</v>
      </c>
      <c r="N6" s="196">
        <v>6.86078742642826</v>
      </c>
      <c r="O6" s="196">
        <v>7.2309204873857</v>
      </c>
      <c r="P6" s="196">
        <v>7.69336728945287</v>
      </c>
      <c r="Q6" s="196">
        <v>8.06709205069751</v>
      </c>
      <c r="R6" s="196">
        <v>8.40329418532688</v>
      </c>
      <c r="S6" s="196">
        <v>8.57642337319354</v>
      </c>
      <c r="T6" s="196">
        <v>8.78176244775983</v>
      </c>
      <c r="U6" s="196">
        <v>9.19298759913084</v>
      </c>
      <c r="V6" s="196">
        <v>9.52620525106623</v>
      </c>
      <c r="W6" s="196">
        <v>9.77281572327271</v>
      </c>
      <c r="X6" s="196">
        <v>9.68073950915523</v>
      </c>
      <c r="Y6" s="196">
        <v>9.9176750377162</v>
      </c>
      <c r="Z6" s="196">
        <v>10.2956285187397</v>
      </c>
      <c r="AA6" s="196">
        <v>10.6264576903032</v>
      </c>
      <c r="AB6" s="196">
        <v>10.7543428348397</v>
      </c>
    </row>
    <row r="7" spans="2:28" ht="12.75">
      <c r="B7" s="42" t="s">
        <v>423</v>
      </c>
      <c r="C7" s="42" t="s">
        <v>524</v>
      </c>
      <c r="D7" s="196">
        <v>4.96715546965396</v>
      </c>
      <c r="E7" s="196">
        <v>5.21838478673771</v>
      </c>
      <c r="F7" s="196">
        <v>5.52676610078098</v>
      </c>
      <c r="G7" s="196">
        <v>5.66834163902365</v>
      </c>
      <c r="H7" s="196">
        <v>5.95155133098831</v>
      </c>
      <c r="I7" s="196">
        <v>6.42315420043907</v>
      </c>
      <c r="J7" s="196">
        <v>6.69655779585438</v>
      </c>
      <c r="K7" s="196">
        <v>6.99301578383564</v>
      </c>
      <c r="L7" s="196">
        <v>7.33402662075426</v>
      </c>
      <c r="M7" s="196">
        <v>7.44378499117512</v>
      </c>
      <c r="N7" s="196">
        <v>7.42078742642826</v>
      </c>
      <c r="O7" s="196">
        <v>7.8009204873857</v>
      </c>
      <c r="P7" s="196">
        <v>8.28336728945287</v>
      </c>
      <c r="Q7" s="196">
        <v>8.6670920506975</v>
      </c>
      <c r="R7" s="196">
        <v>9.02329418532688</v>
      </c>
      <c r="S7" s="196">
        <v>9.21642337319353</v>
      </c>
      <c r="T7" s="196">
        <v>9.42176244775983</v>
      </c>
      <c r="U7" s="196">
        <v>9.85298759913084</v>
      </c>
      <c r="V7" s="196">
        <v>10.2062052510662</v>
      </c>
      <c r="W7" s="196">
        <v>10.4628157232727</v>
      </c>
      <c r="X7" s="196">
        <v>10.3807395091552</v>
      </c>
      <c r="Y7" s="196">
        <v>10.6276750377162</v>
      </c>
      <c r="Z7" s="196">
        <v>11.0256285187397</v>
      </c>
      <c r="AA7" s="196">
        <v>11.3764576903032</v>
      </c>
      <c r="AB7" s="196">
        <v>11.5243428348397</v>
      </c>
    </row>
    <row r="8" spans="2:28" ht="12.75">
      <c r="B8" s="42" t="s">
        <v>423</v>
      </c>
      <c r="C8" s="42" t="s">
        <v>424</v>
      </c>
      <c r="D8" s="196">
        <v>4.80715546965396</v>
      </c>
      <c r="E8" s="196">
        <v>5.01838478673771</v>
      </c>
      <c r="F8" s="196">
        <v>5.24676610078098</v>
      </c>
      <c r="G8" s="196">
        <v>5.38834163902365</v>
      </c>
      <c r="H8" s="196">
        <v>5.65155133098831</v>
      </c>
      <c r="I8" s="196">
        <v>6.10315420043907</v>
      </c>
      <c r="J8" s="196">
        <v>6.37655779585438</v>
      </c>
      <c r="K8" s="196">
        <v>6.64301578383564</v>
      </c>
      <c r="L8" s="196">
        <v>6.98402662075426</v>
      </c>
      <c r="M8" s="196">
        <v>7.08378499117512</v>
      </c>
      <c r="N8" s="196">
        <v>7.04078742642826</v>
      </c>
      <c r="O8" s="196">
        <v>7.4209204873857</v>
      </c>
      <c r="P8" s="196">
        <v>7.89336728945287</v>
      </c>
      <c r="Q8" s="196">
        <v>8.2570920506975</v>
      </c>
      <c r="R8" s="196">
        <v>8.60329418532688</v>
      </c>
      <c r="S8" s="196">
        <v>8.78642337319353</v>
      </c>
      <c r="T8" s="196">
        <v>9.00176244775983</v>
      </c>
      <c r="U8" s="196">
        <v>9.40298759913084</v>
      </c>
      <c r="V8" s="196">
        <v>9.74620525106623</v>
      </c>
      <c r="W8" s="196">
        <v>10.0028157232727</v>
      </c>
      <c r="X8" s="196">
        <v>9.91073950915523</v>
      </c>
      <c r="Y8" s="196">
        <v>10.1576750377162</v>
      </c>
      <c r="Z8" s="196">
        <v>10.5356285187397</v>
      </c>
      <c r="AA8" s="196">
        <v>10.8764576903032</v>
      </c>
      <c r="AB8" s="196">
        <v>11.0043428348397</v>
      </c>
    </row>
    <row r="9" spans="2:28" ht="12.75">
      <c r="B9" s="42" t="s">
        <v>360</v>
      </c>
      <c r="C9" s="42" t="s">
        <v>286</v>
      </c>
      <c r="D9" s="196">
        <v>5.02715546965396</v>
      </c>
      <c r="E9" s="196">
        <v>5.17838478673771</v>
      </c>
      <c r="F9" s="196">
        <v>5.40676610078098</v>
      </c>
      <c r="G9" s="196">
        <v>5.62834163902365</v>
      </c>
      <c r="H9" s="196">
        <v>5.81155133098831</v>
      </c>
      <c r="I9" s="196">
        <v>6.06315420043907</v>
      </c>
      <c r="J9" s="196">
        <v>6.27655779585438</v>
      </c>
      <c r="K9" s="196">
        <v>6.54301578383564</v>
      </c>
      <c r="L9" s="196">
        <v>6.91402662075426</v>
      </c>
      <c r="M9" s="196">
        <v>6.99378499117512</v>
      </c>
      <c r="N9" s="196">
        <v>6.97078742642826</v>
      </c>
      <c r="O9" s="196">
        <v>7.3509204873857</v>
      </c>
      <c r="P9" s="196">
        <v>7.76336728945287</v>
      </c>
      <c r="Q9" s="196">
        <v>8.11709205069751</v>
      </c>
      <c r="R9" s="196">
        <v>8.43329418532688</v>
      </c>
      <c r="S9" s="196">
        <v>8.63642337319353</v>
      </c>
      <c r="T9" s="196">
        <v>8.86176244775983</v>
      </c>
      <c r="U9" s="196">
        <v>9.27298759913084</v>
      </c>
      <c r="V9" s="196">
        <v>9.60620525106623</v>
      </c>
      <c r="W9" s="196">
        <v>9.84281572327271</v>
      </c>
      <c r="X9" s="196">
        <v>9.74073950915523</v>
      </c>
      <c r="Y9" s="196">
        <v>9.9776750377162</v>
      </c>
      <c r="Z9" s="196">
        <v>10.3256285187397</v>
      </c>
      <c r="AA9" s="196">
        <v>10.6164576903032</v>
      </c>
      <c r="AB9" s="196">
        <v>10.6943428348397</v>
      </c>
    </row>
    <row r="10" spans="2:28" ht="12.75">
      <c r="B10" s="42" t="s">
        <v>360</v>
      </c>
      <c r="C10" s="42" t="s">
        <v>524</v>
      </c>
      <c r="D10" s="196">
        <v>5.18715546965396</v>
      </c>
      <c r="E10" s="196">
        <v>5.55838478673771</v>
      </c>
      <c r="F10" s="196">
        <v>5.85676610078098</v>
      </c>
      <c r="G10" s="196">
        <v>6.12834163902365</v>
      </c>
      <c r="H10" s="196">
        <v>6.32155133098831</v>
      </c>
      <c r="I10" s="196">
        <v>6.57315420043907</v>
      </c>
      <c r="J10" s="196">
        <v>6.80655779585438</v>
      </c>
      <c r="K10" s="196">
        <v>7.09301578383564</v>
      </c>
      <c r="L10" s="196">
        <v>7.47402662075426</v>
      </c>
      <c r="M10" s="196">
        <v>7.58378499117512</v>
      </c>
      <c r="N10" s="196">
        <v>7.57078742642826</v>
      </c>
      <c r="O10" s="196">
        <v>7.9709204873857</v>
      </c>
      <c r="P10" s="196">
        <v>8.39336728945287</v>
      </c>
      <c r="Q10" s="196">
        <v>8.76709205069751</v>
      </c>
      <c r="R10" s="196">
        <v>9.09329418532688</v>
      </c>
      <c r="S10" s="196">
        <v>9.31642337319353</v>
      </c>
      <c r="T10" s="196">
        <v>9.56176244775983</v>
      </c>
      <c r="U10" s="196">
        <v>9.99298759913084</v>
      </c>
      <c r="V10" s="196">
        <v>10.3262052510662</v>
      </c>
      <c r="W10" s="196">
        <v>10.5728157232727</v>
      </c>
      <c r="X10" s="196">
        <v>10.4907395091552</v>
      </c>
      <c r="Y10" s="196">
        <v>10.7276750377162</v>
      </c>
      <c r="Z10" s="196">
        <v>11.0956285187397</v>
      </c>
      <c r="AA10" s="196">
        <v>11.4064576903032</v>
      </c>
      <c r="AB10" s="196">
        <v>11.5143428348397</v>
      </c>
    </row>
    <row r="11" spans="2:28" ht="12.75">
      <c r="B11" s="42" t="s">
        <v>360</v>
      </c>
      <c r="C11" s="42" t="s">
        <v>424</v>
      </c>
      <c r="D11" s="196">
        <v>5.00715546965396</v>
      </c>
      <c r="E11" s="196">
        <v>5.29838478673771</v>
      </c>
      <c r="F11" s="196">
        <v>5.56676610078098</v>
      </c>
      <c r="G11" s="196">
        <v>5.79834163902365</v>
      </c>
      <c r="H11" s="196">
        <v>5.98155133098831</v>
      </c>
      <c r="I11" s="196">
        <v>6.24315420043907</v>
      </c>
      <c r="J11" s="196">
        <v>6.45655779585438</v>
      </c>
      <c r="K11" s="196">
        <v>6.74301578383564</v>
      </c>
      <c r="L11" s="196">
        <v>7.11402662075426</v>
      </c>
      <c r="M11" s="196">
        <v>7.20378499117512</v>
      </c>
      <c r="N11" s="196">
        <v>7.17078742642826</v>
      </c>
      <c r="O11" s="196">
        <v>7.5609204873857</v>
      </c>
      <c r="P11" s="196">
        <v>7.98336728945287</v>
      </c>
      <c r="Q11" s="196">
        <v>8.3470920506975</v>
      </c>
      <c r="R11" s="196">
        <v>8.66329418532688</v>
      </c>
      <c r="S11" s="196">
        <v>8.87642337319353</v>
      </c>
      <c r="T11" s="196">
        <v>9.11176244775983</v>
      </c>
      <c r="U11" s="196">
        <v>9.52298759913084</v>
      </c>
      <c r="V11" s="196">
        <v>9.85620525106623</v>
      </c>
      <c r="W11" s="196">
        <v>10.1028157232727</v>
      </c>
      <c r="X11" s="196">
        <v>10.0007395091552</v>
      </c>
      <c r="Y11" s="196">
        <v>10.2376750377162</v>
      </c>
      <c r="Z11" s="196">
        <v>10.5956285187397</v>
      </c>
      <c r="AA11" s="196">
        <v>10.8864576903032</v>
      </c>
      <c r="AB11" s="196">
        <v>10.9743428348397</v>
      </c>
    </row>
    <row r="12" spans="2:28" ht="12.75">
      <c r="B12" s="42" t="s">
        <v>112</v>
      </c>
      <c r="C12" s="42" t="s">
        <v>286</v>
      </c>
      <c r="D12" s="196">
        <v>4.58715546965396</v>
      </c>
      <c r="E12" s="196">
        <v>4.78838478673771</v>
      </c>
      <c r="F12" s="196">
        <v>5.00676610078098</v>
      </c>
      <c r="G12" s="196">
        <v>5.15834163902365</v>
      </c>
      <c r="H12" s="196">
        <v>5.41155133098831</v>
      </c>
      <c r="I12" s="196">
        <v>5.83315420043907</v>
      </c>
      <c r="J12" s="196">
        <v>6.09655779585438</v>
      </c>
      <c r="K12" s="196">
        <v>6.36301578383564</v>
      </c>
      <c r="L12" s="196">
        <v>6.69402662075426</v>
      </c>
      <c r="M12" s="196">
        <v>6.78378499117512</v>
      </c>
      <c r="N12" s="196">
        <v>6.73078742642826</v>
      </c>
      <c r="O12" s="196">
        <v>7.1009204873857</v>
      </c>
      <c r="P12" s="196">
        <v>7.55336728945287</v>
      </c>
      <c r="Q12" s="196">
        <v>7.92709205069751</v>
      </c>
      <c r="R12" s="196">
        <v>8.25329418532688</v>
      </c>
      <c r="S12" s="196">
        <v>8.43642337319353</v>
      </c>
      <c r="T12" s="196">
        <v>8.64176244775983</v>
      </c>
      <c r="U12" s="196">
        <v>9.03298759913084</v>
      </c>
      <c r="V12" s="196">
        <v>9.37620525106623</v>
      </c>
      <c r="W12" s="196">
        <v>9.62281572327271</v>
      </c>
      <c r="X12" s="196">
        <v>9.52073950915523</v>
      </c>
      <c r="Y12" s="196">
        <v>9.7476750377162</v>
      </c>
      <c r="Z12" s="196">
        <v>10.1256285187397</v>
      </c>
      <c r="AA12" s="196">
        <v>10.4564576903032</v>
      </c>
      <c r="AB12" s="196">
        <v>10.5743428348397</v>
      </c>
    </row>
    <row r="13" spans="2:28" ht="12.75">
      <c r="B13" s="42" t="s">
        <v>112</v>
      </c>
      <c r="C13" s="42" t="s">
        <v>524</v>
      </c>
      <c r="D13" s="196">
        <v>5.06715546965396</v>
      </c>
      <c r="E13" s="196">
        <v>5.34838478673771</v>
      </c>
      <c r="F13" s="196">
        <v>5.63676610078098</v>
      </c>
      <c r="G13" s="196">
        <v>5.78834163902365</v>
      </c>
      <c r="H13" s="196">
        <v>6.06155133098831</v>
      </c>
      <c r="I13" s="196">
        <v>6.54315420043907</v>
      </c>
      <c r="J13" s="196">
        <v>6.83655779585438</v>
      </c>
      <c r="K13" s="196">
        <v>7.12301578383564</v>
      </c>
      <c r="L13" s="196">
        <v>7.47402662075426</v>
      </c>
      <c r="M13" s="196">
        <v>7.58378499117512</v>
      </c>
      <c r="N13" s="196">
        <v>7.56078742642826</v>
      </c>
      <c r="O13" s="196">
        <v>7.9509204873857</v>
      </c>
      <c r="P13" s="196">
        <v>8.44336728945287</v>
      </c>
      <c r="Q13" s="196">
        <v>8.8270920506975</v>
      </c>
      <c r="R13" s="196">
        <v>9.19329418532688</v>
      </c>
      <c r="S13" s="196">
        <v>9.38642337319353</v>
      </c>
      <c r="T13" s="196">
        <v>9.60176244775983</v>
      </c>
      <c r="U13" s="196">
        <v>10.0229875991308</v>
      </c>
      <c r="V13" s="196">
        <v>10.3762052510662</v>
      </c>
      <c r="W13" s="196">
        <v>10.6428157232727</v>
      </c>
      <c r="X13" s="196">
        <v>10.5607395091552</v>
      </c>
      <c r="Y13" s="196">
        <v>10.8176750377162</v>
      </c>
      <c r="Z13" s="196">
        <v>11.2256285187397</v>
      </c>
      <c r="AA13" s="196">
        <v>11.5764576903032</v>
      </c>
      <c r="AB13" s="196">
        <v>11.7243428348397</v>
      </c>
    </row>
    <row r="14" spans="2:28" ht="12.75">
      <c r="B14" s="42" t="s">
        <v>112</v>
      </c>
      <c r="C14" s="42" t="s">
        <v>424</v>
      </c>
      <c r="D14" s="196">
        <v>4.76715546965396</v>
      </c>
      <c r="E14" s="196">
        <v>5.01838478673771</v>
      </c>
      <c r="F14" s="196">
        <v>5.25676610078098</v>
      </c>
      <c r="G14" s="196">
        <v>5.39834163902365</v>
      </c>
      <c r="H14" s="196">
        <v>5.67155133098831</v>
      </c>
      <c r="I14" s="196">
        <v>6.11315420043907</v>
      </c>
      <c r="J14" s="196">
        <v>6.38655779585438</v>
      </c>
      <c r="K14" s="196">
        <v>6.66301578383564</v>
      </c>
      <c r="L14" s="196">
        <v>7.00402662075426</v>
      </c>
      <c r="M14" s="196">
        <v>7.10378499117512</v>
      </c>
      <c r="N14" s="196">
        <v>7.06078742642826</v>
      </c>
      <c r="O14" s="196">
        <v>7.4309204873857</v>
      </c>
      <c r="P14" s="196">
        <v>7.90336728945287</v>
      </c>
      <c r="Q14" s="196">
        <v>8.28709205069751</v>
      </c>
      <c r="R14" s="196">
        <v>8.62329418532688</v>
      </c>
      <c r="S14" s="196">
        <v>8.80642337319353</v>
      </c>
      <c r="T14" s="196">
        <v>9.01176244775983</v>
      </c>
      <c r="U14" s="196">
        <v>9.42298759913084</v>
      </c>
      <c r="V14" s="196">
        <v>9.76620525106623</v>
      </c>
      <c r="W14" s="196">
        <v>10.0228157232727</v>
      </c>
      <c r="X14" s="196">
        <v>9.94073950915523</v>
      </c>
      <c r="Y14" s="196">
        <v>10.1776750377162</v>
      </c>
      <c r="Z14" s="196">
        <v>10.5556285187397</v>
      </c>
      <c r="AA14" s="196">
        <v>10.8964576903032</v>
      </c>
      <c r="AB14" s="196">
        <v>11.0343428348397</v>
      </c>
    </row>
    <row r="15" spans="2:28" ht="12.75">
      <c r="B15" s="42" t="s">
        <v>253</v>
      </c>
      <c r="C15" s="42" t="s">
        <v>286</v>
      </c>
      <c r="D15" s="196">
        <v>5.03715546965396</v>
      </c>
      <c r="E15" s="196">
        <v>5.27838478673771</v>
      </c>
      <c r="F15" s="196">
        <v>5.57676610078098</v>
      </c>
      <c r="G15" s="196">
        <v>5.78834163902365</v>
      </c>
      <c r="H15" s="196">
        <v>6.01155133098831</v>
      </c>
      <c r="I15" s="196">
        <v>6.23315420043907</v>
      </c>
      <c r="J15" s="196">
        <v>6.37655779585438</v>
      </c>
      <c r="K15" s="196">
        <v>6.56301578383564</v>
      </c>
      <c r="L15" s="196">
        <v>6.84402662075426</v>
      </c>
      <c r="M15" s="196">
        <v>6.90378499117512</v>
      </c>
      <c r="N15" s="196">
        <v>6.86078742642826</v>
      </c>
      <c r="O15" s="196">
        <v>7.1609204873857</v>
      </c>
      <c r="P15" s="196">
        <v>7.59336728945287</v>
      </c>
      <c r="Q15" s="196">
        <v>7.9770920506975</v>
      </c>
      <c r="R15" s="196">
        <v>8.33329418532688</v>
      </c>
      <c r="S15" s="196">
        <v>8.52642337319353</v>
      </c>
      <c r="T15" s="196">
        <v>8.74176244775983</v>
      </c>
      <c r="U15" s="196">
        <v>9.09298759913084</v>
      </c>
      <c r="V15" s="196">
        <v>9.34620525106623</v>
      </c>
      <c r="W15" s="196">
        <v>9.54281572327271</v>
      </c>
      <c r="X15" s="196">
        <v>9.47073950915523</v>
      </c>
      <c r="Y15" s="196">
        <v>9.7276750377162</v>
      </c>
      <c r="Z15" s="196">
        <v>10.0456285187397</v>
      </c>
      <c r="AA15" s="196">
        <v>10.3164576903032</v>
      </c>
      <c r="AB15" s="196">
        <v>10.4243428348397</v>
      </c>
    </row>
    <row r="16" spans="2:28" ht="12.75">
      <c r="B16" s="42" t="s">
        <v>253</v>
      </c>
      <c r="C16" s="42" t="s">
        <v>524</v>
      </c>
      <c r="D16" s="196">
        <v>5.25715546965396</v>
      </c>
      <c r="E16" s="196">
        <v>5.65838478673771</v>
      </c>
      <c r="F16" s="196">
        <v>6.00676610078098</v>
      </c>
      <c r="G16" s="196">
        <v>6.23834163902365</v>
      </c>
      <c r="H16" s="196">
        <v>6.46155133098831</v>
      </c>
      <c r="I16" s="196">
        <v>6.68315420043907</v>
      </c>
      <c r="J16" s="196">
        <v>6.84655779585438</v>
      </c>
      <c r="K16" s="196">
        <v>7.04301578383564</v>
      </c>
      <c r="L16" s="196">
        <v>7.32402662075426</v>
      </c>
      <c r="M16" s="196">
        <v>7.40378499117512</v>
      </c>
      <c r="N16" s="196">
        <v>7.36078742642826</v>
      </c>
      <c r="O16" s="196">
        <v>7.6909204873857</v>
      </c>
      <c r="P16" s="196">
        <v>8.12336728945287</v>
      </c>
      <c r="Q16" s="196">
        <v>8.53709205069751</v>
      </c>
      <c r="R16" s="196">
        <v>8.89329418532688</v>
      </c>
      <c r="S16" s="196">
        <v>9.10642337319353</v>
      </c>
      <c r="T16" s="196">
        <v>9.33176244775983</v>
      </c>
      <c r="U16" s="196">
        <v>9.68298759913084</v>
      </c>
      <c r="V16" s="196">
        <v>9.94620525106623</v>
      </c>
      <c r="W16" s="196">
        <v>10.1428157232727</v>
      </c>
      <c r="X16" s="196">
        <v>10.0807395091552</v>
      </c>
      <c r="Y16" s="196">
        <v>10.3576750377162</v>
      </c>
      <c r="Z16" s="196">
        <v>10.6956285187397</v>
      </c>
      <c r="AA16" s="196">
        <v>10.9764576903032</v>
      </c>
      <c r="AB16" s="196">
        <v>11.1043428348397</v>
      </c>
    </row>
    <row r="17" spans="2:28" ht="12.75">
      <c r="B17" s="42" t="s">
        <v>253</v>
      </c>
      <c r="C17" s="42" t="s">
        <v>424</v>
      </c>
      <c r="D17" s="196">
        <v>5.11715546965396</v>
      </c>
      <c r="E17" s="196">
        <v>5.40838478673771</v>
      </c>
      <c r="F17" s="196">
        <v>5.72676610078098</v>
      </c>
      <c r="G17" s="196">
        <v>5.93834163902365</v>
      </c>
      <c r="H17" s="196">
        <v>6.16155133098831</v>
      </c>
      <c r="I17" s="196">
        <v>6.38315420043907</v>
      </c>
      <c r="J17" s="196">
        <v>6.52655779585438</v>
      </c>
      <c r="K17" s="196">
        <v>6.72301578383564</v>
      </c>
      <c r="L17" s="196">
        <v>7.00402662075426</v>
      </c>
      <c r="M17" s="196">
        <v>7.07378499117512</v>
      </c>
      <c r="N17" s="196">
        <v>7.02078742642826</v>
      </c>
      <c r="O17" s="196">
        <v>7.3409204873857</v>
      </c>
      <c r="P17" s="196">
        <v>7.77336728945287</v>
      </c>
      <c r="Q17" s="196">
        <v>8.1670920506975</v>
      </c>
      <c r="R17" s="196">
        <v>8.52329418532688</v>
      </c>
      <c r="S17" s="196">
        <v>8.72642337319353</v>
      </c>
      <c r="T17" s="196">
        <v>8.94176244775983</v>
      </c>
      <c r="U17" s="196">
        <v>9.28298759913084</v>
      </c>
      <c r="V17" s="196">
        <v>9.54620525106623</v>
      </c>
      <c r="W17" s="196">
        <v>9.75281572327271</v>
      </c>
      <c r="X17" s="196">
        <v>9.68073950915523</v>
      </c>
      <c r="Y17" s="196">
        <v>9.9376750377162</v>
      </c>
      <c r="Z17" s="196">
        <v>10.2556285187397</v>
      </c>
      <c r="AA17" s="196">
        <v>10.5364576903032</v>
      </c>
      <c r="AB17" s="196">
        <v>10.6543428348397</v>
      </c>
    </row>
    <row r="18" spans="2:28" ht="12.75">
      <c r="B18" s="42" t="s">
        <v>294</v>
      </c>
      <c r="C18" s="42" t="s">
        <v>286</v>
      </c>
      <c r="D18" s="196">
        <v>5.05715546965396</v>
      </c>
      <c r="E18" s="196">
        <v>5.27838478673771</v>
      </c>
      <c r="F18" s="196">
        <v>5.55676610078098</v>
      </c>
      <c r="G18" s="196">
        <v>5.76834163902365</v>
      </c>
      <c r="H18" s="196">
        <v>5.98155133098831</v>
      </c>
      <c r="I18" s="196">
        <v>6.20315420043907</v>
      </c>
      <c r="J18" s="196">
        <v>6.35655779585438</v>
      </c>
      <c r="K18" s="196">
        <v>6.54301578383564</v>
      </c>
      <c r="L18" s="196">
        <v>6.82402662075426</v>
      </c>
      <c r="M18" s="196">
        <v>6.89378499117512</v>
      </c>
      <c r="N18" s="196">
        <v>6.85078742642826</v>
      </c>
      <c r="O18" s="196">
        <v>7.1609204873857</v>
      </c>
      <c r="P18" s="196">
        <v>7.58336728945287</v>
      </c>
      <c r="Q18" s="196">
        <v>7.9770920506975</v>
      </c>
      <c r="R18" s="196">
        <v>8.32329418532688</v>
      </c>
      <c r="S18" s="196">
        <v>8.51642337319353</v>
      </c>
      <c r="T18" s="196">
        <v>8.73176244775983</v>
      </c>
      <c r="U18" s="196">
        <v>9.08298759913084</v>
      </c>
      <c r="V18" s="196">
        <v>9.33620525106623</v>
      </c>
      <c r="W18" s="196">
        <v>9.53281572327271</v>
      </c>
      <c r="X18" s="196">
        <v>9.45073950915523</v>
      </c>
      <c r="Y18" s="196">
        <v>9.7176750377162</v>
      </c>
      <c r="Z18" s="196">
        <v>10.0356285187397</v>
      </c>
      <c r="AA18" s="196">
        <v>10.3064576903032</v>
      </c>
      <c r="AB18" s="196">
        <v>10.4143428348397</v>
      </c>
    </row>
    <row r="19" spans="2:28" ht="12.75">
      <c r="B19" s="42" t="s">
        <v>294</v>
      </c>
      <c r="C19" s="42" t="s">
        <v>524</v>
      </c>
      <c r="D19" s="196">
        <v>5.15715546965396</v>
      </c>
      <c r="E19" s="196">
        <v>5.59838478673771</v>
      </c>
      <c r="F19" s="196">
        <v>5.94676610078098</v>
      </c>
      <c r="G19" s="196">
        <v>6.15834163902365</v>
      </c>
      <c r="H19" s="196">
        <v>6.40155133098831</v>
      </c>
      <c r="I19" s="196">
        <v>6.63315420043907</v>
      </c>
      <c r="J19" s="196">
        <v>6.78655779585438</v>
      </c>
      <c r="K19" s="196">
        <v>6.98301578383564</v>
      </c>
      <c r="L19" s="196">
        <v>7.27402662075426</v>
      </c>
      <c r="M19" s="196">
        <v>7.35378499117512</v>
      </c>
      <c r="N19" s="196">
        <v>7.31078742642826</v>
      </c>
      <c r="O19" s="196">
        <v>7.6409204873857</v>
      </c>
      <c r="P19" s="196">
        <v>8.08336728945287</v>
      </c>
      <c r="Q19" s="196">
        <v>8.4870920506975</v>
      </c>
      <c r="R19" s="196">
        <v>8.84329418532688</v>
      </c>
      <c r="S19" s="196">
        <v>9.04642337319353</v>
      </c>
      <c r="T19" s="196">
        <v>9.27176244775983</v>
      </c>
      <c r="U19" s="196">
        <v>9.62298759913084</v>
      </c>
      <c r="V19" s="196">
        <v>9.88620525106623</v>
      </c>
      <c r="W19" s="196">
        <v>10.0928157232727</v>
      </c>
      <c r="X19" s="196">
        <v>10.0207395091552</v>
      </c>
      <c r="Y19" s="196">
        <v>10.2976750377162</v>
      </c>
      <c r="Z19" s="196">
        <v>10.6256285187397</v>
      </c>
      <c r="AA19" s="196">
        <v>10.9064576903032</v>
      </c>
      <c r="AB19" s="196">
        <v>11.0343428348397</v>
      </c>
    </row>
    <row r="20" spans="2:28" ht="12.75">
      <c r="B20" s="42" t="s">
        <v>294</v>
      </c>
      <c r="C20" s="42" t="s">
        <v>424</v>
      </c>
      <c r="D20" s="196">
        <v>5.08715546965396</v>
      </c>
      <c r="E20" s="196">
        <v>5.36838478673771</v>
      </c>
      <c r="F20" s="196">
        <v>5.68676610078098</v>
      </c>
      <c r="G20" s="196">
        <v>5.88834163902365</v>
      </c>
      <c r="H20" s="196">
        <v>6.12155133098831</v>
      </c>
      <c r="I20" s="196">
        <v>6.34315420043907</v>
      </c>
      <c r="J20" s="196">
        <v>6.49655779585438</v>
      </c>
      <c r="K20" s="196">
        <v>6.69301578383564</v>
      </c>
      <c r="L20" s="196">
        <v>6.96402662075426</v>
      </c>
      <c r="M20" s="196">
        <v>7.04378499117512</v>
      </c>
      <c r="N20" s="196">
        <v>6.99078742642826</v>
      </c>
      <c r="O20" s="196">
        <v>7.3109204873857</v>
      </c>
      <c r="P20" s="196">
        <v>7.74336728945287</v>
      </c>
      <c r="Q20" s="196">
        <v>8.13709205069751</v>
      </c>
      <c r="R20" s="196">
        <v>8.49329418532688</v>
      </c>
      <c r="S20" s="196">
        <v>8.68642337319353</v>
      </c>
      <c r="T20" s="196">
        <v>8.90176244775983</v>
      </c>
      <c r="U20" s="196">
        <v>9.25298759913084</v>
      </c>
      <c r="V20" s="196">
        <v>9.50620525106623</v>
      </c>
      <c r="W20" s="196">
        <v>9.71281572327271</v>
      </c>
      <c r="X20" s="196">
        <v>9.64073950915523</v>
      </c>
      <c r="Y20" s="196">
        <v>9.8876750377162</v>
      </c>
      <c r="Z20" s="196">
        <v>10.2156285187397</v>
      </c>
      <c r="AA20" s="196">
        <v>10.4964576903032</v>
      </c>
      <c r="AB20" s="196">
        <v>10.6143428348397</v>
      </c>
    </row>
    <row r="21" spans="2:28" ht="12.75">
      <c r="B21" s="42" t="s">
        <v>355</v>
      </c>
      <c r="C21" s="42" t="s">
        <v>286</v>
      </c>
      <c r="D21" s="196">
        <v>6.24715546965396</v>
      </c>
      <c r="E21" s="196">
        <v>6.42838478673771</v>
      </c>
      <c r="F21" s="196">
        <v>6.62676610078098</v>
      </c>
      <c r="G21" s="196">
        <v>6.83834163902365</v>
      </c>
      <c r="H21" s="196">
        <v>7.03155133098831</v>
      </c>
      <c r="I21" s="196">
        <v>7.22315420043907</v>
      </c>
      <c r="J21" s="196">
        <v>7.37655779585438</v>
      </c>
      <c r="K21" s="196">
        <v>7.54301578383564</v>
      </c>
      <c r="L21" s="196">
        <v>7.80402662075426</v>
      </c>
      <c r="M21" s="196">
        <v>7.88378499117512</v>
      </c>
      <c r="N21" s="196">
        <v>7.80078742642826</v>
      </c>
      <c r="O21" s="196">
        <v>8.1509204873857</v>
      </c>
      <c r="P21" s="196">
        <v>8.60336728945287</v>
      </c>
      <c r="Q21" s="196">
        <v>9.02709205069751</v>
      </c>
      <c r="R21" s="196">
        <v>9.41329418532688</v>
      </c>
      <c r="S21" s="196">
        <v>9.60642337319353</v>
      </c>
      <c r="T21" s="196">
        <v>9.82176244775983</v>
      </c>
      <c r="U21" s="196">
        <v>10.1729875991308</v>
      </c>
      <c r="V21" s="196">
        <v>10.4362052510662</v>
      </c>
      <c r="W21" s="196">
        <v>10.6428157232727</v>
      </c>
      <c r="X21" s="196">
        <v>10.5507395091552</v>
      </c>
      <c r="Y21" s="196">
        <v>10.7976750377162</v>
      </c>
      <c r="Z21" s="196">
        <v>11.1456285187397</v>
      </c>
      <c r="AA21" s="196">
        <v>11.4064576903032</v>
      </c>
      <c r="AB21" s="196">
        <v>11.5443428348397</v>
      </c>
    </row>
    <row r="22" spans="2:28" ht="12.75">
      <c r="B22" s="42" t="s">
        <v>355</v>
      </c>
      <c r="C22" s="42" t="s">
        <v>524</v>
      </c>
      <c r="D22" s="196">
        <v>6.24715546965396</v>
      </c>
      <c r="E22" s="196">
        <v>6.68838478673771</v>
      </c>
      <c r="F22" s="196">
        <v>6.94676610078098</v>
      </c>
      <c r="G22" s="196">
        <v>7.17834163902365</v>
      </c>
      <c r="H22" s="196">
        <v>7.39155133098831</v>
      </c>
      <c r="I22" s="196">
        <v>7.58315420043907</v>
      </c>
      <c r="J22" s="196">
        <v>7.73655779585438</v>
      </c>
      <c r="K22" s="196">
        <v>7.90301578383564</v>
      </c>
      <c r="L22" s="196">
        <v>8.17402662075426</v>
      </c>
      <c r="M22" s="196">
        <v>8.25378499117512</v>
      </c>
      <c r="N22" s="196">
        <v>8.19078742642826</v>
      </c>
      <c r="O22" s="196">
        <v>8.5409204873857</v>
      </c>
      <c r="P22" s="196">
        <v>9.01336728945287</v>
      </c>
      <c r="Q22" s="196">
        <v>9.44709205069751</v>
      </c>
      <c r="R22" s="196">
        <v>9.84329418532688</v>
      </c>
      <c r="S22" s="196">
        <v>10.0464233731935</v>
      </c>
      <c r="T22" s="196">
        <v>10.2617624477598</v>
      </c>
      <c r="U22" s="196">
        <v>10.6129875991308</v>
      </c>
      <c r="V22" s="196">
        <v>10.8862052510662</v>
      </c>
      <c r="W22" s="196">
        <v>11.1028157232727</v>
      </c>
      <c r="X22" s="196">
        <v>11.0207395091552</v>
      </c>
      <c r="Y22" s="196">
        <v>11.2776750377162</v>
      </c>
      <c r="Z22" s="196">
        <v>11.6256285187397</v>
      </c>
      <c r="AA22" s="196">
        <v>11.8964576903032</v>
      </c>
      <c r="AB22" s="196">
        <v>12.0543428348397</v>
      </c>
    </row>
    <row r="23" spans="2:28" ht="12.75">
      <c r="B23" s="42" t="s">
        <v>355</v>
      </c>
      <c r="C23" s="42" t="s">
        <v>424</v>
      </c>
      <c r="D23" s="196">
        <v>6.21715546965396</v>
      </c>
      <c r="E23" s="196">
        <v>6.48838478673771</v>
      </c>
      <c r="F23" s="196">
        <v>6.69676610078098</v>
      </c>
      <c r="G23" s="196">
        <v>6.92834163902365</v>
      </c>
      <c r="H23" s="196">
        <v>7.12155133098831</v>
      </c>
      <c r="I23" s="196">
        <v>7.31315420043907</v>
      </c>
      <c r="J23" s="196">
        <v>7.46655779585438</v>
      </c>
      <c r="K23" s="196">
        <v>7.63301578383564</v>
      </c>
      <c r="L23" s="196">
        <v>7.89402662075426</v>
      </c>
      <c r="M23" s="196">
        <v>7.97378499117512</v>
      </c>
      <c r="N23" s="196">
        <v>7.90078742642826</v>
      </c>
      <c r="O23" s="196">
        <v>8.2509204873857</v>
      </c>
      <c r="P23" s="196">
        <v>8.70336728945287</v>
      </c>
      <c r="Q23" s="196">
        <v>9.12709205069751</v>
      </c>
      <c r="R23" s="196">
        <v>9.51329418532688</v>
      </c>
      <c r="S23" s="196">
        <v>9.71642337319353</v>
      </c>
      <c r="T23" s="196">
        <v>9.93176244775983</v>
      </c>
      <c r="U23" s="196">
        <v>10.2829875991308</v>
      </c>
      <c r="V23" s="196">
        <v>10.5462052510662</v>
      </c>
      <c r="W23" s="196">
        <v>10.7528157232727</v>
      </c>
      <c r="X23" s="196">
        <v>10.6707395091552</v>
      </c>
      <c r="Y23" s="196">
        <v>10.9176750377162</v>
      </c>
      <c r="Z23" s="196">
        <v>11.2656285187397</v>
      </c>
      <c r="AA23" s="196">
        <v>11.5364576903032</v>
      </c>
      <c r="AB23" s="196">
        <v>11.6743428348397</v>
      </c>
    </row>
    <row r="24" spans="2:28" ht="12.75">
      <c r="B24" s="42" t="s">
        <v>194</v>
      </c>
      <c r="C24" s="42" t="s">
        <v>286</v>
      </c>
      <c r="D24" s="196">
        <v>4.24715546965396</v>
      </c>
      <c r="E24" s="196">
        <v>4.99838478673771</v>
      </c>
      <c r="F24" s="196">
        <v>5.56676610078098</v>
      </c>
      <c r="G24" s="196">
        <v>5.95834163902365</v>
      </c>
      <c r="H24" s="196">
        <v>5.98155133098831</v>
      </c>
      <c r="I24" s="196">
        <v>5.96315420043907</v>
      </c>
      <c r="J24" s="196">
        <v>6.06655779585438</v>
      </c>
      <c r="K24" s="196">
        <v>6.21301578383564</v>
      </c>
      <c r="L24" s="196">
        <v>6.44402662075426</v>
      </c>
      <c r="M24" s="196">
        <v>6.42378499117512</v>
      </c>
      <c r="N24" s="196">
        <v>6.27078742642826</v>
      </c>
      <c r="O24" s="196">
        <v>6.5209204873857</v>
      </c>
      <c r="P24" s="196">
        <v>6.91336728945287</v>
      </c>
      <c r="Q24" s="196">
        <v>7.21709205069751</v>
      </c>
      <c r="R24" s="196">
        <v>7.54329418532688</v>
      </c>
      <c r="S24" s="196">
        <v>7.67642337319353</v>
      </c>
      <c r="T24" s="196">
        <v>7.84176244775983</v>
      </c>
      <c r="U24" s="196">
        <v>8.21298759913084</v>
      </c>
      <c r="V24" s="196">
        <v>8.52620525106623</v>
      </c>
      <c r="W24" s="196">
        <v>8.78281572327271</v>
      </c>
      <c r="X24" s="196">
        <v>8.69073950915523</v>
      </c>
      <c r="Y24" s="196">
        <v>8.8876750377162</v>
      </c>
      <c r="Z24" s="196">
        <v>9.19562851873967</v>
      </c>
      <c r="AA24" s="196">
        <v>9.39645769030324</v>
      </c>
      <c r="AB24" s="196">
        <v>9.30434283483966</v>
      </c>
    </row>
    <row r="25" spans="2:28" ht="12.75">
      <c r="B25" s="42" t="s">
        <v>194</v>
      </c>
      <c r="C25" s="42" t="s">
        <v>524</v>
      </c>
      <c r="D25" s="196">
        <v>6.93715546965396</v>
      </c>
      <c r="E25" s="196">
        <v>6.60838478673771</v>
      </c>
      <c r="F25" s="196">
        <v>7.02676610078098</v>
      </c>
      <c r="G25" s="196">
        <v>7.44834163902365</v>
      </c>
      <c r="H25" s="196">
        <v>7.42155133098831</v>
      </c>
      <c r="I25" s="196">
        <v>7.35315420043907</v>
      </c>
      <c r="J25" s="196">
        <v>7.45655779585438</v>
      </c>
      <c r="K25" s="196">
        <v>7.60301578383564</v>
      </c>
      <c r="L25" s="196">
        <v>7.83402662075426</v>
      </c>
      <c r="M25" s="196">
        <v>7.81378499117512</v>
      </c>
      <c r="N25" s="196">
        <v>7.66078742642826</v>
      </c>
      <c r="O25" s="196">
        <v>7.9409204873857</v>
      </c>
      <c r="P25" s="196">
        <v>8.35336728945287</v>
      </c>
      <c r="Q25" s="196">
        <v>8.67709205069751</v>
      </c>
      <c r="R25" s="196">
        <v>9.04329418532688</v>
      </c>
      <c r="S25" s="196">
        <v>9.17642337319353</v>
      </c>
      <c r="T25" s="196">
        <v>9.35176244775983</v>
      </c>
      <c r="U25" s="196">
        <v>9.76298759913084</v>
      </c>
      <c r="V25" s="196">
        <v>10.0962052510662</v>
      </c>
      <c r="W25" s="196">
        <v>10.3828157232727</v>
      </c>
      <c r="X25" s="196">
        <v>10.3107395091552</v>
      </c>
      <c r="Y25" s="196">
        <v>10.5476750377162</v>
      </c>
      <c r="Z25" s="196">
        <v>10.8756285187397</v>
      </c>
      <c r="AA25" s="196">
        <v>11.0864576903032</v>
      </c>
      <c r="AB25" s="196">
        <v>10.9843428348397</v>
      </c>
    </row>
    <row r="26" spans="2:28" ht="12.75">
      <c r="B26" s="42" t="s">
        <v>194</v>
      </c>
      <c r="C26" s="42" t="s">
        <v>424</v>
      </c>
      <c r="D26" s="196">
        <v>4.62715546965396</v>
      </c>
      <c r="E26" s="196">
        <v>5.41838478673771</v>
      </c>
      <c r="F26" s="196">
        <v>5.96676610078098</v>
      </c>
      <c r="G26" s="196">
        <v>6.36834163902365</v>
      </c>
      <c r="H26" s="196">
        <v>6.38155133098831</v>
      </c>
      <c r="I26" s="196">
        <v>6.34315420043907</v>
      </c>
      <c r="J26" s="196">
        <v>6.44655779585438</v>
      </c>
      <c r="K26" s="196">
        <v>6.59301578383564</v>
      </c>
      <c r="L26" s="196">
        <v>6.82402662075426</v>
      </c>
      <c r="M26" s="196">
        <v>6.79378499117512</v>
      </c>
      <c r="N26" s="196">
        <v>6.65078742642826</v>
      </c>
      <c r="O26" s="196">
        <v>6.9009204873857</v>
      </c>
      <c r="P26" s="196">
        <v>7.30336728945287</v>
      </c>
      <c r="Q26" s="196">
        <v>7.6070920506975</v>
      </c>
      <c r="R26" s="196">
        <v>7.94329418532688</v>
      </c>
      <c r="S26" s="196">
        <v>8.07642337319354</v>
      </c>
      <c r="T26" s="196">
        <v>8.24176244775983</v>
      </c>
      <c r="U26" s="196">
        <v>8.62298759913084</v>
      </c>
      <c r="V26" s="196">
        <v>8.93620525106623</v>
      </c>
      <c r="W26" s="196">
        <v>9.20281572327271</v>
      </c>
      <c r="X26" s="196">
        <v>9.11073950915523</v>
      </c>
      <c r="Y26" s="196">
        <v>9.3176750377162</v>
      </c>
      <c r="Z26" s="196">
        <v>9.64562851873967</v>
      </c>
      <c r="AA26" s="196">
        <v>9.83645769030324</v>
      </c>
      <c r="AB26" s="196">
        <v>9.74434283483966</v>
      </c>
    </row>
    <row r="27" spans="2:28" ht="12.75">
      <c r="B27" s="42" t="s">
        <v>74</v>
      </c>
      <c r="C27" s="42" t="s">
        <v>286</v>
      </c>
      <c r="D27" s="196">
        <v>4.69715546965396</v>
      </c>
      <c r="E27" s="196">
        <v>4.92838478673771</v>
      </c>
      <c r="F27" s="196">
        <v>5.12676610078098</v>
      </c>
      <c r="G27" s="196">
        <v>5.33834163902365</v>
      </c>
      <c r="H27" s="196">
        <v>5.57155133098831</v>
      </c>
      <c r="I27" s="196">
        <v>5.81315420043907</v>
      </c>
      <c r="J27" s="196">
        <v>6.01655779585438</v>
      </c>
      <c r="K27" s="196">
        <v>6.25301578383564</v>
      </c>
      <c r="L27" s="196">
        <v>6.59402662075426</v>
      </c>
      <c r="M27" s="196">
        <v>6.68378499117512</v>
      </c>
      <c r="N27" s="196">
        <v>6.61078742642826</v>
      </c>
      <c r="O27" s="196">
        <v>6.9209204873857</v>
      </c>
      <c r="P27" s="196">
        <v>7.34336728945287</v>
      </c>
      <c r="Q27" s="196">
        <v>7.7270920506975</v>
      </c>
      <c r="R27" s="196">
        <v>8.12329418532688</v>
      </c>
      <c r="S27" s="196">
        <v>8.30642337319353</v>
      </c>
      <c r="T27" s="196">
        <v>8.51176244775983</v>
      </c>
      <c r="U27" s="196">
        <v>8.90298759913084</v>
      </c>
      <c r="V27" s="196">
        <v>9.21620525106623</v>
      </c>
      <c r="W27" s="196">
        <v>9.45281572327271</v>
      </c>
      <c r="X27" s="196">
        <v>9.35073950915523</v>
      </c>
      <c r="Y27" s="196">
        <v>9.5776750377162</v>
      </c>
      <c r="Z27" s="196">
        <v>9.93562851873967</v>
      </c>
      <c r="AA27" s="196">
        <v>10.2364576903032</v>
      </c>
      <c r="AB27" s="196">
        <v>10.3543428348397</v>
      </c>
    </row>
    <row r="28" spans="2:28" ht="12.75">
      <c r="B28" s="42" t="s">
        <v>74</v>
      </c>
      <c r="C28" s="42" t="s">
        <v>524</v>
      </c>
      <c r="D28" s="196">
        <v>5.04715546965396</v>
      </c>
      <c r="E28" s="196">
        <v>5.30838478673771</v>
      </c>
      <c r="F28" s="196">
        <v>5.59676610078098</v>
      </c>
      <c r="G28" s="196">
        <v>5.81834163902365</v>
      </c>
      <c r="H28" s="196">
        <v>6.06155133098831</v>
      </c>
      <c r="I28" s="196">
        <v>6.32315420043907</v>
      </c>
      <c r="J28" s="196">
        <v>6.55655779585438</v>
      </c>
      <c r="K28" s="196">
        <v>6.80301578383564</v>
      </c>
      <c r="L28" s="196">
        <v>7.15402662075426</v>
      </c>
      <c r="M28" s="196">
        <v>7.25378499117512</v>
      </c>
      <c r="N28" s="196">
        <v>7.22078742642826</v>
      </c>
      <c r="O28" s="196">
        <v>7.5309204873857</v>
      </c>
      <c r="P28" s="196">
        <v>7.97336728945287</v>
      </c>
      <c r="Q28" s="196">
        <v>8.37709205069751</v>
      </c>
      <c r="R28" s="196">
        <v>8.80329418532688</v>
      </c>
      <c r="S28" s="196">
        <v>9.00642337319354</v>
      </c>
      <c r="T28" s="196">
        <v>9.23176244775983</v>
      </c>
      <c r="U28" s="196">
        <v>9.62298759913084</v>
      </c>
      <c r="V28" s="196">
        <v>9.95620525106623</v>
      </c>
      <c r="W28" s="196">
        <v>10.2128157232727</v>
      </c>
      <c r="X28" s="196">
        <v>10.1207395091552</v>
      </c>
      <c r="Y28" s="196">
        <v>10.3676750377162</v>
      </c>
      <c r="Z28" s="196">
        <v>10.7256285187397</v>
      </c>
      <c r="AA28" s="196">
        <v>11.0564576903032</v>
      </c>
      <c r="AB28" s="196">
        <v>11.2043428348397</v>
      </c>
    </row>
    <row r="29" spans="2:28" ht="12.75">
      <c r="B29" s="42" t="s">
        <v>74</v>
      </c>
      <c r="C29" s="42" t="s">
        <v>424</v>
      </c>
      <c r="D29" s="196">
        <v>4.86715546965396</v>
      </c>
      <c r="E29" s="196">
        <v>5.06838478673771</v>
      </c>
      <c r="F29" s="196">
        <v>5.29676610078098</v>
      </c>
      <c r="G29" s="196">
        <v>5.50834163902365</v>
      </c>
      <c r="H29" s="196">
        <v>5.74155133098831</v>
      </c>
      <c r="I29" s="196">
        <v>5.98315420043907</v>
      </c>
      <c r="J29" s="196">
        <v>6.20655779585438</v>
      </c>
      <c r="K29" s="196">
        <v>6.44301578383564</v>
      </c>
      <c r="L29" s="196">
        <v>6.78402662075426</v>
      </c>
      <c r="M29" s="196">
        <v>6.87378499117512</v>
      </c>
      <c r="N29" s="196">
        <v>6.83078742642826</v>
      </c>
      <c r="O29" s="196">
        <v>7.1409204873857</v>
      </c>
      <c r="P29" s="196">
        <v>7.56336728945287</v>
      </c>
      <c r="Q29" s="196">
        <v>7.94709205069751</v>
      </c>
      <c r="R29" s="196">
        <v>8.36329418532688</v>
      </c>
      <c r="S29" s="196">
        <v>8.55642337319353</v>
      </c>
      <c r="T29" s="196">
        <v>8.77176244775983</v>
      </c>
      <c r="U29" s="196">
        <v>9.15298759913084</v>
      </c>
      <c r="V29" s="196">
        <v>9.47620525106623</v>
      </c>
      <c r="W29" s="196">
        <v>9.72281572327271</v>
      </c>
      <c r="X29" s="196">
        <v>9.62073950915523</v>
      </c>
      <c r="Y29" s="196">
        <v>9.8576750377162</v>
      </c>
      <c r="Z29" s="196">
        <v>10.2156285187397</v>
      </c>
      <c r="AA29" s="196">
        <v>10.5264576903032</v>
      </c>
      <c r="AB29" s="196">
        <v>10.6443428348397</v>
      </c>
    </row>
    <row r="30" spans="2:28" ht="12.75">
      <c r="B30" s="42" t="s">
        <v>201</v>
      </c>
      <c r="C30" s="42" t="s">
        <v>286</v>
      </c>
      <c r="D30" s="196">
        <v>4.69715546965396</v>
      </c>
      <c r="E30" s="196">
        <v>4.92838478673771</v>
      </c>
      <c r="F30" s="196">
        <v>5.12676610078098</v>
      </c>
      <c r="G30" s="196">
        <v>5.33834163902365</v>
      </c>
      <c r="H30" s="196">
        <v>5.57155133098831</v>
      </c>
      <c r="I30" s="196">
        <v>5.81315420043907</v>
      </c>
      <c r="J30" s="196">
        <v>6.01655779585438</v>
      </c>
      <c r="K30" s="196">
        <v>6.25301578383564</v>
      </c>
      <c r="L30" s="196">
        <v>6.59402662075426</v>
      </c>
      <c r="M30" s="196">
        <v>6.68378499117512</v>
      </c>
      <c r="N30" s="196">
        <v>6.61078742642826</v>
      </c>
      <c r="O30" s="196">
        <v>6.9209204873857</v>
      </c>
      <c r="P30" s="196">
        <v>7.34336728945287</v>
      </c>
      <c r="Q30" s="196">
        <v>7.7270920506975</v>
      </c>
      <c r="R30" s="196">
        <v>8.12329418532688</v>
      </c>
      <c r="S30" s="196">
        <v>8.30642337319353</v>
      </c>
      <c r="T30" s="196">
        <v>8.51176244775983</v>
      </c>
      <c r="U30" s="196">
        <v>8.90298759913084</v>
      </c>
      <c r="V30" s="196">
        <v>9.21620525106623</v>
      </c>
      <c r="W30" s="196">
        <v>9.45281572327271</v>
      </c>
      <c r="X30" s="196">
        <v>9.35073950915523</v>
      </c>
      <c r="Y30" s="196">
        <v>9.5776750377162</v>
      </c>
      <c r="Z30" s="196">
        <v>9.93562851873967</v>
      </c>
      <c r="AA30" s="196">
        <v>10.2364576903032</v>
      </c>
      <c r="AB30" s="196">
        <v>10.3543428348397</v>
      </c>
    </row>
    <row r="31" spans="2:28" ht="12.75">
      <c r="B31" s="42" t="s">
        <v>201</v>
      </c>
      <c r="C31" s="42" t="s">
        <v>524</v>
      </c>
      <c r="D31" s="196">
        <v>5.04715546965396</v>
      </c>
      <c r="E31" s="196">
        <v>5.30838478673771</v>
      </c>
      <c r="F31" s="196">
        <v>5.59676610078098</v>
      </c>
      <c r="G31" s="196">
        <v>5.81834163902365</v>
      </c>
      <c r="H31" s="196">
        <v>6.06155133098831</v>
      </c>
      <c r="I31" s="196">
        <v>6.32315420043907</v>
      </c>
      <c r="J31" s="196">
        <v>6.55655779585438</v>
      </c>
      <c r="K31" s="196">
        <v>6.80301578383564</v>
      </c>
      <c r="L31" s="196">
        <v>7.15402662075426</v>
      </c>
      <c r="M31" s="196">
        <v>7.25378499117512</v>
      </c>
      <c r="N31" s="196">
        <v>7.22078742642826</v>
      </c>
      <c r="O31" s="196">
        <v>7.5309204873857</v>
      </c>
      <c r="P31" s="196">
        <v>7.97336728945287</v>
      </c>
      <c r="Q31" s="196">
        <v>8.37709205069751</v>
      </c>
      <c r="R31" s="196">
        <v>8.80329418532688</v>
      </c>
      <c r="S31" s="196">
        <v>9.00642337319354</v>
      </c>
      <c r="T31" s="196">
        <v>9.23176244775983</v>
      </c>
      <c r="U31" s="196">
        <v>9.62298759913084</v>
      </c>
      <c r="V31" s="196">
        <v>9.95620525106623</v>
      </c>
      <c r="W31" s="196">
        <v>10.2128157232727</v>
      </c>
      <c r="X31" s="196">
        <v>10.1207395091552</v>
      </c>
      <c r="Y31" s="196">
        <v>10.3676750377162</v>
      </c>
      <c r="Z31" s="196">
        <v>10.7256285187397</v>
      </c>
      <c r="AA31" s="196">
        <v>11.0564576903032</v>
      </c>
      <c r="AB31" s="196">
        <v>11.2043428348397</v>
      </c>
    </row>
    <row r="32" spans="2:28" ht="12.75">
      <c r="B32" s="42" t="s">
        <v>201</v>
      </c>
      <c r="C32" s="42" t="s">
        <v>424</v>
      </c>
      <c r="D32" s="196">
        <v>4.86715546965396</v>
      </c>
      <c r="E32" s="196">
        <v>5.06838478673771</v>
      </c>
      <c r="F32" s="196">
        <v>5.29676610078098</v>
      </c>
      <c r="G32" s="196">
        <v>5.50834163902365</v>
      </c>
      <c r="H32" s="196">
        <v>5.74155133098831</v>
      </c>
      <c r="I32" s="196">
        <v>5.98315420043907</v>
      </c>
      <c r="J32" s="196">
        <v>6.20655779585438</v>
      </c>
      <c r="K32" s="196">
        <v>6.44301578383564</v>
      </c>
      <c r="L32" s="196">
        <v>6.78402662075426</v>
      </c>
      <c r="M32" s="196">
        <v>6.87378499117512</v>
      </c>
      <c r="N32" s="196">
        <v>6.83078742642826</v>
      </c>
      <c r="O32" s="196">
        <v>7.1409204873857</v>
      </c>
      <c r="P32" s="196">
        <v>7.56336728945287</v>
      </c>
      <c r="Q32" s="196">
        <v>7.94709205069751</v>
      </c>
      <c r="R32" s="196">
        <v>8.36329418532688</v>
      </c>
      <c r="S32" s="196">
        <v>8.55642337319353</v>
      </c>
      <c r="T32" s="196">
        <v>8.77176244775983</v>
      </c>
      <c r="U32" s="196">
        <v>9.15298759913084</v>
      </c>
      <c r="V32" s="196">
        <v>9.47620525106623</v>
      </c>
      <c r="W32" s="196">
        <v>9.72281572327271</v>
      </c>
      <c r="X32" s="196">
        <v>9.62073950915523</v>
      </c>
      <c r="Y32" s="196">
        <v>9.8576750377162</v>
      </c>
      <c r="Z32" s="196">
        <v>10.2156285187397</v>
      </c>
      <c r="AA32" s="196">
        <v>10.5264576903032</v>
      </c>
      <c r="AB32" s="196">
        <v>10.6443428348397</v>
      </c>
    </row>
    <row r="33" spans="2:28" ht="12.75">
      <c r="B33" s="42" t="s">
        <v>198</v>
      </c>
      <c r="C33" s="42" t="s">
        <v>286</v>
      </c>
      <c r="D33" s="196">
        <v>4.79715546965396</v>
      </c>
      <c r="E33" s="196">
        <v>4.97838478673771</v>
      </c>
      <c r="F33" s="196">
        <v>5.30676610078098</v>
      </c>
      <c r="G33" s="196">
        <v>5.52834163902365</v>
      </c>
      <c r="H33" s="196">
        <v>5.78155133098831</v>
      </c>
      <c r="I33" s="196">
        <v>5.90315420043907</v>
      </c>
      <c r="J33" s="196">
        <v>6.07655779585438</v>
      </c>
      <c r="K33" s="196">
        <v>6.29301578383564</v>
      </c>
      <c r="L33" s="196">
        <v>6.46402662075426</v>
      </c>
      <c r="M33" s="196">
        <v>6.51378499117512</v>
      </c>
      <c r="N33" s="196">
        <v>6.44078742642826</v>
      </c>
      <c r="O33" s="196">
        <v>6.7509204873857</v>
      </c>
      <c r="P33" s="196">
        <v>7.18336728945287</v>
      </c>
      <c r="Q33" s="196">
        <v>7.55709205069751</v>
      </c>
      <c r="R33" s="196">
        <v>7.91329418532688</v>
      </c>
      <c r="S33" s="196">
        <v>8.09642337319354</v>
      </c>
      <c r="T33" s="196">
        <v>8.31176244775983</v>
      </c>
      <c r="U33" s="196">
        <v>8.68298759913084</v>
      </c>
      <c r="V33" s="196">
        <v>8.96620525106623</v>
      </c>
      <c r="W33" s="196">
        <v>9.19281572327271</v>
      </c>
      <c r="X33" s="196">
        <v>9.09073950915523</v>
      </c>
      <c r="Y33" s="196">
        <v>9.3276750377162</v>
      </c>
      <c r="Z33" s="196">
        <v>9.68562851873967</v>
      </c>
      <c r="AA33" s="196">
        <v>9.96645769030324</v>
      </c>
      <c r="AB33" s="196">
        <v>10.0443428348397</v>
      </c>
    </row>
    <row r="34" spans="2:28" ht="12.75">
      <c r="B34" s="42" t="s">
        <v>198</v>
      </c>
      <c r="C34" s="42" t="s">
        <v>524</v>
      </c>
      <c r="D34" s="196">
        <v>5.08715546965396</v>
      </c>
      <c r="E34" s="196">
        <v>5.37838478673771</v>
      </c>
      <c r="F34" s="196">
        <v>5.72676610078098</v>
      </c>
      <c r="G34" s="196">
        <v>5.96834163902365</v>
      </c>
      <c r="H34" s="196">
        <v>6.23155133098831</v>
      </c>
      <c r="I34" s="196">
        <v>6.34315420043907</v>
      </c>
      <c r="J34" s="196">
        <v>6.53655779585438</v>
      </c>
      <c r="K34" s="196">
        <v>6.76301578383564</v>
      </c>
      <c r="L34" s="196">
        <v>6.92402662075426</v>
      </c>
      <c r="M34" s="196">
        <v>6.98378499117512</v>
      </c>
      <c r="N34" s="196">
        <v>6.93078742642826</v>
      </c>
      <c r="O34" s="196">
        <v>7.2509204873857</v>
      </c>
      <c r="P34" s="196">
        <v>7.69336728945287</v>
      </c>
      <c r="Q34" s="196">
        <v>8.08709205069751</v>
      </c>
      <c r="R34" s="196">
        <v>8.45329418532688</v>
      </c>
      <c r="S34" s="196">
        <v>8.66642337319354</v>
      </c>
      <c r="T34" s="196">
        <v>8.88176244775983</v>
      </c>
      <c r="U34" s="196">
        <v>9.27298759913084</v>
      </c>
      <c r="V34" s="196">
        <v>9.55620525106623</v>
      </c>
      <c r="W34" s="196">
        <v>9.79281572327271</v>
      </c>
      <c r="X34" s="196">
        <v>9.70073950915523</v>
      </c>
      <c r="Y34" s="196">
        <v>9.9576750377162</v>
      </c>
      <c r="Z34" s="196">
        <v>10.3156285187397</v>
      </c>
      <c r="AA34" s="196">
        <v>10.6164576903032</v>
      </c>
      <c r="AB34" s="196">
        <v>10.7143428348397</v>
      </c>
    </row>
    <row r="35" spans="2:28" ht="12.75">
      <c r="B35" s="42" t="s">
        <v>198</v>
      </c>
      <c r="C35" s="42" t="s">
        <v>424</v>
      </c>
      <c r="D35" s="196">
        <v>4.88715546965396</v>
      </c>
      <c r="E35" s="196">
        <v>5.11838478673771</v>
      </c>
      <c r="F35" s="196">
        <v>5.44676610078098</v>
      </c>
      <c r="G35" s="196">
        <v>5.67834163902365</v>
      </c>
      <c r="H35" s="196">
        <v>5.94155133098831</v>
      </c>
      <c r="I35" s="196">
        <v>6.05315420043907</v>
      </c>
      <c r="J35" s="196">
        <v>6.23655779585438</v>
      </c>
      <c r="K35" s="196">
        <v>6.45301578383564</v>
      </c>
      <c r="L35" s="196">
        <v>6.62402662075426</v>
      </c>
      <c r="M35" s="196">
        <v>6.67378499117512</v>
      </c>
      <c r="N35" s="196">
        <v>6.61078742642826</v>
      </c>
      <c r="O35" s="196">
        <v>6.9209204873857</v>
      </c>
      <c r="P35" s="196">
        <v>7.36336728945287</v>
      </c>
      <c r="Q35" s="196">
        <v>7.73709205069751</v>
      </c>
      <c r="R35" s="196">
        <v>8.09329418532688</v>
      </c>
      <c r="S35" s="196">
        <v>8.29642337319353</v>
      </c>
      <c r="T35" s="196">
        <v>8.51176244775983</v>
      </c>
      <c r="U35" s="196">
        <v>8.88298759913084</v>
      </c>
      <c r="V35" s="196">
        <v>9.17620525106623</v>
      </c>
      <c r="W35" s="196">
        <v>9.39281572327271</v>
      </c>
      <c r="X35" s="196">
        <v>9.30073950915523</v>
      </c>
      <c r="Y35" s="196">
        <v>9.5476750377162</v>
      </c>
      <c r="Z35" s="196">
        <v>9.90562851873967</v>
      </c>
      <c r="AA35" s="196">
        <v>10.1964576903032</v>
      </c>
      <c r="AB35" s="196">
        <v>10.2643428348397</v>
      </c>
    </row>
    <row r="36" spans="2:28" ht="12.75">
      <c r="B36" s="42" t="s">
        <v>265</v>
      </c>
      <c r="C36" s="42" t="s">
        <v>286</v>
      </c>
      <c r="D36" s="196">
        <v>4.65715546965396</v>
      </c>
      <c r="E36" s="196">
        <v>4.85838478673771</v>
      </c>
      <c r="F36" s="196">
        <v>5.07676610078098</v>
      </c>
      <c r="G36" s="196">
        <v>5.29834163902365</v>
      </c>
      <c r="H36" s="196">
        <v>5.53155133098831</v>
      </c>
      <c r="I36" s="196">
        <v>5.75315420043907</v>
      </c>
      <c r="J36" s="196">
        <v>5.95655779585438</v>
      </c>
      <c r="K36" s="196">
        <v>6.16301578383564</v>
      </c>
      <c r="L36" s="196">
        <v>6.45402662075426</v>
      </c>
      <c r="M36" s="196">
        <v>6.52378499117512</v>
      </c>
      <c r="N36" s="196">
        <v>6.44078742642826</v>
      </c>
      <c r="O36" s="196">
        <v>6.7509204873857</v>
      </c>
      <c r="P36" s="196">
        <v>7.17336728945287</v>
      </c>
      <c r="Q36" s="196">
        <v>7.54709205069751</v>
      </c>
      <c r="R36" s="196">
        <v>7.90329418532688</v>
      </c>
      <c r="S36" s="196">
        <v>8.08642337319353</v>
      </c>
      <c r="T36" s="196">
        <v>8.29176244775983</v>
      </c>
      <c r="U36" s="196">
        <v>8.68298759913084</v>
      </c>
      <c r="V36" s="196">
        <v>8.97620525106623</v>
      </c>
      <c r="W36" s="196">
        <v>9.20281572327271</v>
      </c>
      <c r="X36" s="196">
        <v>9.10073950915523</v>
      </c>
      <c r="Y36" s="196">
        <v>9.3476750377162</v>
      </c>
      <c r="Z36" s="196">
        <v>9.70562851873967</v>
      </c>
      <c r="AA36" s="196">
        <v>9.99645769030324</v>
      </c>
      <c r="AB36" s="196">
        <v>10.0743428348397</v>
      </c>
    </row>
    <row r="37" spans="2:28" ht="12.75">
      <c r="B37" s="42" t="s">
        <v>265</v>
      </c>
      <c r="C37" s="42" t="s">
        <v>524</v>
      </c>
      <c r="D37" s="196">
        <v>4.76715546965396</v>
      </c>
      <c r="E37" s="196">
        <v>5.09838478673771</v>
      </c>
      <c r="F37" s="196">
        <v>5.37676610078098</v>
      </c>
      <c r="G37" s="196">
        <v>5.61834163902365</v>
      </c>
      <c r="H37" s="196">
        <v>5.86155133098831</v>
      </c>
      <c r="I37" s="196">
        <v>6.10315420043907</v>
      </c>
      <c r="J37" s="196">
        <v>6.30655779585438</v>
      </c>
      <c r="K37" s="196">
        <v>6.51301578383564</v>
      </c>
      <c r="L37" s="196">
        <v>6.81402662075426</v>
      </c>
      <c r="M37" s="196">
        <v>6.88378499117512</v>
      </c>
      <c r="N37" s="196">
        <v>6.82078742642826</v>
      </c>
      <c r="O37" s="196">
        <v>7.1409204873857</v>
      </c>
      <c r="P37" s="196">
        <v>7.58336728945287</v>
      </c>
      <c r="Q37" s="196">
        <v>7.95709205069751</v>
      </c>
      <c r="R37" s="196">
        <v>8.32329418532688</v>
      </c>
      <c r="S37" s="196">
        <v>8.51642337319353</v>
      </c>
      <c r="T37" s="196">
        <v>8.74176244775983</v>
      </c>
      <c r="U37" s="196">
        <v>9.13298759913084</v>
      </c>
      <c r="V37" s="196">
        <v>9.42620525106623</v>
      </c>
      <c r="W37" s="196">
        <v>9.66281572327271</v>
      </c>
      <c r="X37" s="196">
        <v>9.57073950915523</v>
      </c>
      <c r="Y37" s="196">
        <v>9.8176750377162</v>
      </c>
      <c r="Z37" s="196">
        <v>10.2056285187397</v>
      </c>
      <c r="AA37" s="196">
        <v>10.4964576903032</v>
      </c>
      <c r="AB37" s="196">
        <v>10.5943428348397</v>
      </c>
    </row>
    <row r="38" spans="2:28" ht="12.75">
      <c r="B38" s="42" t="s">
        <v>265</v>
      </c>
      <c r="C38" s="42" t="s">
        <v>424</v>
      </c>
      <c r="D38" s="196">
        <v>4.69715546965396</v>
      </c>
      <c r="E38" s="196">
        <v>4.91838478673771</v>
      </c>
      <c r="F38" s="196">
        <v>5.16676610078098</v>
      </c>
      <c r="G38" s="196">
        <v>5.38834163902365</v>
      </c>
      <c r="H38" s="196">
        <v>5.62155133098831</v>
      </c>
      <c r="I38" s="196">
        <v>5.85315420043907</v>
      </c>
      <c r="J38" s="196">
        <v>6.05655779585438</v>
      </c>
      <c r="K38" s="196">
        <v>6.27301578383564</v>
      </c>
      <c r="L38" s="196">
        <v>6.55402662075426</v>
      </c>
      <c r="M38" s="196">
        <v>6.63378499117512</v>
      </c>
      <c r="N38" s="196">
        <v>6.56078742642826</v>
      </c>
      <c r="O38" s="196">
        <v>6.8709204873857</v>
      </c>
      <c r="P38" s="196">
        <v>7.30336728945287</v>
      </c>
      <c r="Q38" s="196">
        <v>7.67709205069751</v>
      </c>
      <c r="R38" s="196">
        <v>8.02329418532688</v>
      </c>
      <c r="S38" s="196">
        <v>8.21642337319353</v>
      </c>
      <c r="T38" s="196">
        <v>8.43176244775983</v>
      </c>
      <c r="U38" s="196">
        <v>8.81298759913084</v>
      </c>
      <c r="V38" s="196">
        <v>9.10620525106623</v>
      </c>
      <c r="W38" s="196">
        <v>9.33281572327271</v>
      </c>
      <c r="X38" s="196">
        <v>9.25073950915523</v>
      </c>
      <c r="Y38" s="196">
        <v>9.4876750377162</v>
      </c>
      <c r="Z38" s="196">
        <v>9.85562851873967</v>
      </c>
      <c r="AA38" s="196">
        <v>10.1464576903032</v>
      </c>
      <c r="AB38" s="196">
        <v>10.2243428348397</v>
      </c>
    </row>
    <row r="39" spans="2:28" ht="12.75">
      <c r="B39" s="42" t="s">
        <v>29</v>
      </c>
      <c r="C39" s="42" t="s">
        <v>286</v>
      </c>
      <c r="D39" s="196">
        <v>4.74715546965396</v>
      </c>
      <c r="E39" s="196">
        <v>4.95838478673771</v>
      </c>
      <c r="F39" s="196">
        <v>5.17676610078098</v>
      </c>
      <c r="G39" s="196">
        <v>5.38834163902365</v>
      </c>
      <c r="H39" s="196">
        <v>5.61155133098831</v>
      </c>
      <c r="I39" s="196">
        <v>5.91315420043907</v>
      </c>
      <c r="J39" s="196">
        <v>6.08655779585438</v>
      </c>
      <c r="K39" s="196">
        <v>6.26301578383564</v>
      </c>
      <c r="L39" s="196">
        <v>6.56402662075426</v>
      </c>
      <c r="M39" s="196">
        <v>6.54378499117512</v>
      </c>
      <c r="N39" s="196">
        <v>6.50078742642826</v>
      </c>
      <c r="O39" s="196">
        <v>6.7509204873857</v>
      </c>
      <c r="P39" s="196">
        <v>7.18336728945287</v>
      </c>
      <c r="Q39" s="196">
        <v>7.54709205069751</v>
      </c>
      <c r="R39" s="196">
        <v>7.96329418532688</v>
      </c>
      <c r="S39" s="196">
        <v>8.14642337319353</v>
      </c>
      <c r="T39" s="196">
        <v>8.36176244775983</v>
      </c>
      <c r="U39" s="196">
        <v>8.78298759913084</v>
      </c>
      <c r="V39" s="196">
        <v>9.11620525106623</v>
      </c>
      <c r="W39" s="196">
        <v>9.33281572327271</v>
      </c>
      <c r="X39" s="196">
        <v>9.23073950915523</v>
      </c>
      <c r="Y39" s="196">
        <v>9.4776750377162</v>
      </c>
      <c r="Z39" s="196">
        <v>9.82562851873967</v>
      </c>
      <c r="AA39" s="196">
        <v>10.1164576903032</v>
      </c>
      <c r="AB39" s="196">
        <v>10.2043428348397</v>
      </c>
    </row>
    <row r="40" spans="2:28" ht="12.75">
      <c r="B40" s="42" t="s">
        <v>29</v>
      </c>
      <c r="C40" s="42" t="s">
        <v>524</v>
      </c>
      <c r="D40" s="196">
        <v>5.08715546965396</v>
      </c>
      <c r="E40" s="196">
        <v>5.35838478673771</v>
      </c>
      <c r="F40" s="196">
        <v>5.59676610078098</v>
      </c>
      <c r="G40" s="196">
        <v>5.82834163902365</v>
      </c>
      <c r="H40" s="196">
        <v>6.06155133098831</v>
      </c>
      <c r="I40" s="196">
        <v>6.37315420043907</v>
      </c>
      <c r="J40" s="196">
        <v>6.55655779585438</v>
      </c>
      <c r="K40" s="196">
        <v>6.74301578383564</v>
      </c>
      <c r="L40" s="196">
        <v>7.06402662075426</v>
      </c>
      <c r="M40" s="196">
        <v>7.05378499117512</v>
      </c>
      <c r="N40" s="196">
        <v>7.01078742642826</v>
      </c>
      <c r="O40" s="196">
        <v>7.2809204873857</v>
      </c>
      <c r="P40" s="196">
        <v>7.72336728945287</v>
      </c>
      <c r="Q40" s="196">
        <v>8.10709205069751</v>
      </c>
      <c r="R40" s="196">
        <v>8.54329418532688</v>
      </c>
      <c r="S40" s="196">
        <v>8.72642337319353</v>
      </c>
      <c r="T40" s="196">
        <v>8.95176244775983</v>
      </c>
      <c r="U40" s="196">
        <v>9.40298759913084</v>
      </c>
      <c r="V40" s="196">
        <v>9.73620525106623</v>
      </c>
      <c r="W40" s="196">
        <v>9.97281572327271</v>
      </c>
      <c r="X40" s="196">
        <v>9.89073950915523</v>
      </c>
      <c r="Y40" s="196">
        <v>10.1376750377162</v>
      </c>
      <c r="Z40" s="196">
        <v>10.5056285187397</v>
      </c>
      <c r="AA40" s="196">
        <v>10.8064576903032</v>
      </c>
      <c r="AB40" s="196">
        <v>10.9243428348397</v>
      </c>
    </row>
    <row r="41" spans="2:28" ht="12.75">
      <c r="B41" s="42" t="s">
        <v>29</v>
      </c>
      <c r="C41" s="42" t="s">
        <v>424</v>
      </c>
      <c r="D41" s="196">
        <v>4.85715546965396</v>
      </c>
      <c r="E41" s="196">
        <v>5.09838478673771</v>
      </c>
      <c r="F41" s="196">
        <v>5.31676610078098</v>
      </c>
      <c r="G41" s="196">
        <v>5.53834163902365</v>
      </c>
      <c r="H41" s="196">
        <v>5.77155133098831</v>
      </c>
      <c r="I41" s="196">
        <v>6.06315420043907</v>
      </c>
      <c r="J41" s="196">
        <v>6.24655779585438</v>
      </c>
      <c r="K41" s="196">
        <v>6.43301578383564</v>
      </c>
      <c r="L41" s="196">
        <v>6.73402662075426</v>
      </c>
      <c r="M41" s="196">
        <v>6.72378499117512</v>
      </c>
      <c r="N41" s="196">
        <v>6.67078742642826</v>
      </c>
      <c r="O41" s="196">
        <v>6.9409204873857</v>
      </c>
      <c r="P41" s="196">
        <v>7.37336728945287</v>
      </c>
      <c r="Q41" s="196">
        <v>7.73709205069751</v>
      </c>
      <c r="R41" s="196">
        <v>8.16329418532688</v>
      </c>
      <c r="S41" s="196">
        <v>8.35642337319353</v>
      </c>
      <c r="T41" s="196">
        <v>8.56176244775983</v>
      </c>
      <c r="U41" s="196">
        <v>9.00298759913084</v>
      </c>
      <c r="V41" s="196">
        <v>9.32620525106623</v>
      </c>
      <c r="W41" s="196">
        <v>9.55281572327271</v>
      </c>
      <c r="X41" s="196">
        <v>9.46073950915523</v>
      </c>
      <c r="Y41" s="196">
        <v>9.7076750377162</v>
      </c>
      <c r="Z41" s="196">
        <v>10.0656285187397</v>
      </c>
      <c r="AA41" s="196">
        <v>10.3564576903032</v>
      </c>
      <c r="AB41" s="196">
        <v>10.4643428348397</v>
      </c>
    </row>
    <row r="42" spans="2:28" ht="12.75">
      <c r="B42" s="42" t="s">
        <v>177</v>
      </c>
      <c r="C42" s="42" t="s">
        <v>286</v>
      </c>
      <c r="D42" s="196">
        <v>4.69715546965396</v>
      </c>
      <c r="E42" s="196">
        <v>4.91838478673771</v>
      </c>
      <c r="F42" s="196">
        <v>5.13676610078098</v>
      </c>
      <c r="G42" s="196">
        <v>5.34834163902365</v>
      </c>
      <c r="H42" s="196">
        <v>5.57155133098831</v>
      </c>
      <c r="I42" s="196">
        <v>5.82315420043907</v>
      </c>
      <c r="J42" s="196">
        <v>6.02655779585438</v>
      </c>
      <c r="K42" s="196">
        <v>6.26301578383564</v>
      </c>
      <c r="L42" s="196">
        <v>6.60402662075426</v>
      </c>
      <c r="M42" s="196">
        <v>6.69378499117512</v>
      </c>
      <c r="N42" s="196">
        <v>6.63078742642826</v>
      </c>
      <c r="O42" s="196">
        <v>6.9309204873857</v>
      </c>
      <c r="P42" s="196">
        <v>7.35336728945287</v>
      </c>
      <c r="Q42" s="196">
        <v>7.73709205069751</v>
      </c>
      <c r="R42" s="196">
        <v>8.13329418532688</v>
      </c>
      <c r="S42" s="196">
        <v>8.32642337319354</v>
      </c>
      <c r="T42" s="196">
        <v>8.53176244775983</v>
      </c>
      <c r="U42" s="196">
        <v>8.91298759913084</v>
      </c>
      <c r="V42" s="196">
        <v>9.23620525106623</v>
      </c>
      <c r="W42" s="196">
        <v>9.47281572327271</v>
      </c>
      <c r="X42" s="196">
        <v>9.37073950915523</v>
      </c>
      <c r="Y42" s="196">
        <v>9.5976750377162</v>
      </c>
      <c r="Z42" s="196">
        <v>9.95562851873967</v>
      </c>
      <c r="AA42" s="196">
        <v>10.2464576903032</v>
      </c>
      <c r="AB42" s="196">
        <v>10.3643428348397</v>
      </c>
    </row>
    <row r="43" spans="2:28" ht="12.75">
      <c r="B43" s="42" t="s">
        <v>177</v>
      </c>
      <c r="C43" s="42" t="s">
        <v>524</v>
      </c>
      <c r="D43" s="196">
        <v>5.05715546965396</v>
      </c>
      <c r="E43" s="196">
        <v>5.31838478673771</v>
      </c>
      <c r="F43" s="196">
        <v>5.58676610078098</v>
      </c>
      <c r="G43" s="196">
        <v>5.81834163902365</v>
      </c>
      <c r="H43" s="196">
        <v>6.05155133098831</v>
      </c>
      <c r="I43" s="196">
        <v>6.31315420043907</v>
      </c>
      <c r="J43" s="196">
        <v>6.53655779585438</v>
      </c>
      <c r="K43" s="196">
        <v>6.79301578383564</v>
      </c>
      <c r="L43" s="196">
        <v>7.14402662075426</v>
      </c>
      <c r="M43" s="196">
        <v>7.24378499117512</v>
      </c>
      <c r="N43" s="196">
        <v>7.20078742642826</v>
      </c>
      <c r="O43" s="196">
        <v>7.5209204873857</v>
      </c>
      <c r="P43" s="196">
        <v>7.96336728945287</v>
      </c>
      <c r="Q43" s="196">
        <v>8.36709205069751</v>
      </c>
      <c r="R43" s="196">
        <v>8.78329418532688</v>
      </c>
      <c r="S43" s="196">
        <v>8.98642337319354</v>
      </c>
      <c r="T43" s="196">
        <v>9.21176244775983</v>
      </c>
      <c r="U43" s="196">
        <v>9.61298759913084</v>
      </c>
      <c r="V43" s="196">
        <v>9.94620525106623</v>
      </c>
      <c r="W43" s="196">
        <v>10.1828157232727</v>
      </c>
      <c r="X43" s="196">
        <v>10.1007395091552</v>
      </c>
      <c r="Y43" s="196">
        <v>10.3376750377162</v>
      </c>
      <c r="Z43" s="196">
        <v>10.7156285187397</v>
      </c>
      <c r="AA43" s="196">
        <v>11.0364576903032</v>
      </c>
      <c r="AB43" s="196">
        <v>11.1743428348397</v>
      </c>
    </row>
    <row r="44" spans="2:28" ht="12.75">
      <c r="B44" s="42" t="s">
        <v>177</v>
      </c>
      <c r="C44" s="42" t="s">
        <v>424</v>
      </c>
      <c r="D44" s="196">
        <v>4.84715546965396</v>
      </c>
      <c r="E44" s="196">
        <v>5.06838478673771</v>
      </c>
      <c r="F44" s="196">
        <v>5.29676610078098</v>
      </c>
      <c r="G44" s="196">
        <v>5.50834163902365</v>
      </c>
      <c r="H44" s="196">
        <v>5.74155133098831</v>
      </c>
      <c r="I44" s="196">
        <v>5.99315420043907</v>
      </c>
      <c r="J44" s="196">
        <v>6.20655779585438</v>
      </c>
      <c r="K44" s="196">
        <v>6.45301578383564</v>
      </c>
      <c r="L44" s="196">
        <v>6.78402662075426</v>
      </c>
      <c r="M44" s="196">
        <v>6.87378499117512</v>
      </c>
      <c r="N44" s="196">
        <v>6.83078742642826</v>
      </c>
      <c r="O44" s="196">
        <v>7.1409204873857</v>
      </c>
      <c r="P44" s="196">
        <v>7.56336728945287</v>
      </c>
      <c r="Q44" s="196">
        <v>7.95709205069751</v>
      </c>
      <c r="R44" s="196">
        <v>8.36329418532688</v>
      </c>
      <c r="S44" s="196">
        <v>8.55642337319353</v>
      </c>
      <c r="T44" s="196">
        <v>8.76176244775983</v>
      </c>
      <c r="U44" s="196">
        <v>9.16298759913084</v>
      </c>
      <c r="V44" s="196">
        <v>9.47620525106623</v>
      </c>
      <c r="W44" s="196">
        <v>9.72281572327271</v>
      </c>
      <c r="X44" s="196">
        <v>9.63073950915523</v>
      </c>
      <c r="Y44" s="196">
        <v>9.8576750377162</v>
      </c>
      <c r="Z44" s="196">
        <v>10.2156285187397</v>
      </c>
      <c r="AA44" s="196">
        <v>10.5264576903032</v>
      </c>
      <c r="AB44" s="196">
        <v>10.6543428348397</v>
      </c>
    </row>
    <row r="45" spans="2:28" ht="12.75">
      <c r="B45" s="42" t="s">
        <v>160</v>
      </c>
      <c r="C45" s="42" t="s">
        <v>286</v>
      </c>
      <c r="D45" s="196">
        <v>4.58715546965396</v>
      </c>
      <c r="E45" s="196">
        <v>4.78838478673771</v>
      </c>
      <c r="F45" s="196">
        <v>5.03676610078098</v>
      </c>
      <c r="G45" s="196">
        <v>5.25834163902365</v>
      </c>
      <c r="H45" s="196">
        <v>5.48155133098831</v>
      </c>
      <c r="I45" s="196">
        <v>5.71315420043907</v>
      </c>
      <c r="J45" s="196">
        <v>5.91655779585438</v>
      </c>
      <c r="K45" s="196">
        <v>6.11301578383564</v>
      </c>
      <c r="L45" s="196">
        <v>6.40402662075426</v>
      </c>
      <c r="M45" s="196">
        <v>6.47378499117512</v>
      </c>
      <c r="N45" s="196">
        <v>6.39078742642826</v>
      </c>
      <c r="O45" s="196">
        <v>6.7009204873857</v>
      </c>
      <c r="P45" s="196">
        <v>7.12336728945287</v>
      </c>
      <c r="Q45" s="196">
        <v>7.48709205069751</v>
      </c>
      <c r="R45" s="196">
        <v>7.84329418532688</v>
      </c>
      <c r="S45" s="196">
        <v>8.02642337319353</v>
      </c>
      <c r="T45" s="196">
        <v>8.24176244775983</v>
      </c>
      <c r="U45" s="196">
        <v>8.62298759913084</v>
      </c>
      <c r="V45" s="196">
        <v>8.91620525106623</v>
      </c>
      <c r="W45" s="196">
        <v>9.14281572327271</v>
      </c>
      <c r="X45" s="196">
        <v>9.04073950915523</v>
      </c>
      <c r="Y45" s="196">
        <v>9.2776750377162</v>
      </c>
      <c r="Z45" s="196">
        <v>9.64562851873967</v>
      </c>
      <c r="AA45" s="196">
        <v>9.92645769030324</v>
      </c>
      <c r="AB45" s="196">
        <v>10.0043428348397</v>
      </c>
    </row>
    <row r="46" spans="2:28" ht="12.75">
      <c r="B46" s="42" t="s">
        <v>160</v>
      </c>
      <c r="C46" s="42" t="s">
        <v>524</v>
      </c>
      <c r="D46" s="196">
        <v>4.86715546965396</v>
      </c>
      <c r="E46" s="196">
        <v>5.16838478673771</v>
      </c>
      <c r="F46" s="196">
        <v>5.42676610078098</v>
      </c>
      <c r="G46" s="196">
        <v>5.66834163902365</v>
      </c>
      <c r="H46" s="196">
        <v>5.90155133098831</v>
      </c>
      <c r="I46" s="196">
        <v>6.14315420043907</v>
      </c>
      <c r="J46" s="196">
        <v>6.35655779585438</v>
      </c>
      <c r="K46" s="196">
        <v>6.57301578383564</v>
      </c>
      <c r="L46" s="196">
        <v>6.86402662075426</v>
      </c>
      <c r="M46" s="196">
        <v>6.94378499117512</v>
      </c>
      <c r="N46" s="196">
        <v>6.88078742642826</v>
      </c>
      <c r="O46" s="196">
        <v>7.2009204873857</v>
      </c>
      <c r="P46" s="196">
        <v>7.63336728945287</v>
      </c>
      <c r="Q46" s="196">
        <v>8.02709205069751</v>
      </c>
      <c r="R46" s="196">
        <v>8.38329418532688</v>
      </c>
      <c r="S46" s="196">
        <v>8.58642337319353</v>
      </c>
      <c r="T46" s="196">
        <v>8.80176244775983</v>
      </c>
      <c r="U46" s="196">
        <v>9.20298759913084</v>
      </c>
      <c r="V46" s="196">
        <v>9.49620525106623</v>
      </c>
      <c r="W46" s="196">
        <v>9.73281572327271</v>
      </c>
      <c r="X46" s="196">
        <v>9.65073950915523</v>
      </c>
      <c r="Y46" s="196">
        <v>9.8976750377162</v>
      </c>
      <c r="Z46" s="196">
        <v>10.2756285187397</v>
      </c>
      <c r="AA46" s="196">
        <v>10.5764576903032</v>
      </c>
      <c r="AB46" s="196">
        <v>10.6743428348397</v>
      </c>
    </row>
    <row r="47" spans="2:28" ht="12.75">
      <c r="B47" s="42" t="s">
        <v>160</v>
      </c>
      <c r="C47" s="42" t="s">
        <v>424</v>
      </c>
      <c r="D47" s="196">
        <v>4.67715546965396</v>
      </c>
      <c r="E47" s="196">
        <v>4.92838478673771</v>
      </c>
      <c r="F47" s="196">
        <v>5.16676610078098</v>
      </c>
      <c r="G47" s="196">
        <v>5.39834163902365</v>
      </c>
      <c r="H47" s="196">
        <v>5.63155133098831</v>
      </c>
      <c r="I47" s="196">
        <v>5.86315420043907</v>
      </c>
      <c r="J47" s="196">
        <v>6.06655779585438</v>
      </c>
      <c r="K47" s="196">
        <v>6.27301578383564</v>
      </c>
      <c r="L47" s="196">
        <v>6.56402662075426</v>
      </c>
      <c r="M47" s="196">
        <v>6.63378499117512</v>
      </c>
      <c r="N47" s="196">
        <v>6.56078742642826</v>
      </c>
      <c r="O47" s="196">
        <v>6.8709204873857</v>
      </c>
      <c r="P47" s="196">
        <v>7.30336728945287</v>
      </c>
      <c r="Q47" s="196">
        <v>7.67709205069751</v>
      </c>
      <c r="R47" s="196">
        <v>8.03329418532688</v>
      </c>
      <c r="S47" s="196">
        <v>8.21642337319353</v>
      </c>
      <c r="T47" s="196">
        <v>8.43176244775983</v>
      </c>
      <c r="U47" s="196">
        <v>8.82298759913084</v>
      </c>
      <c r="V47" s="196">
        <v>9.11620525106623</v>
      </c>
      <c r="W47" s="196">
        <v>9.34281572327271</v>
      </c>
      <c r="X47" s="196">
        <v>9.24073950915523</v>
      </c>
      <c r="Y47" s="196">
        <v>9.4876750377162</v>
      </c>
      <c r="Z47" s="196">
        <v>9.85562851873967</v>
      </c>
      <c r="AA47" s="196">
        <v>10.1564576903032</v>
      </c>
      <c r="AB47" s="196">
        <v>10.2343428348397</v>
      </c>
    </row>
    <row r="48" spans="2:28" ht="12.75">
      <c r="B48" s="42" t="s">
        <v>158</v>
      </c>
      <c r="C48" s="42" t="s">
        <v>286</v>
      </c>
      <c r="D48" s="196">
        <v>4.69715546965396</v>
      </c>
      <c r="E48" s="196">
        <v>4.91838478673771</v>
      </c>
      <c r="F48" s="196">
        <v>5.13676610078098</v>
      </c>
      <c r="G48" s="196">
        <v>5.34834163902365</v>
      </c>
      <c r="H48" s="196">
        <v>5.58155133098831</v>
      </c>
      <c r="I48" s="196">
        <v>5.82315420043907</v>
      </c>
      <c r="J48" s="196">
        <v>6.03655779585438</v>
      </c>
      <c r="K48" s="196">
        <v>6.27301578383564</v>
      </c>
      <c r="L48" s="196">
        <v>6.61402662075426</v>
      </c>
      <c r="M48" s="196">
        <v>6.69378499117512</v>
      </c>
      <c r="N48" s="196">
        <v>6.64078742642826</v>
      </c>
      <c r="O48" s="196">
        <v>6.9409204873857</v>
      </c>
      <c r="P48" s="196">
        <v>7.36336728945287</v>
      </c>
      <c r="Q48" s="196">
        <v>7.74709205069751</v>
      </c>
      <c r="R48" s="196">
        <v>8.15329418532688</v>
      </c>
      <c r="S48" s="196">
        <v>8.33642337319353</v>
      </c>
      <c r="T48" s="196">
        <v>8.54176244775983</v>
      </c>
      <c r="U48" s="196">
        <v>8.93298759913084</v>
      </c>
      <c r="V48" s="196">
        <v>9.24620525106623</v>
      </c>
      <c r="W48" s="196">
        <v>9.48281572327271</v>
      </c>
      <c r="X48" s="196">
        <v>9.39073950915523</v>
      </c>
      <c r="Y48" s="196">
        <v>9.6176750377162</v>
      </c>
      <c r="Z48" s="196">
        <v>9.96562851873967</v>
      </c>
      <c r="AA48" s="196">
        <v>10.2764576903032</v>
      </c>
      <c r="AB48" s="196">
        <v>10.3943428348397</v>
      </c>
    </row>
    <row r="49" spans="2:28" ht="12.75">
      <c r="B49" s="42" t="s">
        <v>158</v>
      </c>
      <c r="C49" s="42" t="s">
        <v>524</v>
      </c>
      <c r="D49" s="196">
        <v>5.06715546965396</v>
      </c>
      <c r="E49" s="196">
        <v>5.31838478673771</v>
      </c>
      <c r="F49" s="196">
        <v>5.57676610078098</v>
      </c>
      <c r="G49" s="196">
        <v>5.80834163902365</v>
      </c>
      <c r="H49" s="196">
        <v>6.04155133098831</v>
      </c>
      <c r="I49" s="196">
        <v>6.30315420043907</v>
      </c>
      <c r="J49" s="196">
        <v>6.52655779585438</v>
      </c>
      <c r="K49" s="196">
        <v>6.77301578383564</v>
      </c>
      <c r="L49" s="196">
        <v>7.12402662075426</v>
      </c>
      <c r="M49" s="196">
        <v>7.22378499117512</v>
      </c>
      <c r="N49" s="196">
        <v>7.19078742642826</v>
      </c>
      <c r="O49" s="196">
        <v>7.5009204873857</v>
      </c>
      <c r="P49" s="196">
        <v>7.94336728945287</v>
      </c>
      <c r="Q49" s="196">
        <v>8.33709205069751</v>
      </c>
      <c r="R49" s="196">
        <v>8.76329418532688</v>
      </c>
      <c r="S49" s="196">
        <v>8.97642337319353</v>
      </c>
      <c r="T49" s="196">
        <v>9.19176244775983</v>
      </c>
      <c r="U49" s="196">
        <v>9.58298759913084</v>
      </c>
      <c r="V49" s="196">
        <v>9.91620525106623</v>
      </c>
      <c r="W49" s="196">
        <v>10.1628157232727</v>
      </c>
      <c r="X49" s="196">
        <v>10.0807395091552</v>
      </c>
      <c r="Y49" s="196">
        <v>10.3076750377162</v>
      </c>
      <c r="Z49" s="196">
        <v>10.6856285187397</v>
      </c>
      <c r="AA49" s="196">
        <v>11.0064576903032</v>
      </c>
      <c r="AB49" s="196">
        <v>11.1443428348397</v>
      </c>
    </row>
    <row r="50" spans="2:28" ht="12.75">
      <c r="B50" s="42" t="s">
        <v>158</v>
      </c>
      <c r="C50" s="42" t="s">
        <v>424</v>
      </c>
      <c r="D50" s="196">
        <v>4.82715546965396</v>
      </c>
      <c r="E50" s="196">
        <v>5.06838478673771</v>
      </c>
      <c r="F50" s="196">
        <v>5.29676610078098</v>
      </c>
      <c r="G50" s="196">
        <v>5.50834163902365</v>
      </c>
      <c r="H50" s="196">
        <v>5.74155133098831</v>
      </c>
      <c r="I50" s="196">
        <v>5.99315420043907</v>
      </c>
      <c r="J50" s="196">
        <v>6.20655779585438</v>
      </c>
      <c r="K50" s="196">
        <v>6.45301578383564</v>
      </c>
      <c r="L50" s="196">
        <v>6.79402662075426</v>
      </c>
      <c r="M50" s="196">
        <v>6.88378499117512</v>
      </c>
      <c r="N50" s="196">
        <v>6.83078742642826</v>
      </c>
      <c r="O50" s="196">
        <v>7.1409204873857</v>
      </c>
      <c r="P50" s="196">
        <v>7.56336728945287</v>
      </c>
      <c r="Q50" s="196">
        <v>7.95709205069751</v>
      </c>
      <c r="R50" s="196">
        <v>8.37329418532688</v>
      </c>
      <c r="S50" s="196">
        <v>8.55642337319353</v>
      </c>
      <c r="T50" s="196">
        <v>8.77176244775983</v>
      </c>
      <c r="U50" s="196">
        <v>9.16298759913084</v>
      </c>
      <c r="V50" s="196">
        <v>9.48620525106623</v>
      </c>
      <c r="W50" s="196">
        <v>9.72281572327271</v>
      </c>
      <c r="X50" s="196">
        <v>9.63073950915523</v>
      </c>
      <c r="Y50" s="196">
        <v>9.8576750377162</v>
      </c>
      <c r="Z50" s="196">
        <v>10.2256285187397</v>
      </c>
      <c r="AA50" s="196">
        <v>10.5264576903032</v>
      </c>
      <c r="AB50" s="196">
        <v>10.6543428348397</v>
      </c>
    </row>
    <row r="51" spans="2:28" ht="12.75">
      <c r="B51" s="42" t="s">
        <v>27</v>
      </c>
      <c r="C51" s="42" t="s">
        <v>286</v>
      </c>
      <c r="D51" s="196">
        <v>4.22715546965396</v>
      </c>
      <c r="E51" s="196">
        <v>4.97838478673771</v>
      </c>
      <c r="F51" s="196">
        <v>5.55676610078098</v>
      </c>
      <c r="G51" s="196">
        <v>5.93834163902365</v>
      </c>
      <c r="H51" s="196">
        <v>5.95155133098831</v>
      </c>
      <c r="I51" s="196">
        <v>5.93315420043907</v>
      </c>
      <c r="J51" s="196">
        <v>6.02655779585438</v>
      </c>
      <c r="K51" s="196">
        <v>6.17301578383564</v>
      </c>
      <c r="L51" s="196">
        <v>6.40402662075426</v>
      </c>
      <c r="M51" s="196">
        <v>6.37378499117512</v>
      </c>
      <c r="N51" s="196">
        <v>6.22078742642826</v>
      </c>
      <c r="O51" s="196">
        <v>6.4709204873857</v>
      </c>
      <c r="P51" s="196">
        <v>6.85336728945287</v>
      </c>
      <c r="Q51" s="196">
        <v>7.1470920506975</v>
      </c>
      <c r="R51" s="196">
        <v>7.48329418532688</v>
      </c>
      <c r="S51" s="196">
        <v>7.59642337319353</v>
      </c>
      <c r="T51" s="196">
        <v>7.76176244775983</v>
      </c>
      <c r="U51" s="196">
        <v>8.13298759913084</v>
      </c>
      <c r="V51" s="196">
        <v>8.43620525106623</v>
      </c>
      <c r="W51" s="196">
        <v>8.69281572327271</v>
      </c>
      <c r="X51" s="196">
        <v>8.59073950915523</v>
      </c>
      <c r="Y51" s="196">
        <v>8.7976750377162</v>
      </c>
      <c r="Z51" s="196">
        <v>9.10562851873967</v>
      </c>
      <c r="AA51" s="196">
        <v>9.29645769030324</v>
      </c>
      <c r="AB51" s="196">
        <v>9.20434283483966</v>
      </c>
    </row>
    <row r="52" spans="2:28" ht="12.75">
      <c r="B52" s="42" t="s">
        <v>27</v>
      </c>
      <c r="C52" s="42" t="s">
        <v>524</v>
      </c>
      <c r="D52" s="196">
        <v>7.00715546965396</v>
      </c>
      <c r="E52" s="196">
        <v>6.66838478673771</v>
      </c>
      <c r="F52" s="196">
        <v>7.07676610078098</v>
      </c>
      <c r="G52" s="196">
        <v>7.51834163902365</v>
      </c>
      <c r="H52" s="196">
        <v>7.50155133098831</v>
      </c>
      <c r="I52" s="196">
        <v>7.42315420043907</v>
      </c>
      <c r="J52" s="196">
        <v>7.52655779585438</v>
      </c>
      <c r="K52" s="196">
        <v>7.69301578383564</v>
      </c>
      <c r="L52" s="196">
        <v>7.92402662075426</v>
      </c>
      <c r="M52" s="196">
        <v>7.91378499117512</v>
      </c>
      <c r="N52" s="196">
        <v>7.76078742642826</v>
      </c>
      <c r="O52" s="196">
        <v>8.0409204873857</v>
      </c>
      <c r="P52" s="196">
        <v>8.47336728945287</v>
      </c>
      <c r="Q52" s="196">
        <v>8.79709205069751</v>
      </c>
      <c r="R52" s="196">
        <v>9.16329418532688</v>
      </c>
      <c r="S52" s="196">
        <v>9.31642337319353</v>
      </c>
      <c r="T52" s="196">
        <v>9.49176244775983</v>
      </c>
      <c r="U52" s="196">
        <v>9.90298759913084</v>
      </c>
      <c r="V52" s="196">
        <v>10.2462052510662</v>
      </c>
      <c r="W52" s="196">
        <v>10.5328157232727</v>
      </c>
      <c r="X52" s="196">
        <v>10.4707395091552</v>
      </c>
      <c r="Y52" s="196">
        <v>10.7076750377162</v>
      </c>
      <c r="Z52" s="196">
        <v>11.0456285187397</v>
      </c>
      <c r="AA52" s="196">
        <v>11.2564576903032</v>
      </c>
      <c r="AB52" s="196">
        <v>11.1643428348397</v>
      </c>
    </row>
    <row r="53" spans="2:28" ht="12.75">
      <c r="B53" s="42" t="s">
        <v>27</v>
      </c>
      <c r="C53" s="42" t="s">
        <v>424</v>
      </c>
      <c r="D53" s="196">
        <v>4.54715546965396</v>
      </c>
      <c r="E53" s="196">
        <v>5.36838478673771</v>
      </c>
      <c r="F53" s="196">
        <v>5.91676610078098</v>
      </c>
      <c r="G53" s="196">
        <v>6.31834163902365</v>
      </c>
      <c r="H53" s="196">
        <v>6.32155133098831</v>
      </c>
      <c r="I53" s="196">
        <v>6.29315420043907</v>
      </c>
      <c r="J53" s="196">
        <v>6.39655779585438</v>
      </c>
      <c r="K53" s="196">
        <v>6.54301578383564</v>
      </c>
      <c r="L53" s="196">
        <v>6.77402662075426</v>
      </c>
      <c r="M53" s="196">
        <v>6.75378499117512</v>
      </c>
      <c r="N53" s="196">
        <v>6.59078742642826</v>
      </c>
      <c r="O53" s="196">
        <v>6.8509204873857</v>
      </c>
      <c r="P53" s="196">
        <v>7.24336728945287</v>
      </c>
      <c r="Q53" s="196">
        <v>7.55709205069751</v>
      </c>
      <c r="R53" s="196">
        <v>7.89329418532688</v>
      </c>
      <c r="S53" s="196">
        <v>8.01642337319353</v>
      </c>
      <c r="T53" s="196">
        <v>8.18176244775983</v>
      </c>
      <c r="U53" s="196">
        <v>8.56298759913084</v>
      </c>
      <c r="V53" s="196">
        <v>8.88620525106623</v>
      </c>
      <c r="W53" s="196">
        <v>9.14281572327271</v>
      </c>
      <c r="X53" s="196">
        <v>9.05073950915523</v>
      </c>
      <c r="Y53" s="196">
        <v>9.2676750377162</v>
      </c>
      <c r="Z53" s="196">
        <v>9.57562851873967</v>
      </c>
      <c r="AA53" s="196">
        <v>9.77645769030324</v>
      </c>
      <c r="AB53" s="196">
        <v>9.68434283483966</v>
      </c>
    </row>
    <row r="54" spans="2:28" ht="12.75">
      <c r="B54" s="42" t="s">
        <v>240</v>
      </c>
      <c r="C54" s="42" t="s">
        <v>286</v>
      </c>
      <c r="D54" s="196">
        <v>5.25715546965396</v>
      </c>
      <c r="E54" s="196">
        <v>5.53838478673771</v>
      </c>
      <c r="F54" s="196">
        <v>5.82676610078098</v>
      </c>
      <c r="G54" s="196">
        <v>6.05834163902365</v>
      </c>
      <c r="H54" s="196">
        <v>6.27155133098831</v>
      </c>
      <c r="I54" s="196">
        <v>6.48315420043907</v>
      </c>
      <c r="J54" s="196">
        <v>6.60655779585438</v>
      </c>
      <c r="K54" s="196">
        <v>6.78301578383564</v>
      </c>
      <c r="L54" s="196">
        <v>7.04402662075426</v>
      </c>
      <c r="M54" s="196">
        <v>7.09378499117512</v>
      </c>
      <c r="N54" s="196">
        <v>7.05078742642826</v>
      </c>
      <c r="O54" s="196">
        <v>7.3509204873857</v>
      </c>
      <c r="P54" s="196">
        <v>7.78336728945287</v>
      </c>
      <c r="Q54" s="196">
        <v>8.17709205069751</v>
      </c>
      <c r="R54" s="196">
        <v>8.53329418532688</v>
      </c>
      <c r="S54" s="196">
        <v>8.73642337319354</v>
      </c>
      <c r="T54" s="196">
        <v>8.94176244775983</v>
      </c>
      <c r="U54" s="196">
        <v>9.28298759913084</v>
      </c>
      <c r="V54" s="196">
        <v>9.53620525106623</v>
      </c>
      <c r="W54" s="196">
        <v>9.73281572327271</v>
      </c>
      <c r="X54" s="196">
        <v>9.65073950915523</v>
      </c>
      <c r="Y54" s="196">
        <v>9.8876750377162</v>
      </c>
      <c r="Z54" s="196">
        <v>10.2256285187397</v>
      </c>
      <c r="AA54" s="196">
        <v>10.4964576903032</v>
      </c>
      <c r="AB54" s="196">
        <v>10.6143428348397</v>
      </c>
    </row>
    <row r="55" spans="2:28" ht="12.75">
      <c r="B55" s="42" t="s">
        <v>240</v>
      </c>
      <c r="C55" s="42" t="s">
        <v>524</v>
      </c>
      <c r="D55" s="196">
        <v>5.58715546965396</v>
      </c>
      <c r="E55" s="196">
        <v>5.95838478673771</v>
      </c>
      <c r="F55" s="196">
        <v>6.30676610078098</v>
      </c>
      <c r="G55" s="196">
        <v>6.55834163902365</v>
      </c>
      <c r="H55" s="196">
        <v>6.77155133098831</v>
      </c>
      <c r="I55" s="196">
        <v>6.98315420043907</v>
      </c>
      <c r="J55" s="196">
        <v>7.13655779585438</v>
      </c>
      <c r="K55" s="196">
        <v>7.30301578383564</v>
      </c>
      <c r="L55" s="196">
        <v>7.56402662075426</v>
      </c>
      <c r="M55" s="196">
        <v>7.62378499117512</v>
      </c>
      <c r="N55" s="196">
        <v>7.60078742642826</v>
      </c>
      <c r="O55" s="196">
        <v>7.9109204873857</v>
      </c>
      <c r="P55" s="196">
        <v>8.35336728945287</v>
      </c>
      <c r="Q55" s="196">
        <v>8.76709205069751</v>
      </c>
      <c r="R55" s="196">
        <v>9.14329418532688</v>
      </c>
      <c r="S55" s="196">
        <v>9.34642337319354</v>
      </c>
      <c r="T55" s="196">
        <v>9.57176244775983</v>
      </c>
      <c r="U55" s="196">
        <v>9.91298759913084</v>
      </c>
      <c r="V55" s="196">
        <v>10.1762052510662</v>
      </c>
      <c r="W55" s="196">
        <v>10.3728157232727</v>
      </c>
      <c r="X55" s="196">
        <v>10.3007395091552</v>
      </c>
      <c r="Y55" s="196">
        <v>10.5676750377162</v>
      </c>
      <c r="Z55" s="196">
        <v>10.9156285187397</v>
      </c>
      <c r="AA55" s="196">
        <v>11.1964576903032</v>
      </c>
      <c r="AB55" s="196">
        <v>11.3343428348397</v>
      </c>
    </row>
    <row r="56" spans="2:28" ht="12.75">
      <c r="B56" s="42" t="s">
        <v>240</v>
      </c>
      <c r="C56" s="42" t="s">
        <v>424</v>
      </c>
      <c r="D56" s="196">
        <v>5.34715546965396</v>
      </c>
      <c r="E56" s="196">
        <v>5.67838478673771</v>
      </c>
      <c r="F56" s="196">
        <v>5.99676610078098</v>
      </c>
      <c r="G56" s="196">
        <v>6.23834163902365</v>
      </c>
      <c r="H56" s="196">
        <v>6.44155133098831</v>
      </c>
      <c r="I56" s="196">
        <v>6.65315420043907</v>
      </c>
      <c r="J56" s="196">
        <v>6.79655779585438</v>
      </c>
      <c r="K56" s="196">
        <v>6.97301578383564</v>
      </c>
      <c r="L56" s="196">
        <v>7.22402662075426</v>
      </c>
      <c r="M56" s="196">
        <v>7.27378499117512</v>
      </c>
      <c r="N56" s="196">
        <v>7.24078742642826</v>
      </c>
      <c r="O56" s="196">
        <v>7.5409204873857</v>
      </c>
      <c r="P56" s="196">
        <v>7.98336728945287</v>
      </c>
      <c r="Q56" s="196">
        <v>8.37709205069751</v>
      </c>
      <c r="R56" s="196">
        <v>8.74329418532688</v>
      </c>
      <c r="S56" s="196">
        <v>8.94642337319353</v>
      </c>
      <c r="T56" s="196">
        <v>9.16176244775983</v>
      </c>
      <c r="U56" s="196">
        <v>9.50298759913084</v>
      </c>
      <c r="V56" s="196">
        <v>9.75620525106623</v>
      </c>
      <c r="W56" s="196">
        <v>9.96281572327271</v>
      </c>
      <c r="X56" s="196">
        <v>9.87073950915523</v>
      </c>
      <c r="Y56" s="196">
        <v>10.1276750377162</v>
      </c>
      <c r="Z56" s="196">
        <v>10.4656285187397</v>
      </c>
      <c r="AA56" s="196">
        <v>10.7264576903032</v>
      </c>
      <c r="AB56" s="196">
        <v>10.8543428348397</v>
      </c>
    </row>
    <row r="57" spans="2:28" ht="12.75">
      <c r="B57" s="42" t="s">
        <v>277</v>
      </c>
      <c r="C57" s="42" t="s">
        <v>286</v>
      </c>
      <c r="D57" s="196">
        <v>5.33715546965396</v>
      </c>
      <c r="E57" s="196">
        <v>5.51838478673771</v>
      </c>
      <c r="F57" s="196">
        <v>5.74676610078098</v>
      </c>
      <c r="G57" s="196">
        <v>5.92834163902365</v>
      </c>
      <c r="H57" s="196">
        <v>6.10155133098831</v>
      </c>
      <c r="I57" s="196">
        <v>6.30315420043907</v>
      </c>
      <c r="J57" s="196">
        <v>6.56655779585438</v>
      </c>
      <c r="K57" s="196">
        <v>6.86301578383564</v>
      </c>
      <c r="L57" s="196">
        <v>7.26402662075426</v>
      </c>
      <c r="M57" s="196">
        <v>7.33378499117512</v>
      </c>
      <c r="N57" s="196">
        <v>7.33078742642826</v>
      </c>
      <c r="O57" s="196">
        <v>7.7109204873857</v>
      </c>
      <c r="P57" s="196">
        <v>8.11336728945287</v>
      </c>
      <c r="Q57" s="196">
        <v>8.49709205069751</v>
      </c>
      <c r="R57" s="196">
        <v>8.85329418532688</v>
      </c>
      <c r="S57" s="196">
        <v>9.06642337319353</v>
      </c>
      <c r="T57" s="196">
        <v>9.28176244775983</v>
      </c>
      <c r="U57" s="196">
        <v>9.69298759913084</v>
      </c>
      <c r="V57" s="196">
        <v>10.0162052510662</v>
      </c>
      <c r="W57" s="196">
        <v>10.2528157232727</v>
      </c>
      <c r="X57" s="196">
        <v>10.1407395091552</v>
      </c>
      <c r="Y57" s="196">
        <v>10.3776750377162</v>
      </c>
      <c r="Z57" s="196">
        <v>10.7356285187397</v>
      </c>
      <c r="AA57" s="196">
        <v>11.0264576903032</v>
      </c>
      <c r="AB57" s="196">
        <v>11.1543428348397</v>
      </c>
    </row>
    <row r="58" spans="2:28" ht="12.75">
      <c r="B58" s="42" t="s">
        <v>277</v>
      </c>
      <c r="C58" s="42" t="s">
        <v>524</v>
      </c>
      <c r="D58" s="196">
        <v>5.46715546965396</v>
      </c>
      <c r="E58" s="196">
        <v>5.83838478673771</v>
      </c>
      <c r="F58" s="196">
        <v>6.12676610078098</v>
      </c>
      <c r="G58" s="196">
        <v>6.33834163902365</v>
      </c>
      <c r="H58" s="196">
        <v>6.51155133098831</v>
      </c>
      <c r="I58" s="196">
        <v>6.71315420043907</v>
      </c>
      <c r="J58" s="196">
        <v>6.99655779585438</v>
      </c>
      <c r="K58" s="196">
        <v>7.31301578383564</v>
      </c>
      <c r="L58" s="196">
        <v>7.72402662075426</v>
      </c>
      <c r="M58" s="196">
        <v>7.80378499117512</v>
      </c>
      <c r="N58" s="196">
        <v>7.82078742642826</v>
      </c>
      <c r="O58" s="196">
        <v>8.2109204873857</v>
      </c>
      <c r="P58" s="196">
        <v>8.63336728945287</v>
      </c>
      <c r="Q58" s="196">
        <v>9.03709205069751</v>
      </c>
      <c r="R58" s="196">
        <v>9.40329418532688</v>
      </c>
      <c r="S58" s="196">
        <v>9.62642337319353</v>
      </c>
      <c r="T58" s="196">
        <v>9.85176244775983</v>
      </c>
      <c r="U58" s="196">
        <v>10.2629875991308</v>
      </c>
      <c r="V58" s="196">
        <v>10.6062052510662</v>
      </c>
      <c r="W58" s="196">
        <v>10.8428157232727</v>
      </c>
      <c r="X58" s="196">
        <v>10.7507395091552</v>
      </c>
      <c r="Y58" s="196">
        <v>10.9876750377162</v>
      </c>
      <c r="Z58" s="196">
        <v>11.3656285187397</v>
      </c>
      <c r="AA58" s="196">
        <v>11.6764576903032</v>
      </c>
      <c r="AB58" s="196">
        <v>11.8143428348397</v>
      </c>
    </row>
    <row r="59" spans="2:28" ht="12.75">
      <c r="B59" s="42" t="s">
        <v>277</v>
      </c>
      <c r="C59" s="42" t="s">
        <v>424</v>
      </c>
      <c r="D59" s="196">
        <v>5.38715546965396</v>
      </c>
      <c r="E59" s="196">
        <v>5.60838478673771</v>
      </c>
      <c r="F59" s="196">
        <v>5.85676610078098</v>
      </c>
      <c r="G59" s="196">
        <v>6.05834163902365</v>
      </c>
      <c r="H59" s="196">
        <v>6.22155133098831</v>
      </c>
      <c r="I59" s="196">
        <v>6.42315420043907</v>
      </c>
      <c r="J59" s="196">
        <v>6.69655779585438</v>
      </c>
      <c r="K59" s="196">
        <v>7.00301578383564</v>
      </c>
      <c r="L59" s="196">
        <v>7.39402662075426</v>
      </c>
      <c r="M59" s="196">
        <v>7.47378499117512</v>
      </c>
      <c r="N59" s="196">
        <v>7.47078742642826</v>
      </c>
      <c r="O59" s="196">
        <v>7.8509204873857</v>
      </c>
      <c r="P59" s="196">
        <v>8.26336728945287</v>
      </c>
      <c r="Q59" s="196">
        <v>8.65709205069751</v>
      </c>
      <c r="R59" s="196">
        <v>9.02329418532688</v>
      </c>
      <c r="S59" s="196">
        <v>9.23642337319354</v>
      </c>
      <c r="T59" s="196">
        <v>9.45176244775983</v>
      </c>
      <c r="U59" s="196">
        <v>9.86298759913084</v>
      </c>
      <c r="V59" s="196">
        <v>10.1862052510662</v>
      </c>
      <c r="W59" s="196">
        <v>10.4228157232727</v>
      </c>
      <c r="X59" s="196">
        <v>10.3307395091552</v>
      </c>
      <c r="Y59" s="196">
        <v>10.5576750377162</v>
      </c>
      <c r="Z59" s="196">
        <v>10.9256285187397</v>
      </c>
      <c r="AA59" s="196">
        <v>11.2264576903032</v>
      </c>
      <c r="AB59" s="196">
        <v>11.3543428348397</v>
      </c>
    </row>
    <row r="60" spans="2:28" ht="12.75">
      <c r="B60" s="42" t="s">
        <v>173</v>
      </c>
      <c r="C60" s="42" t="s">
        <v>286</v>
      </c>
      <c r="D60" s="196">
        <v>4.61715546965396</v>
      </c>
      <c r="E60" s="196">
        <v>4.80838478673771</v>
      </c>
      <c r="F60" s="196">
        <v>5.02676610078098</v>
      </c>
      <c r="G60" s="196">
        <v>5.17834163902365</v>
      </c>
      <c r="H60" s="196">
        <v>5.43155133098831</v>
      </c>
      <c r="I60" s="196">
        <v>5.86315420043907</v>
      </c>
      <c r="J60" s="196">
        <v>6.12655779585438</v>
      </c>
      <c r="K60" s="196">
        <v>6.39301578383564</v>
      </c>
      <c r="L60" s="196">
        <v>6.72402662075426</v>
      </c>
      <c r="M60" s="196">
        <v>6.81378499117512</v>
      </c>
      <c r="N60" s="196">
        <v>6.76078742642826</v>
      </c>
      <c r="O60" s="196">
        <v>7.1209204873857</v>
      </c>
      <c r="P60" s="196">
        <v>7.59336728945287</v>
      </c>
      <c r="Q60" s="196">
        <v>7.95709205069751</v>
      </c>
      <c r="R60" s="196">
        <v>8.29329418532688</v>
      </c>
      <c r="S60" s="196">
        <v>8.46642337319353</v>
      </c>
      <c r="T60" s="196">
        <v>8.67176244775983</v>
      </c>
      <c r="U60" s="196">
        <v>9.07298759913084</v>
      </c>
      <c r="V60" s="196">
        <v>9.40620525106623</v>
      </c>
      <c r="W60" s="196">
        <v>9.65281572327271</v>
      </c>
      <c r="X60" s="196">
        <v>9.56073950915523</v>
      </c>
      <c r="Y60" s="196">
        <v>9.7876750377162</v>
      </c>
      <c r="Z60" s="196">
        <v>10.1656285187397</v>
      </c>
      <c r="AA60" s="196">
        <v>10.4964576903032</v>
      </c>
      <c r="AB60" s="196">
        <v>10.6143428348397</v>
      </c>
    </row>
    <row r="61" spans="2:28" ht="12.75">
      <c r="B61" s="42" t="s">
        <v>173</v>
      </c>
      <c r="C61" s="42" t="s">
        <v>524</v>
      </c>
      <c r="D61" s="196">
        <v>5.02715546965396</v>
      </c>
      <c r="E61" s="196">
        <v>5.32838478673771</v>
      </c>
      <c r="F61" s="196">
        <v>5.60676610078098</v>
      </c>
      <c r="G61" s="196">
        <v>5.75834163902365</v>
      </c>
      <c r="H61" s="196">
        <v>6.04155133098831</v>
      </c>
      <c r="I61" s="196">
        <v>6.51315420043907</v>
      </c>
      <c r="J61" s="196">
        <v>6.79655779585438</v>
      </c>
      <c r="K61" s="196">
        <v>7.08301578383564</v>
      </c>
      <c r="L61" s="196">
        <v>7.44402662075426</v>
      </c>
      <c r="M61" s="196">
        <v>7.55378499117512</v>
      </c>
      <c r="N61" s="196">
        <v>7.52078742642826</v>
      </c>
      <c r="O61" s="196">
        <v>7.9209204873857</v>
      </c>
      <c r="P61" s="196">
        <v>8.41336728945287</v>
      </c>
      <c r="Q61" s="196">
        <v>8.78709205069751</v>
      </c>
      <c r="R61" s="196">
        <v>9.15329418532688</v>
      </c>
      <c r="S61" s="196">
        <v>9.34642337319354</v>
      </c>
      <c r="T61" s="196">
        <v>9.56176244775983</v>
      </c>
      <c r="U61" s="196">
        <v>9.98298759913084</v>
      </c>
      <c r="V61" s="196">
        <v>10.3362052510662</v>
      </c>
      <c r="W61" s="196">
        <v>10.6028157232727</v>
      </c>
      <c r="X61" s="196">
        <v>10.5307395091552</v>
      </c>
      <c r="Y61" s="196">
        <v>10.7776750377162</v>
      </c>
      <c r="Z61" s="196">
        <v>11.1756285187397</v>
      </c>
      <c r="AA61" s="196">
        <v>11.5264576903032</v>
      </c>
      <c r="AB61" s="196">
        <v>11.6843428348397</v>
      </c>
    </row>
    <row r="62" spans="2:28" ht="12.75">
      <c r="B62" s="42" t="s">
        <v>173</v>
      </c>
      <c r="C62" s="42" t="s">
        <v>424</v>
      </c>
      <c r="D62" s="196">
        <v>4.75715546965396</v>
      </c>
      <c r="E62" s="196">
        <v>5.00838478673771</v>
      </c>
      <c r="F62" s="196">
        <v>5.25676610078098</v>
      </c>
      <c r="G62" s="196">
        <v>5.39834163902365</v>
      </c>
      <c r="H62" s="196">
        <v>5.67155133098831</v>
      </c>
      <c r="I62" s="196">
        <v>6.11315420043907</v>
      </c>
      <c r="J62" s="196">
        <v>6.38655779585438</v>
      </c>
      <c r="K62" s="196">
        <v>6.66301578383564</v>
      </c>
      <c r="L62" s="196">
        <v>7.00402662075426</v>
      </c>
      <c r="M62" s="196">
        <v>7.09378499117512</v>
      </c>
      <c r="N62" s="196">
        <v>7.05078742642826</v>
      </c>
      <c r="O62" s="196">
        <v>7.4309204873857</v>
      </c>
      <c r="P62" s="196">
        <v>7.90336728945287</v>
      </c>
      <c r="Q62" s="196">
        <v>8.27709205069751</v>
      </c>
      <c r="R62" s="196">
        <v>8.62329418532688</v>
      </c>
      <c r="S62" s="196">
        <v>8.80642337319353</v>
      </c>
      <c r="T62" s="196">
        <v>9.01176244775983</v>
      </c>
      <c r="U62" s="196">
        <v>9.42298759913084</v>
      </c>
      <c r="V62" s="196">
        <v>9.76620525106623</v>
      </c>
      <c r="W62" s="196">
        <v>10.0228157232727</v>
      </c>
      <c r="X62" s="196">
        <v>9.93073950915523</v>
      </c>
      <c r="Y62" s="196">
        <v>10.1676750377162</v>
      </c>
      <c r="Z62" s="196">
        <v>10.5556285187397</v>
      </c>
      <c r="AA62" s="196">
        <v>10.8864576903032</v>
      </c>
      <c r="AB62" s="196">
        <v>11.0243428348397</v>
      </c>
    </row>
    <row r="63" spans="2:28" ht="12.75">
      <c r="B63" s="42" t="s">
        <v>372</v>
      </c>
      <c r="C63" s="42" t="s">
        <v>286</v>
      </c>
      <c r="D63" s="196">
        <v>5.32715546965396</v>
      </c>
      <c r="E63" s="196">
        <v>5.73838478673771</v>
      </c>
      <c r="F63" s="196">
        <v>6.29676610078098</v>
      </c>
      <c r="G63" s="196">
        <v>6.77834163902365</v>
      </c>
      <c r="H63" s="196">
        <v>6.85155133098831</v>
      </c>
      <c r="I63" s="196">
        <v>6.64315420043907</v>
      </c>
      <c r="J63" s="196">
        <v>6.67655779585438</v>
      </c>
      <c r="K63" s="196">
        <v>6.76301578383564</v>
      </c>
      <c r="L63" s="196">
        <v>6.94402662075426</v>
      </c>
      <c r="M63" s="196">
        <v>6.87378499117512</v>
      </c>
      <c r="N63" s="196">
        <v>6.70078742642826</v>
      </c>
      <c r="O63" s="196">
        <v>6.9409204873857</v>
      </c>
      <c r="P63" s="196">
        <v>7.33336728945287</v>
      </c>
      <c r="Q63" s="196">
        <v>7.6470920506975</v>
      </c>
      <c r="R63" s="196">
        <v>8.03329418532688</v>
      </c>
      <c r="S63" s="196">
        <v>8.17642337319353</v>
      </c>
      <c r="T63" s="196">
        <v>8.36176244775983</v>
      </c>
      <c r="U63" s="196">
        <v>8.75298759913084</v>
      </c>
      <c r="V63" s="196">
        <v>9.05620525106623</v>
      </c>
      <c r="W63" s="196">
        <v>9.33281572327271</v>
      </c>
      <c r="X63" s="196">
        <v>9.25073950915523</v>
      </c>
      <c r="Y63" s="196">
        <v>9.4776750377162</v>
      </c>
      <c r="Z63" s="196">
        <v>9.78562851873967</v>
      </c>
      <c r="AA63" s="196">
        <v>9.98645769030324</v>
      </c>
      <c r="AB63" s="196">
        <v>9.91434283483966</v>
      </c>
    </row>
    <row r="64" spans="2:28" ht="12.75">
      <c r="B64" s="42" t="s">
        <v>372</v>
      </c>
      <c r="C64" s="42" t="s">
        <v>524</v>
      </c>
      <c r="D64" s="196">
        <v>5.67715546965396</v>
      </c>
      <c r="E64" s="196">
        <v>6.18838478673771</v>
      </c>
      <c r="F64" s="196">
        <v>6.85676610078098</v>
      </c>
      <c r="G64" s="196">
        <v>7.36834163902365</v>
      </c>
      <c r="H64" s="196">
        <v>7.43155133098831</v>
      </c>
      <c r="I64" s="196">
        <v>7.17315420043907</v>
      </c>
      <c r="J64" s="196">
        <v>7.19655779585438</v>
      </c>
      <c r="K64" s="196">
        <v>7.28301578383564</v>
      </c>
      <c r="L64" s="196">
        <v>7.44402662075426</v>
      </c>
      <c r="M64" s="196">
        <v>7.36378499117512</v>
      </c>
      <c r="N64" s="196">
        <v>7.19078742642826</v>
      </c>
      <c r="O64" s="196">
        <v>7.4309204873857</v>
      </c>
      <c r="P64" s="196">
        <v>7.83336728945287</v>
      </c>
      <c r="Q64" s="196">
        <v>8.15709205069751</v>
      </c>
      <c r="R64" s="196">
        <v>8.54329418532688</v>
      </c>
      <c r="S64" s="196">
        <v>8.68642337319353</v>
      </c>
      <c r="T64" s="196">
        <v>8.88176244775983</v>
      </c>
      <c r="U64" s="196">
        <v>9.27298759913084</v>
      </c>
      <c r="V64" s="196">
        <v>9.58620525106623</v>
      </c>
      <c r="W64" s="196">
        <v>9.87281572327271</v>
      </c>
      <c r="X64" s="196">
        <v>9.80073950915523</v>
      </c>
      <c r="Y64" s="196">
        <v>10.0276750377162</v>
      </c>
      <c r="Z64" s="196">
        <v>10.3556285187397</v>
      </c>
      <c r="AA64" s="196">
        <v>10.5464576903032</v>
      </c>
      <c r="AB64" s="196">
        <v>10.4643428348397</v>
      </c>
    </row>
    <row r="65" spans="2:28" ht="12.75">
      <c r="B65" s="42" t="s">
        <v>372</v>
      </c>
      <c r="C65" s="42" t="s">
        <v>424</v>
      </c>
      <c r="D65" s="196">
        <v>5.45715546965396</v>
      </c>
      <c r="E65" s="196">
        <v>5.89838478673771</v>
      </c>
      <c r="F65" s="196">
        <v>6.50676610078098</v>
      </c>
      <c r="G65" s="196">
        <v>6.99834163902365</v>
      </c>
      <c r="H65" s="196">
        <v>7.06155133098831</v>
      </c>
      <c r="I65" s="196">
        <v>6.83315420043907</v>
      </c>
      <c r="J65" s="196">
        <v>6.85655779585438</v>
      </c>
      <c r="K65" s="196">
        <v>6.95301578383564</v>
      </c>
      <c r="L65" s="196">
        <v>7.12402662075426</v>
      </c>
      <c r="M65" s="196">
        <v>7.04378499117512</v>
      </c>
      <c r="N65" s="196">
        <v>6.87078742642826</v>
      </c>
      <c r="O65" s="196">
        <v>7.1209204873857</v>
      </c>
      <c r="P65" s="196">
        <v>7.50336728945287</v>
      </c>
      <c r="Q65" s="196">
        <v>7.81709205069751</v>
      </c>
      <c r="R65" s="196">
        <v>8.20329418532688</v>
      </c>
      <c r="S65" s="196">
        <v>8.34642337319354</v>
      </c>
      <c r="T65" s="196">
        <v>8.54176244775983</v>
      </c>
      <c r="U65" s="196">
        <v>8.93298759913084</v>
      </c>
      <c r="V65" s="196">
        <v>9.23620525106623</v>
      </c>
      <c r="W65" s="196">
        <v>9.51281572327271</v>
      </c>
      <c r="X65" s="196">
        <v>9.44073950915523</v>
      </c>
      <c r="Y65" s="196">
        <v>9.6576750377162</v>
      </c>
      <c r="Z65" s="196">
        <v>9.97562851873967</v>
      </c>
      <c r="AA65" s="196">
        <v>10.1664576903032</v>
      </c>
      <c r="AB65" s="196">
        <v>10.0943428348397</v>
      </c>
    </row>
    <row r="66" spans="2:28" ht="12.75">
      <c r="B66" s="42" t="s">
        <v>113</v>
      </c>
      <c r="C66" s="42" t="s">
        <v>286</v>
      </c>
      <c r="D66" s="196">
        <v>4.60715546965396</v>
      </c>
      <c r="E66" s="196">
        <v>5.33838478673771</v>
      </c>
      <c r="F66" s="196">
        <v>5.96676610078098</v>
      </c>
      <c r="G66" s="196">
        <v>6.44834163902365</v>
      </c>
      <c r="H66" s="196">
        <v>6.52155133098831</v>
      </c>
      <c r="I66" s="196">
        <v>6.33315420043907</v>
      </c>
      <c r="J66" s="196">
        <v>6.36655779585438</v>
      </c>
      <c r="K66" s="196">
        <v>6.45301578383564</v>
      </c>
      <c r="L66" s="196">
        <v>6.63402662075426</v>
      </c>
      <c r="M66" s="196">
        <v>6.55378499117512</v>
      </c>
      <c r="N66" s="196">
        <v>6.39078742642826</v>
      </c>
      <c r="O66" s="196">
        <v>6.6309204873857</v>
      </c>
      <c r="P66" s="196">
        <v>7.01336728945287</v>
      </c>
      <c r="Q66" s="196">
        <v>7.32709205069751</v>
      </c>
      <c r="R66" s="196">
        <v>7.69329418532688</v>
      </c>
      <c r="S66" s="196">
        <v>7.82642337319353</v>
      </c>
      <c r="T66" s="196">
        <v>8.01176244775983</v>
      </c>
      <c r="U66" s="196">
        <v>8.38298759913084</v>
      </c>
      <c r="V66" s="196">
        <v>8.69620525106623</v>
      </c>
      <c r="W66" s="196">
        <v>8.95281572327271</v>
      </c>
      <c r="X66" s="196">
        <v>8.87073950915523</v>
      </c>
      <c r="Y66" s="196">
        <v>9.0876750377162</v>
      </c>
      <c r="Z66" s="196">
        <v>9.39562851873967</v>
      </c>
      <c r="AA66" s="196">
        <v>9.57645769030324</v>
      </c>
      <c r="AB66" s="196">
        <v>9.50434283483966</v>
      </c>
    </row>
    <row r="67" spans="2:28" ht="12.75">
      <c r="B67" s="42" t="s">
        <v>113</v>
      </c>
      <c r="C67" s="42" t="s">
        <v>524</v>
      </c>
      <c r="D67" s="196">
        <v>6.96715546965396</v>
      </c>
      <c r="E67" s="196">
        <v>6.82838478673771</v>
      </c>
      <c r="F67" s="196">
        <v>7.37676610078098</v>
      </c>
      <c r="G67" s="196">
        <v>7.90834163902365</v>
      </c>
      <c r="H67" s="196">
        <v>7.95155133098831</v>
      </c>
      <c r="I67" s="196">
        <v>7.66315420043907</v>
      </c>
      <c r="J67" s="196">
        <v>7.68655779585438</v>
      </c>
      <c r="K67" s="196">
        <v>7.77301578383564</v>
      </c>
      <c r="L67" s="196">
        <v>7.94402662075426</v>
      </c>
      <c r="M67" s="196">
        <v>7.85378499117512</v>
      </c>
      <c r="N67" s="196">
        <v>7.68078742642826</v>
      </c>
      <c r="O67" s="196">
        <v>7.9309204873857</v>
      </c>
      <c r="P67" s="196">
        <v>8.33336728945287</v>
      </c>
      <c r="Q67" s="196">
        <v>8.6670920506975</v>
      </c>
      <c r="R67" s="196">
        <v>9.08329418532688</v>
      </c>
      <c r="S67" s="196">
        <v>9.23642337319354</v>
      </c>
      <c r="T67" s="196">
        <v>9.44176244775983</v>
      </c>
      <c r="U67" s="196">
        <v>9.84298759913084</v>
      </c>
      <c r="V67" s="196">
        <v>10.1662052510662</v>
      </c>
      <c r="W67" s="196">
        <v>10.4628157232727</v>
      </c>
      <c r="X67" s="196">
        <v>10.4007395091552</v>
      </c>
      <c r="Y67" s="196">
        <v>10.6376750377162</v>
      </c>
      <c r="Z67" s="196">
        <v>10.9756285187397</v>
      </c>
      <c r="AA67" s="196">
        <v>11.1864576903032</v>
      </c>
      <c r="AB67" s="196">
        <v>11.1043428348397</v>
      </c>
    </row>
    <row r="68" spans="2:28" ht="12.75">
      <c r="B68" s="42" t="s">
        <v>113</v>
      </c>
      <c r="C68" s="42" t="s">
        <v>424</v>
      </c>
      <c r="D68" s="196">
        <v>4.92715546965396</v>
      </c>
      <c r="E68" s="196">
        <v>5.71838478673771</v>
      </c>
      <c r="F68" s="196">
        <v>6.34676610078098</v>
      </c>
      <c r="G68" s="196">
        <v>6.83834163902365</v>
      </c>
      <c r="H68" s="196">
        <v>6.91155133098831</v>
      </c>
      <c r="I68" s="196">
        <v>6.69315420043907</v>
      </c>
      <c r="J68" s="196">
        <v>6.72655779585438</v>
      </c>
      <c r="K68" s="196">
        <v>6.81301578383564</v>
      </c>
      <c r="L68" s="196">
        <v>6.98402662075426</v>
      </c>
      <c r="M68" s="196">
        <v>6.91378499117512</v>
      </c>
      <c r="N68" s="196">
        <v>6.73078742642826</v>
      </c>
      <c r="O68" s="196">
        <v>6.9709204873857</v>
      </c>
      <c r="P68" s="196">
        <v>7.36336728945287</v>
      </c>
      <c r="Q68" s="196">
        <v>7.67709205069751</v>
      </c>
      <c r="R68" s="196">
        <v>8.06329418532688</v>
      </c>
      <c r="S68" s="196">
        <v>8.20642337319353</v>
      </c>
      <c r="T68" s="196">
        <v>8.39176244775983</v>
      </c>
      <c r="U68" s="196">
        <v>8.77298759913084</v>
      </c>
      <c r="V68" s="196">
        <v>9.07620525106623</v>
      </c>
      <c r="W68" s="196">
        <v>9.36281572327271</v>
      </c>
      <c r="X68" s="196">
        <v>9.27073950915523</v>
      </c>
      <c r="Y68" s="196">
        <v>9.4976750377162</v>
      </c>
      <c r="Z68" s="196">
        <v>9.80562851873967</v>
      </c>
      <c r="AA68" s="196">
        <v>10.0064576903032</v>
      </c>
      <c r="AB68" s="196">
        <v>9.92434283483966</v>
      </c>
    </row>
    <row r="69" spans="2:28" ht="12.75">
      <c r="B69" s="42" t="s">
        <v>18</v>
      </c>
      <c r="C69" s="42" t="s">
        <v>286</v>
      </c>
      <c r="D69" s="196">
        <v>4.34715546965396</v>
      </c>
      <c r="E69" s="196">
        <v>5.14838478673771</v>
      </c>
      <c r="F69" s="196">
        <v>5.80676610078098</v>
      </c>
      <c r="G69" s="196">
        <v>6.26834163902365</v>
      </c>
      <c r="H69" s="196">
        <v>6.34155133098831</v>
      </c>
      <c r="I69" s="196">
        <v>6.16315420043907</v>
      </c>
      <c r="J69" s="196">
        <v>6.19655779585438</v>
      </c>
      <c r="K69" s="196">
        <v>6.29301578383564</v>
      </c>
      <c r="L69" s="196">
        <v>6.47402662075426</v>
      </c>
      <c r="M69" s="196">
        <v>6.39378499117512</v>
      </c>
      <c r="N69" s="196">
        <v>6.22078742642826</v>
      </c>
      <c r="O69" s="196">
        <v>6.4609204873857</v>
      </c>
      <c r="P69" s="196">
        <v>6.83336728945287</v>
      </c>
      <c r="Q69" s="196">
        <v>7.13709205069751</v>
      </c>
      <c r="R69" s="196">
        <v>7.50329418532688</v>
      </c>
      <c r="S69" s="196">
        <v>7.63642337319353</v>
      </c>
      <c r="T69" s="196">
        <v>7.81176244775983</v>
      </c>
      <c r="U69" s="196">
        <v>8.19298759913084</v>
      </c>
      <c r="V69" s="196">
        <v>8.48620525106623</v>
      </c>
      <c r="W69" s="196">
        <v>8.74281572327271</v>
      </c>
      <c r="X69" s="196">
        <v>8.65073950915523</v>
      </c>
      <c r="Y69" s="196">
        <v>8.8576750377162</v>
      </c>
      <c r="Z69" s="196">
        <v>9.16562851873967</v>
      </c>
      <c r="AA69" s="196">
        <v>9.35645769030324</v>
      </c>
      <c r="AB69" s="196">
        <v>9.27434283483966</v>
      </c>
    </row>
    <row r="70" spans="2:28" ht="12.75">
      <c r="B70" s="42" t="s">
        <v>18</v>
      </c>
      <c r="C70" s="42" t="s">
        <v>524</v>
      </c>
      <c r="D70" s="196">
        <v>7.49715546965396</v>
      </c>
      <c r="E70" s="196">
        <v>7.16838478673771</v>
      </c>
      <c r="F70" s="196">
        <v>7.67676610078098</v>
      </c>
      <c r="G70" s="196">
        <v>8.23834163902365</v>
      </c>
      <c r="H70" s="196">
        <v>8.28155133098832</v>
      </c>
      <c r="I70" s="196">
        <v>7.98315420043907</v>
      </c>
      <c r="J70" s="196">
        <v>7.99655779585438</v>
      </c>
      <c r="K70" s="196">
        <v>8.07301578383564</v>
      </c>
      <c r="L70" s="196">
        <v>8.24402662075426</v>
      </c>
      <c r="M70" s="196">
        <v>8.15378499117512</v>
      </c>
      <c r="N70" s="196">
        <v>7.98078742642826</v>
      </c>
      <c r="O70" s="196">
        <v>8.2309204873857</v>
      </c>
      <c r="P70" s="196">
        <v>8.65336728945287</v>
      </c>
      <c r="Q70" s="196">
        <v>8.9870920506975</v>
      </c>
      <c r="R70" s="196">
        <v>9.42329418532688</v>
      </c>
      <c r="S70" s="196">
        <v>9.57642337319354</v>
      </c>
      <c r="T70" s="196">
        <v>9.79176244775983</v>
      </c>
      <c r="U70" s="196">
        <v>10.2029875991308</v>
      </c>
      <c r="V70" s="196">
        <v>10.5262052510662</v>
      </c>
      <c r="W70" s="196">
        <v>10.8328157232727</v>
      </c>
      <c r="X70" s="196">
        <v>10.7807395091552</v>
      </c>
      <c r="Y70" s="196">
        <v>11.0276750377162</v>
      </c>
      <c r="Z70" s="196">
        <v>11.3656285187397</v>
      </c>
      <c r="AA70" s="196">
        <v>11.5764576903032</v>
      </c>
      <c r="AB70" s="196">
        <v>11.5043428348397</v>
      </c>
    </row>
    <row r="71" spans="2:28" ht="12.75">
      <c r="B71" s="42" t="s">
        <v>18</v>
      </c>
      <c r="C71" s="42" t="s">
        <v>424</v>
      </c>
      <c r="D71" s="196">
        <v>4.65715546965396</v>
      </c>
      <c r="E71" s="196">
        <v>5.57838478673771</v>
      </c>
      <c r="F71" s="196">
        <v>6.21676610078098</v>
      </c>
      <c r="G71" s="196">
        <v>6.69834163902365</v>
      </c>
      <c r="H71" s="196">
        <v>6.77155133098831</v>
      </c>
      <c r="I71" s="196">
        <v>6.56315420043907</v>
      </c>
      <c r="J71" s="196">
        <v>6.59655779585438</v>
      </c>
      <c r="K71" s="196">
        <v>6.68301578383564</v>
      </c>
      <c r="L71" s="196">
        <v>6.86402662075426</v>
      </c>
      <c r="M71" s="196">
        <v>6.78378499117512</v>
      </c>
      <c r="N71" s="196">
        <v>6.61078742642826</v>
      </c>
      <c r="O71" s="196">
        <v>6.8509204873857</v>
      </c>
      <c r="P71" s="196">
        <v>7.23336728945287</v>
      </c>
      <c r="Q71" s="196">
        <v>7.54709205069751</v>
      </c>
      <c r="R71" s="196">
        <v>7.92329418532688</v>
      </c>
      <c r="S71" s="196">
        <v>8.06642337319353</v>
      </c>
      <c r="T71" s="196">
        <v>8.25176244775983</v>
      </c>
      <c r="U71" s="196">
        <v>8.62298759913084</v>
      </c>
      <c r="V71" s="196">
        <v>8.93620525106623</v>
      </c>
      <c r="W71" s="196">
        <v>9.21281572327271</v>
      </c>
      <c r="X71" s="196">
        <v>9.12073950915523</v>
      </c>
      <c r="Y71" s="196">
        <v>9.3376750377162</v>
      </c>
      <c r="Z71" s="196">
        <v>9.65562851873967</v>
      </c>
      <c r="AA71" s="196">
        <v>9.84645769030324</v>
      </c>
      <c r="AB71" s="196">
        <v>9.77434283483966</v>
      </c>
    </row>
    <row r="72" spans="2:28" ht="12.75">
      <c r="B72" s="42" t="s">
        <v>167</v>
      </c>
      <c r="C72" s="42" t="s">
        <v>286</v>
      </c>
      <c r="D72" s="196">
        <v>5.31715546965396</v>
      </c>
      <c r="E72" s="196">
        <v>5.72838478673771</v>
      </c>
      <c r="F72" s="196">
        <v>6.29676610078098</v>
      </c>
      <c r="G72" s="196">
        <v>6.77834163902365</v>
      </c>
      <c r="H72" s="196">
        <v>6.85155133098831</v>
      </c>
      <c r="I72" s="196">
        <v>6.64315420043907</v>
      </c>
      <c r="J72" s="196">
        <v>6.67655779585438</v>
      </c>
      <c r="K72" s="196">
        <v>6.78301578383564</v>
      </c>
      <c r="L72" s="196">
        <v>6.96402662075426</v>
      </c>
      <c r="M72" s="196">
        <v>6.88378499117512</v>
      </c>
      <c r="N72" s="196">
        <v>6.72078742642826</v>
      </c>
      <c r="O72" s="196">
        <v>6.9609204873857</v>
      </c>
      <c r="P72" s="196">
        <v>7.35336728945287</v>
      </c>
      <c r="Q72" s="196">
        <v>7.67709205069751</v>
      </c>
      <c r="R72" s="196">
        <v>8.06329418532688</v>
      </c>
      <c r="S72" s="196">
        <v>8.20642337319353</v>
      </c>
      <c r="T72" s="196">
        <v>8.40176244775983</v>
      </c>
      <c r="U72" s="196">
        <v>8.78298759913084</v>
      </c>
      <c r="V72" s="196">
        <v>9.09620525106623</v>
      </c>
      <c r="W72" s="196">
        <v>9.37281572327271</v>
      </c>
      <c r="X72" s="196">
        <v>9.30073950915523</v>
      </c>
      <c r="Y72" s="196">
        <v>9.5176750377162</v>
      </c>
      <c r="Z72" s="196">
        <v>9.83562851873967</v>
      </c>
      <c r="AA72" s="196">
        <v>10.0364576903032</v>
      </c>
      <c r="AB72" s="196">
        <v>9.96434283483966</v>
      </c>
    </row>
    <row r="73" spans="2:28" ht="12.75">
      <c r="B73" s="42" t="s">
        <v>167</v>
      </c>
      <c r="C73" s="42" t="s">
        <v>524</v>
      </c>
      <c r="D73" s="196">
        <v>5.68715546965396</v>
      </c>
      <c r="E73" s="196">
        <v>6.19838478673771</v>
      </c>
      <c r="F73" s="196">
        <v>6.85676610078098</v>
      </c>
      <c r="G73" s="196">
        <v>7.37834163902365</v>
      </c>
      <c r="H73" s="196">
        <v>7.43155133098831</v>
      </c>
      <c r="I73" s="196">
        <v>7.17315420043907</v>
      </c>
      <c r="J73" s="196">
        <v>7.19655779585438</v>
      </c>
      <c r="K73" s="196">
        <v>7.27301578383564</v>
      </c>
      <c r="L73" s="196">
        <v>7.43402662075426</v>
      </c>
      <c r="M73" s="196">
        <v>7.34378499117512</v>
      </c>
      <c r="N73" s="196">
        <v>7.18078742642826</v>
      </c>
      <c r="O73" s="196">
        <v>7.4109204873857</v>
      </c>
      <c r="P73" s="196">
        <v>7.81336728945287</v>
      </c>
      <c r="Q73" s="196">
        <v>8.12709205069751</v>
      </c>
      <c r="R73" s="196">
        <v>8.51329418532688</v>
      </c>
      <c r="S73" s="196">
        <v>8.65642337319353</v>
      </c>
      <c r="T73" s="196">
        <v>8.84176244775983</v>
      </c>
      <c r="U73" s="196">
        <v>9.23298759913084</v>
      </c>
      <c r="V73" s="196">
        <v>9.54620525106623</v>
      </c>
      <c r="W73" s="196">
        <v>9.83281572327271</v>
      </c>
      <c r="X73" s="196">
        <v>9.75073950915523</v>
      </c>
      <c r="Y73" s="196">
        <v>9.9776750377162</v>
      </c>
      <c r="Z73" s="196">
        <v>10.2956285187397</v>
      </c>
      <c r="AA73" s="196">
        <v>10.4864576903032</v>
      </c>
      <c r="AB73" s="196">
        <v>10.4143428348397</v>
      </c>
    </row>
    <row r="74" spans="2:28" ht="12.75">
      <c r="B74" s="42" t="s">
        <v>167</v>
      </c>
      <c r="C74" s="42" t="s">
        <v>424</v>
      </c>
      <c r="D74" s="196">
        <v>5.44715546965396</v>
      </c>
      <c r="E74" s="196">
        <v>5.89838478673771</v>
      </c>
      <c r="F74" s="196">
        <v>6.49676610078098</v>
      </c>
      <c r="G74" s="196">
        <v>6.98834163902365</v>
      </c>
      <c r="H74" s="196">
        <v>7.05155133098831</v>
      </c>
      <c r="I74" s="196">
        <v>6.83315420043907</v>
      </c>
      <c r="J74" s="196">
        <v>6.85655779585438</v>
      </c>
      <c r="K74" s="196">
        <v>6.94301578383564</v>
      </c>
      <c r="L74" s="196">
        <v>7.11402662075426</v>
      </c>
      <c r="M74" s="196">
        <v>7.03378499117512</v>
      </c>
      <c r="N74" s="196">
        <v>6.86078742642826</v>
      </c>
      <c r="O74" s="196">
        <v>7.1009204873857</v>
      </c>
      <c r="P74" s="196">
        <v>7.49336728945287</v>
      </c>
      <c r="Q74" s="196">
        <v>7.81709205069751</v>
      </c>
      <c r="R74" s="196">
        <v>8.19329418532688</v>
      </c>
      <c r="S74" s="196">
        <v>8.33642337319353</v>
      </c>
      <c r="T74" s="196">
        <v>8.53176244775983</v>
      </c>
      <c r="U74" s="196">
        <v>8.91298759913084</v>
      </c>
      <c r="V74" s="196">
        <v>9.22620525106623</v>
      </c>
      <c r="W74" s="196">
        <v>9.50281572327271</v>
      </c>
      <c r="X74" s="196">
        <v>9.43073950915523</v>
      </c>
      <c r="Y74" s="196">
        <v>9.6476750377162</v>
      </c>
      <c r="Z74" s="196">
        <v>9.96562851873967</v>
      </c>
      <c r="AA74" s="196">
        <v>10.1564576903032</v>
      </c>
      <c r="AB74" s="196">
        <v>10.0843428348397</v>
      </c>
    </row>
    <row r="75" spans="2:28" ht="12.75">
      <c r="B75" s="42" t="s">
        <v>333</v>
      </c>
      <c r="C75" s="42" t="s">
        <v>286</v>
      </c>
      <c r="D75" s="196">
        <v>4.72715546965396</v>
      </c>
      <c r="E75" s="196">
        <v>5.50838478673771</v>
      </c>
      <c r="F75" s="196">
        <v>6.11676610078098</v>
      </c>
      <c r="G75" s="196">
        <v>6.44834163902365</v>
      </c>
      <c r="H75" s="196">
        <v>6.62155133098831</v>
      </c>
      <c r="I75" s="196">
        <v>6.50315420043907</v>
      </c>
      <c r="J75" s="196">
        <v>6.54655779585438</v>
      </c>
      <c r="K75" s="196">
        <v>6.64301578383564</v>
      </c>
      <c r="L75" s="196">
        <v>6.83402662075426</v>
      </c>
      <c r="M75" s="196">
        <v>6.78378499117512</v>
      </c>
      <c r="N75" s="196">
        <v>6.62078742642826</v>
      </c>
      <c r="O75" s="196">
        <v>6.8709204873857</v>
      </c>
      <c r="P75" s="196">
        <v>7.26336728945287</v>
      </c>
      <c r="Q75" s="196">
        <v>7.58709205069751</v>
      </c>
      <c r="R75" s="196">
        <v>7.95329418532688</v>
      </c>
      <c r="S75" s="196">
        <v>8.10642337319353</v>
      </c>
      <c r="T75" s="196">
        <v>8.29176244775983</v>
      </c>
      <c r="U75" s="196">
        <v>8.68298759913084</v>
      </c>
      <c r="V75" s="196">
        <v>8.97620525106623</v>
      </c>
      <c r="W75" s="196">
        <v>9.23281572327271</v>
      </c>
      <c r="X75" s="196">
        <v>9.15073950915523</v>
      </c>
      <c r="Y75" s="196">
        <v>9.3576750377162</v>
      </c>
      <c r="Z75" s="196">
        <v>9.67562851873967</v>
      </c>
      <c r="AA75" s="196">
        <v>9.86645769030324</v>
      </c>
      <c r="AB75" s="196">
        <v>9.79434283483966</v>
      </c>
    </row>
    <row r="76" spans="2:28" ht="12.75">
      <c r="B76" s="42" t="s">
        <v>333</v>
      </c>
      <c r="C76" s="42" t="s">
        <v>524</v>
      </c>
      <c r="D76" s="196">
        <v>6.92715546965396</v>
      </c>
      <c r="E76" s="196">
        <v>6.73838478673771</v>
      </c>
      <c r="F76" s="196">
        <v>7.23676610078098</v>
      </c>
      <c r="G76" s="196">
        <v>7.56834163902365</v>
      </c>
      <c r="H76" s="196">
        <v>7.72155133098831</v>
      </c>
      <c r="I76" s="196">
        <v>7.55315420043907</v>
      </c>
      <c r="J76" s="196">
        <v>7.57655779585438</v>
      </c>
      <c r="K76" s="196">
        <v>7.67301578383564</v>
      </c>
      <c r="L76" s="196">
        <v>7.85402662075426</v>
      </c>
      <c r="M76" s="196">
        <v>7.79378499117512</v>
      </c>
      <c r="N76" s="196">
        <v>7.64078742642826</v>
      </c>
      <c r="O76" s="196">
        <v>7.8909204873857</v>
      </c>
      <c r="P76" s="196">
        <v>8.30336728945287</v>
      </c>
      <c r="Q76" s="196">
        <v>8.65709205069751</v>
      </c>
      <c r="R76" s="196">
        <v>9.05329418532688</v>
      </c>
      <c r="S76" s="196">
        <v>9.21642337319353</v>
      </c>
      <c r="T76" s="196">
        <v>9.42176244775983</v>
      </c>
      <c r="U76" s="196">
        <v>9.83298759913084</v>
      </c>
      <c r="V76" s="196">
        <v>10.1462052510662</v>
      </c>
      <c r="W76" s="196">
        <v>10.4328157232727</v>
      </c>
      <c r="X76" s="196">
        <v>10.3507395091552</v>
      </c>
      <c r="Y76" s="196">
        <v>10.5876750377162</v>
      </c>
      <c r="Z76" s="196">
        <v>10.9156285187397</v>
      </c>
      <c r="AA76" s="196">
        <v>11.1164576903032</v>
      </c>
      <c r="AB76" s="196">
        <v>11.0443428348397</v>
      </c>
    </row>
    <row r="77" spans="2:28" ht="12.75">
      <c r="B77" s="42" t="s">
        <v>333</v>
      </c>
      <c r="C77" s="42" t="s">
        <v>424</v>
      </c>
      <c r="D77" s="196">
        <v>5.06715546965396</v>
      </c>
      <c r="E77" s="196">
        <v>5.85838478673771</v>
      </c>
      <c r="F77" s="196">
        <v>6.45676610078098</v>
      </c>
      <c r="G77" s="196">
        <v>6.78834163902365</v>
      </c>
      <c r="H77" s="196">
        <v>6.95155133098831</v>
      </c>
      <c r="I77" s="196">
        <v>6.82315420043907</v>
      </c>
      <c r="J77" s="196">
        <v>6.85655779585438</v>
      </c>
      <c r="K77" s="196">
        <v>6.95301578383564</v>
      </c>
      <c r="L77" s="196">
        <v>7.14402662075426</v>
      </c>
      <c r="M77" s="196">
        <v>7.08378499117512</v>
      </c>
      <c r="N77" s="196">
        <v>6.93078742642826</v>
      </c>
      <c r="O77" s="196">
        <v>7.1809204873857</v>
      </c>
      <c r="P77" s="196">
        <v>7.57336728945287</v>
      </c>
      <c r="Q77" s="196">
        <v>7.90709205069751</v>
      </c>
      <c r="R77" s="196">
        <v>8.28329418532688</v>
      </c>
      <c r="S77" s="196">
        <v>8.43642337319353</v>
      </c>
      <c r="T77" s="196">
        <v>8.63176244775983</v>
      </c>
      <c r="U77" s="196">
        <v>9.02298759913084</v>
      </c>
      <c r="V77" s="196">
        <v>9.32620525106623</v>
      </c>
      <c r="W77" s="196">
        <v>9.59281572327271</v>
      </c>
      <c r="X77" s="196">
        <v>9.50073950915523</v>
      </c>
      <c r="Y77" s="196">
        <v>9.7176750377162</v>
      </c>
      <c r="Z77" s="196">
        <v>10.0456285187397</v>
      </c>
      <c r="AA77" s="196">
        <v>10.2464576903032</v>
      </c>
      <c r="AB77" s="196">
        <v>10.1643428348397</v>
      </c>
    </row>
    <row r="78" spans="2:28" ht="12.75">
      <c r="B78" s="42" t="s">
        <v>393</v>
      </c>
      <c r="C78" s="42" t="s">
        <v>286</v>
      </c>
      <c r="D78" s="196">
        <v>4.84715546965396</v>
      </c>
      <c r="E78" s="196">
        <v>5.56838478673771</v>
      </c>
      <c r="F78" s="196">
        <v>6.15676610078098</v>
      </c>
      <c r="G78" s="196">
        <v>6.49834163902365</v>
      </c>
      <c r="H78" s="196">
        <v>6.66155133098831</v>
      </c>
      <c r="I78" s="196">
        <v>6.54315420043907</v>
      </c>
      <c r="J78" s="196">
        <v>6.57655779585438</v>
      </c>
      <c r="K78" s="196">
        <v>6.68301578383564</v>
      </c>
      <c r="L78" s="196">
        <v>6.87402662075426</v>
      </c>
      <c r="M78" s="196">
        <v>6.81378499117512</v>
      </c>
      <c r="N78" s="196">
        <v>6.66078742642826</v>
      </c>
      <c r="O78" s="196">
        <v>6.9009204873857</v>
      </c>
      <c r="P78" s="196">
        <v>7.30336728945287</v>
      </c>
      <c r="Q78" s="196">
        <v>7.62709205069751</v>
      </c>
      <c r="R78" s="196">
        <v>7.99329418532688</v>
      </c>
      <c r="S78" s="196">
        <v>8.14642337319353</v>
      </c>
      <c r="T78" s="196">
        <v>8.33176244775983</v>
      </c>
      <c r="U78" s="196">
        <v>8.72298759913084</v>
      </c>
      <c r="V78" s="196">
        <v>9.02620525106623</v>
      </c>
      <c r="W78" s="196">
        <v>9.28281572327271</v>
      </c>
      <c r="X78" s="196">
        <v>9.19073950915523</v>
      </c>
      <c r="Y78" s="196">
        <v>9.3976750377162</v>
      </c>
      <c r="Z78" s="196">
        <v>9.71562851873967</v>
      </c>
      <c r="AA78" s="196">
        <v>9.91645769030324</v>
      </c>
      <c r="AB78" s="196">
        <v>9.83434283483966</v>
      </c>
    </row>
    <row r="79" spans="2:28" ht="12.75">
      <c r="B79" s="42" t="s">
        <v>393</v>
      </c>
      <c r="C79" s="42" t="s">
        <v>524</v>
      </c>
      <c r="D79" s="196">
        <v>6.71715546965396</v>
      </c>
      <c r="E79" s="196">
        <v>6.63838478673771</v>
      </c>
      <c r="F79" s="196">
        <v>7.17676610078098</v>
      </c>
      <c r="G79" s="196">
        <v>7.49834163902365</v>
      </c>
      <c r="H79" s="196">
        <v>7.66155133098831</v>
      </c>
      <c r="I79" s="196">
        <v>7.49315420043907</v>
      </c>
      <c r="J79" s="196">
        <v>7.52655779585438</v>
      </c>
      <c r="K79" s="196">
        <v>7.62301578383564</v>
      </c>
      <c r="L79" s="196">
        <v>7.79402662075426</v>
      </c>
      <c r="M79" s="196">
        <v>7.73378499117512</v>
      </c>
      <c r="N79" s="196">
        <v>7.58078742642826</v>
      </c>
      <c r="O79" s="196">
        <v>7.8409204873857</v>
      </c>
      <c r="P79" s="196">
        <v>8.25336728945288</v>
      </c>
      <c r="Q79" s="196">
        <v>8.5970920506975</v>
      </c>
      <c r="R79" s="196">
        <v>8.99329418532688</v>
      </c>
      <c r="S79" s="196">
        <v>9.15642337319353</v>
      </c>
      <c r="T79" s="196">
        <v>9.36176244775983</v>
      </c>
      <c r="U79" s="196">
        <v>9.76298759913084</v>
      </c>
      <c r="V79" s="196">
        <v>10.0862052510662</v>
      </c>
      <c r="W79" s="196">
        <v>10.3628157232727</v>
      </c>
      <c r="X79" s="196">
        <v>10.2907395091552</v>
      </c>
      <c r="Y79" s="196">
        <v>10.5176750377162</v>
      </c>
      <c r="Z79" s="196">
        <v>10.8556285187397</v>
      </c>
      <c r="AA79" s="196">
        <v>11.0564576903032</v>
      </c>
      <c r="AB79" s="196">
        <v>10.9743428348397</v>
      </c>
    </row>
    <row r="80" spans="2:28" ht="12.75">
      <c r="B80" s="42" t="s">
        <v>393</v>
      </c>
      <c r="C80" s="42" t="s">
        <v>424</v>
      </c>
      <c r="D80" s="196">
        <v>5.13715546965396</v>
      </c>
      <c r="E80" s="196">
        <v>5.87838478673771</v>
      </c>
      <c r="F80" s="196">
        <v>6.46676610078098</v>
      </c>
      <c r="G80" s="196">
        <v>6.80834163902365</v>
      </c>
      <c r="H80" s="196">
        <v>6.97155133098831</v>
      </c>
      <c r="I80" s="196">
        <v>6.84315420043907</v>
      </c>
      <c r="J80" s="196">
        <v>6.87655779585438</v>
      </c>
      <c r="K80" s="196">
        <v>6.97301578383564</v>
      </c>
      <c r="L80" s="196">
        <v>7.15402662075426</v>
      </c>
      <c r="M80" s="196">
        <v>7.09378499117512</v>
      </c>
      <c r="N80" s="196">
        <v>6.94078742642826</v>
      </c>
      <c r="O80" s="196">
        <v>7.1909204873857</v>
      </c>
      <c r="P80" s="196">
        <v>7.58336728945287</v>
      </c>
      <c r="Q80" s="196">
        <v>7.91709205069751</v>
      </c>
      <c r="R80" s="196">
        <v>8.30329418532688</v>
      </c>
      <c r="S80" s="196">
        <v>8.45642337319353</v>
      </c>
      <c r="T80" s="196">
        <v>8.64176244775983</v>
      </c>
      <c r="U80" s="196">
        <v>9.03298759913084</v>
      </c>
      <c r="V80" s="196">
        <v>9.34620525106623</v>
      </c>
      <c r="W80" s="196">
        <v>9.60281572327271</v>
      </c>
      <c r="X80" s="196">
        <v>9.52073950915523</v>
      </c>
      <c r="Y80" s="196">
        <v>9.7476750377162</v>
      </c>
      <c r="Z80" s="196">
        <v>10.0556285187397</v>
      </c>
      <c r="AA80" s="196">
        <v>10.2564576903032</v>
      </c>
      <c r="AB80" s="196">
        <v>10.1843428348397</v>
      </c>
    </row>
    <row r="81" spans="2:28" ht="12.75">
      <c r="B81" s="42" t="s">
        <v>391</v>
      </c>
      <c r="C81" s="42" t="s">
        <v>286</v>
      </c>
      <c r="D81" s="196">
        <v>4.67715546965396</v>
      </c>
      <c r="E81" s="196">
        <v>4.94838478673771</v>
      </c>
      <c r="F81" s="196">
        <v>5.27676610078098</v>
      </c>
      <c r="G81" s="196">
        <v>5.49834163902365</v>
      </c>
      <c r="H81" s="196">
        <v>5.75155133098831</v>
      </c>
      <c r="I81" s="196">
        <v>5.87315420043907</v>
      </c>
      <c r="J81" s="196">
        <v>6.05655779585438</v>
      </c>
      <c r="K81" s="196">
        <v>6.26301578383564</v>
      </c>
      <c r="L81" s="196">
        <v>6.43402662075426</v>
      </c>
      <c r="M81" s="196">
        <v>6.48378499117512</v>
      </c>
      <c r="N81" s="196">
        <v>6.41078742642826</v>
      </c>
      <c r="O81" s="196">
        <v>6.7209204873857</v>
      </c>
      <c r="P81" s="196">
        <v>7.15336728945287</v>
      </c>
      <c r="Q81" s="196">
        <v>7.52709205069751</v>
      </c>
      <c r="R81" s="196">
        <v>7.87329418532688</v>
      </c>
      <c r="S81" s="196">
        <v>8.06642337319353</v>
      </c>
      <c r="T81" s="196">
        <v>8.28176244775983</v>
      </c>
      <c r="U81" s="196">
        <v>8.65298759913084</v>
      </c>
      <c r="V81" s="196">
        <v>8.93620525106623</v>
      </c>
      <c r="W81" s="196">
        <v>9.15281572327271</v>
      </c>
      <c r="X81" s="196">
        <v>9.05073950915523</v>
      </c>
      <c r="Y81" s="196">
        <v>9.2976750377162</v>
      </c>
      <c r="Z81" s="196">
        <v>9.64562851873967</v>
      </c>
      <c r="AA81" s="196">
        <v>9.93645769030324</v>
      </c>
      <c r="AB81" s="196">
        <v>10.0043428348397</v>
      </c>
    </row>
    <row r="82" spans="2:28" ht="12.75">
      <c r="B82" s="42" t="s">
        <v>391</v>
      </c>
      <c r="C82" s="42" t="s">
        <v>524</v>
      </c>
      <c r="D82" s="196">
        <v>5.29715546965396</v>
      </c>
      <c r="E82" s="196">
        <v>5.43838478673771</v>
      </c>
      <c r="F82" s="196">
        <v>5.77676610078098</v>
      </c>
      <c r="G82" s="196">
        <v>6.00834163902365</v>
      </c>
      <c r="H82" s="196">
        <v>6.27155133098831</v>
      </c>
      <c r="I82" s="196">
        <v>6.39315420043907</v>
      </c>
      <c r="J82" s="196">
        <v>6.58655779585438</v>
      </c>
      <c r="K82" s="196">
        <v>6.81301578383564</v>
      </c>
      <c r="L82" s="196">
        <v>6.97402662075426</v>
      </c>
      <c r="M82" s="196">
        <v>7.03378499117512</v>
      </c>
      <c r="N82" s="196">
        <v>6.97078742642826</v>
      </c>
      <c r="O82" s="196">
        <v>7.3009204873857</v>
      </c>
      <c r="P82" s="196">
        <v>7.75336728945287</v>
      </c>
      <c r="Q82" s="196">
        <v>8.13709205069751</v>
      </c>
      <c r="R82" s="196">
        <v>8.50329418532688</v>
      </c>
      <c r="S82" s="196">
        <v>8.71642337319353</v>
      </c>
      <c r="T82" s="196">
        <v>8.93176244775983</v>
      </c>
      <c r="U82" s="196">
        <v>9.32298759913084</v>
      </c>
      <c r="V82" s="196">
        <v>9.61620525106623</v>
      </c>
      <c r="W82" s="196">
        <v>9.84281572327271</v>
      </c>
      <c r="X82" s="196">
        <v>9.75073950915523</v>
      </c>
      <c r="Y82" s="196">
        <v>10.0076750377162</v>
      </c>
      <c r="Z82" s="196">
        <v>10.3756285187397</v>
      </c>
      <c r="AA82" s="196">
        <v>10.6764576903032</v>
      </c>
      <c r="AB82" s="196">
        <v>10.7743428348397</v>
      </c>
    </row>
    <row r="83" spans="2:28" ht="12.75">
      <c r="B83" s="42" t="s">
        <v>391</v>
      </c>
      <c r="C83" s="42" t="s">
        <v>424</v>
      </c>
      <c r="D83" s="196">
        <v>4.79715546965396</v>
      </c>
      <c r="E83" s="196">
        <v>5.09838478673771</v>
      </c>
      <c r="F83" s="196">
        <v>5.43676610078098</v>
      </c>
      <c r="G83" s="196">
        <v>5.66834163902365</v>
      </c>
      <c r="H83" s="196">
        <v>5.93155133098831</v>
      </c>
      <c r="I83" s="196">
        <v>6.04315420043907</v>
      </c>
      <c r="J83" s="196">
        <v>6.22655779585438</v>
      </c>
      <c r="K83" s="196">
        <v>6.44301578383564</v>
      </c>
      <c r="L83" s="196">
        <v>6.61402662075426</v>
      </c>
      <c r="M83" s="196">
        <v>6.66378499117512</v>
      </c>
      <c r="N83" s="196">
        <v>6.60078742642826</v>
      </c>
      <c r="O83" s="196">
        <v>6.9109204873857</v>
      </c>
      <c r="P83" s="196">
        <v>7.35336728945287</v>
      </c>
      <c r="Q83" s="196">
        <v>7.7270920506975</v>
      </c>
      <c r="R83" s="196">
        <v>8.08329418532688</v>
      </c>
      <c r="S83" s="196">
        <v>8.27642337319353</v>
      </c>
      <c r="T83" s="196">
        <v>8.49176244775983</v>
      </c>
      <c r="U83" s="196">
        <v>8.87298759913084</v>
      </c>
      <c r="V83" s="196">
        <v>9.15620525106623</v>
      </c>
      <c r="W83" s="196">
        <v>9.38281572327271</v>
      </c>
      <c r="X83" s="196">
        <v>9.29073950915523</v>
      </c>
      <c r="Y83" s="196">
        <v>9.5276750377162</v>
      </c>
      <c r="Z83" s="196">
        <v>9.88562851873967</v>
      </c>
      <c r="AA83" s="196">
        <v>10.1764576903032</v>
      </c>
      <c r="AB83" s="196">
        <v>10.2543428348397</v>
      </c>
    </row>
    <row r="84" spans="2:28" ht="12.75">
      <c r="B84" s="42" t="s">
        <v>115</v>
      </c>
      <c r="C84" s="42" t="s">
        <v>286</v>
      </c>
      <c r="D84" s="196">
        <v>4.96715546965396</v>
      </c>
      <c r="E84" s="196">
        <v>5.20838478673771</v>
      </c>
      <c r="F84" s="196">
        <v>5.44676610078098</v>
      </c>
      <c r="G84" s="196">
        <v>5.65834163902365</v>
      </c>
      <c r="H84" s="196">
        <v>5.86155133098831</v>
      </c>
      <c r="I84" s="196">
        <v>6.10315420043907</v>
      </c>
      <c r="J84" s="196">
        <v>6.30655779585438</v>
      </c>
      <c r="K84" s="196">
        <v>6.56301578383564</v>
      </c>
      <c r="L84" s="196">
        <v>6.90402662075426</v>
      </c>
      <c r="M84" s="196">
        <v>7.00378499117512</v>
      </c>
      <c r="N84" s="196">
        <v>6.96078742642826</v>
      </c>
      <c r="O84" s="196">
        <v>7.3309204873857</v>
      </c>
      <c r="P84" s="196">
        <v>7.75336728945287</v>
      </c>
      <c r="Q84" s="196">
        <v>8.11709205069751</v>
      </c>
      <c r="R84" s="196">
        <v>8.43329418532688</v>
      </c>
      <c r="S84" s="196">
        <v>8.64642337319353</v>
      </c>
      <c r="T84" s="196">
        <v>8.89176244775983</v>
      </c>
      <c r="U84" s="196">
        <v>9.31298759913084</v>
      </c>
      <c r="V84" s="196">
        <v>9.63620525106623</v>
      </c>
      <c r="W84" s="196">
        <v>9.87281572327271</v>
      </c>
      <c r="X84" s="196">
        <v>9.77073950915523</v>
      </c>
      <c r="Y84" s="196">
        <v>9.9976750377162</v>
      </c>
      <c r="Z84" s="196">
        <v>10.3356285187397</v>
      </c>
      <c r="AA84" s="196">
        <v>10.6364576903032</v>
      </c>
      <c r="AB84" s="196">
        <v>10.7443428348397</v>
      </c>
    </row>
    <row r="85" spans="2:28" ht="12.75">
      <c r="B85" s="42" t="s">
        <v>115</v>
      </c>
      <c r="C85" s="42" t="s">
        <v>524</v>
      </c>
      <c r="D85" s="196">
        <v>5.30715546965396</v>
      </c>
      <c r="E85" s="196">
        <v>5.64838478673771</v>
      </c>
      <c r="F85" s="196">
        <v>5.95676610078098</v>
      </c>
      <c r="G85" s="196">
        <v>6.17834163902365</v>
      </c>
      <c r="H85" s="196">
        <v>6.38155133098831</v>
      </c>
      <c r="I85" s="196">
        <v>6.64315420043907</v>
      </c>
      <c r="J85" s="196">
        <v>6.85655779585438</v>
      </c>
      <c r="K85" s="196">
        <v>7.13301578383564</v>
      </c>
      <c r="L85" s="196">
        <v>7.50402662075426</v>
      </c>
      <c r="M85" s="196">
        <v>7.61378499117512</v>
      </c>
      <c r="N85" s="196">
        <v>7.58078742642826</v>
      </c>
      <c r="O85" s="196">
        <v>7.9709204873857</v>
      </c>
      <c r="P85" s="196">
        <v>8.41336728945287</v>
      </c>
      <c r="Q85" s="196">
        <v>8.79709205069751</v>
      </c>
      <c r="R85" s="196">
        <v>9.13329418532688</v>
      </c>
      <c r="S85" s="196">
        <v>9.36642337319353</v>
      </c>
      <c r="T85" s="196">
        <v>9.62176244775983</v>
      </c>
      <c r="U85" s="196">
        <v>10.0629875991308</v>
      </c>
      <c r="V85" s="196">
        <v>10.3962052510662</v>
      </c>
      <c r="W85" s="196">
        <v>10.6428157232727</v>
      </c>
      <c r="X85" s="196">
        <v>10.5507395091552</v>
      </c>
      <c r="Y85" s="196">
        <v>10.7976750377162</v>
      </c>
      <c r="Z85" s="196">
        <v>11.1556285187397</v>
      </c>
      <c r="AA85" s="196">
        <v>11.4664576903032</v>
      </c>
      <c r="AB85" s="196">
        <v>11.6043428348397</v>
      </c>
    </row>
    <row r="86" spans="2:28" ht="12.75">
      <c r="B86" s="42" t="s">
        <v>115</v>
      </c>
      <c r="C86" s="42" t="s">
        <v>424</v>
      </c>
      <c r="D86" s="196">
        <v>5.06715546965396</v>
      </c>
      <c r="E86" s="196">
        <v>5.35838478673771</v>
      </c>
      <c r="F86" s="196">
        <v>5.62676610078098</v>
      </c>
      <c r="G86" s="196">
        <v>5.83834163902365</v>
      </c>
      <c r="H86" s="196">
        <v>6.03155133098831</v>
      </c>
      <c r="I86" s="196">
        <v>6.29315420043907</v>
      </c>
      <c r="J86" s="196">
        <v>6.49655779585438</v>
      </c>
      <c r="K86" s="196">
        <v>6.76301578383564</v>
      </c>
      <c r="L86" s="196">
        <v>7.11402662075426</v>
      </c>
      <c r="M86" s="196">
        <v>7.21378499117512</v>
      </c>
      <c r="N86" s="196">
        <v>7.17078742642826</v>
      </c>
      <c r="O86" s="196">
        <v>7.5509204873857</v>
      </c>
      <c r="P86" s="196">
        <v>7.98336728945287</v>
      </c>
      <c r="Q86" s="196">
        <v>8.35709205069751</v>
      </c>
      <c r="R86" s="196">
        <v>8.67329418532688</v>
      </c>
      <c r="S86" s="196">
        <v>8.89642337319353</v>
      </c>
      <c r="T86" s="196">
        <v>9.15176244775983</v>
      </c>
      <c r="U86" s="196">
        <v>9.57298759913084</v>
      </c>
      <c r="V86" s="196">
        <v>9.89620525106623</v>
      </c>
      <c r="W86" s="196">
        <v>10.1428157232727</v>
      </c>
      <c r="X86" s="196">
        <v>10.0407395091552</v>
      </c>
      <c r="Y86" s="196">
        <v>10.2776750377162</v>
      </c>
      <c r="Z86" s="196">
        <v>10.6256285187397</v>
      </c>
      <c r="AA86" s="196">
        <v>10.9264576903032</v>
      </c>
      <c r="AB86" s="196">
        <v>11.0443428348397</v>
      </c>
    </row>
    <row r="87" spans="2:28" ht="12.75">
      <c r="B87" s="42" t="s">
        <v>361</v>
      </c>
      <c r="C87" s="42" t="s">
        <v>286</v>
      </c>
      <c r="D87" s="196">
        <v>5.44715546965396</v>
      </c>
      <c r="E87" s="196">
        <v>5.63838478673771</v>
      </c>
      <c r="F87" s="196">
        <v>5.97676610078098</v>
      </c>
      <c r="G87" s="196">
        <v>6.22834163902365</v>
      </c>
      <c r="H87" s="196">
        <v>6.41155133098831</v>
      </c>
      <c r="I87" s="196">
        <v>6.60315420043907</v>
      </c>
      <c r="J87" s="196">
        <v>6.70655779585438</v>
      </c>
      <c r="K87" s="196">
        <v>6.87301578383564</v>
      </c>
      <c r="L87" s="196">
        <v>7.11402662075426</v>
      </c>
      <c r="M87" s="196">
        <v>7.16378499117512</v>
      </c>
      <c r="N87" s="196">
        <v>7.12078742642826</v>
      </c>
      <c r="O87" s="196">
        <v>7.4209204873857</v>
      </c>
      <c r="P87" s="196">
        <v>7.85336728945287</v>
      </c>
      <c r="Q87" s="196">
        <v>8.24709205069751</v>
      </c>
      <c r="R87" s="196">
        <v>8.61329418532688</v>
      </c>
      <c r="S87" s="196">
        <v>8.79642337319353</v>
      </c>
      <c r="T87" s="196">
        <v>9.02176244775983</v>
      </c>
      <c r="U87" s="196">
        <v>9.35298759913084</v>
      </c>
      <c r="V87" s="196">
        <v>9.62620525106623</v>
      </c>
      <c r="W87" s="196">
        <v>9.80281572327271</v>
      </c>
      <c r="X87" s="196">
        <v>9.75073950915523</v>
      </c>
      <c r="Y87" s="196">
        <v>9.9976750377162</v>
      </c>
      <c r="Z87" s="196">
        <v>10.3356285187397</v>
      </c>
      <c r="AA87" s="196">
        <v>10.6064576903032</v>
      </c>
      <c r="AB87" s="196">
        <v>10.7243428348397</v>
      </c>
    </row>
    <row r="88" spans="2:28" ht="12.75">
      <c r="B88" s="42" t="s">
        <v>361</v>
      </c>
      <c r="C88" s="42" t="s">
        <v>524</v>
      </c>
      <c r="D88" s="196">
        <v>5.60715546965396</v>
      </c>
      <c r="E88" s="196">
        <v>6.00838478673771</v>
      </c>
      <c r="F88" s="196">
        <v>6.42676610078098</v>
      </c>
      <c r="G88" s="196">
        <v>6.69834163902365</v>
      </c>
      <c r="H88" s="196">
        <v>6.88155133098831</v>
      </c>
      <c r="I88" s="196">
        <v>7.08315420043907</v>
      </c>
      <c r="J88" s="196">
        <v>7.18655779585438</v>
      </c>
      <c r="K88" s="196">
        <v>7.35301578383564</v>
      </c>
      <c r="L88" s="196">
        <v>7.60402662075426</v>
      </c>
      <c r="M88" s="196">
        <v>7.66378499117512</v>
      </c>
      <c r="N88" s="196">
        <v>7.62078742642826</v>
      </c>
      <c r="O88" s="196">
        <v>7.9409204873857</v>
      </c>
      <c r="P88" s="196">
        <v>8.38336728945287</v>
      </c>
      <c r="Q88" s="196">
        <v>8.78709205069751</v>
      </c>
      <c r="R88" s="196">
        <v>9.16329418532688</v>
      </c>
      <c r="S88" s="196">
        <v>9.36642337319353</v>
      </c>
      <c r="T88" s="196">
        <v>9.60176244775983</v>
      </c>
      <c r="U88" s="196">
        <v>9.94298759913084</v>
      </c>
      <c r="V88" s="196">
        <v>10.2162052510662</v>
      </c>
      <c r="W88" s="196">
        <v>10.4128157232727</v>
      </c>
      <c r="X88" s="196">
        <v>10.3707395091552</v>
      </c>
      <c r="Y88" s="196">
        <v>10.6276750377162</v>
      </c>
      <c r="Z88" s="196">
        <v>10.9756285187397</v>
      </c>
      <c r="AA88" s="196">
        <v>11.2564576903032</v>
      </c>
      <c r="AB88" s="196">
        <v>11.3843428348397</v>
      </c>
    </row>
    <row r="89" spans="2:28" ht="12.75">
      <c r="B89" s="42" t="s">
        <v>361</v>
      </c>
      <c r="C89" s="42" t="s">
        <v>424</v>
      </c>
      <c r="D89" s="196">
        <v>5.50715546965396</v>
      </c>
      <c r="E89" s="196">
        <v>5.75838478673771</v>
      </c>
      <c r="F89" s="196">
        <v>6.12676610078098</v>
      </c>
      <c r="G89" s="196">
        <v>6.37834163902365</v>
      </c>
      <c r="H89" s="196">
        <v>6.56155133098831</v>
      </c>
      <c r="I89" s="196">
        <v>6.76315420043907</v>
      </c>
      <c r="J89" s="196">
        <v>6.86655779585438</v>
      </c>
      <c r="K89" s="196">
        <v>7.03301578383564</v>
      </c>
      <c r="L89" s="196">
        <v>7.27402662075426</v>
      </c>
      <c r="M89" s="196">
        <v>7.32378499117512</v>
      </c>
      <c r="N89" s="196">
        <v>7.29078742642826</v>
      </c>
      <c r="O89" s="196">
        <v>7.5909204873857</v>
      </c>
      <c r="P89" s="196">
        <v>8.02336728945288</v>
      </c>
      <c r="Q89" s="196">
        <v>8.42709205069751</v>
      </c>
      <c r="R89" s="196">
        <v>8.78329418532688</v>
      </c>
      <c r="S89" s="196">
        <v>8.99642337319353</v>
      </c>
      <c r="T89" s="196">
        <v>9.20176244775983</v>
      </c>
      <c r="U89" s="196">
        <v>9.55298759913084</v>
      </c>
      <c r="V89" s="196">
        <v>9.81620525106623</v>
      </c>
      <c r="W89" s="196">
        <v>10.0028157232727</v>
      </c>
      <c r="X89" s="196">
        <v>9.95073950915523</v>
      </c>
      <c r="Y89" s="196">
        <v>10.2076750377162</v>
      </c>
      <c r="Z89" s="196">
        <v>10.5456285187397</v>
      </c>
      <c r="AA89" s="196">
        <v>10.8164576903032</v>
      </c>
      <c r="AB89" s="196">
        <v>10.9343428348397</v>
      </c>
    </row>
    <row r="90" spans="2:28" ht="12.75">
      <c r="B90" s="42" t="s">
        <v>0</v>
      </c>
      <c r="C90" s="42" t="s">
        <v>286</v>
      </c>
      <c r="D90" s="196">
        <v>5.30715546965396</v>
      </c>
      <c r="E90" s="196">
        <v>5.48838478673771</v>
      </c>
      <c r="F90" s="196">
        <v>5.71676610078098</v>
      </c>
      <c r="G90" s="196">
        <v>5.90834163902365</v>
      </c>
      <c r="H90" s="196">
        <v>6.08155133098831</v>
      </c>
      <c r="I90" s="196">
        <v>6.27315420043907</v>
      </c>
      <c r="J90" s="196">
        <v>6.53655779585438</v>
      </c>
      <c r="K90" s="196">
        <v>6.85301578383564</v>
      </c>
      <c r="L90" s="196">
        <v>7.24402662075426</v>
      </c>
      <c r="M90" s="196">
        <v>7.31378499117512</v>
      </c>
      <c r="N90" s="196">
        <v>7.31078742642826</v>
      </c>
      <c r="O90" s="196">
        <v>7.6809204873857</v>
      </c>
      <c r="P90" s="196">
        <v>8.08336728945287</v>
      </c>
      <c r="Q90" s="196">
        <v>8.4770920506975</v>
      </c>
      <c r="R90" s="196">
        <v>8.82329418532688</v>
      </c>
      <c r="S90" s="196">
        <v>9.03642337319353</v>
      </c>
      <c r="T90" s="196">
        <v>9.25176244775983</v>
      </c>
      <c r="U90" s="196">
        <v>9.66298759913084</v>
      </c>
      <c r="V90" s="196">
        <v>9.98620525106623</v>
      </c>
      <c r="W90" s="196">
        <v>10.2228157232727</v>
      </c>
      <c r="X90" s="196">
        <v>10.1107395091552</v>
      </c>
      <c r="Y90" s="196">
        <v>10.3376750377162</v>
      </c>
      <c r="Z90" s="196">
        <v>10.7056285187397</v>
      </c>
      <c r="AA90" s="196">
        <v>10.9964576903032</v>
      </c>
      <c r="AB90" s="196">
        <v>11.1243428348397</v>
      </c>
    </row>
    <row r="91" spans="2:28" ht="12.75">
      <c r="B91" s="42" t="s">
        <v>0</v>
      </c>
      <c r="C91" s="42" t="s">
        <v>524</v>
      </c>
      <c r="D91" s="196">
        <v>5.51715546965396</v>
      </c>
      <c r="E91" s="196">
        <v>5.85838478673771</v>
      </c>
      <c r="F91" s="196">
        <v>6.15676610078098</v>
      </c>
      <c r="G91" s="196">
        <v>6.36834163902365</v>
      </c>
      <c r="H91" s="196">
        <v>6.53155133098831</v>
      </c>
      <c r="I91" s="196">
        <v>6.74315420043907</v>
      </c>
      <c r="J91" s="196">
        <v>7.01655779585438</v>
      </c>
      <c r="K91" s="196">
        <v>7.33301578383564</v>
      </c>
      <c r="L91" s="196">
        <v>7.74402662075426</v>
      </c>
      <c r="M91" s="196">
        <v>7.83378499117512</v>
      </c>
      <c r="N91" s="196">
        <v>7.85078742642826</v>
      </c>
      <c r="O91" s="196">
        <v>8.2409204873857</v>
      </c>
      <c r="P91" s="196">
        <v>8.66336728945287</v>
      </c>
      <c r="Q91" s="196">
        <v>9.05709205069751</v>
      </c>
      <c r="R91" s="196">
        <v>9.43329418532688</v>
      </c>
      <c r="S91" s="196">
        <v>9.65642337319353</v>
      </c>
      <c r="T91" s="196">
        <v>9.88176244775983</v>
      </c>
      <c r="U91" s="196">
        <v>10.3029875991308</v>
      </c>
      <c r="V91" s="196">
        <v>10.6362052510662</v>
      </c>
      <c r="W91" s="196">
        <v>10.8828157232727</v>
      </c>
      <c r="X91" s="196">
        <v>10.7907395091552</v>
      </c>
      <c r="Y91" s="196">
        <v>11.0276750377162</v>
      </c>
      <c r="Z91" s="196">
        <v>11.3956285187397</v>
      </c>
      <c r="AA91" s="196">
        <v>11.7064576903032</v>
      </c>
      <c r="AB91" s="196">
        <v>11.8543428348397</v>
      </c>
    </row>
    <row r="92" spans="2:28" ht="12.75">
      <c r="B92" s="42" t="s">
        <v>0</v>
      </c>
      <c r="C92" s="42" t="s">
        <v>424</v>
      </c>
      <c r="D92" s="196">
        <v>5.37715546965396</v>
      </c>
      <c r="E92" s="196">
        <v>5.60838478673771</v>
      </c>
      <c r="F92" s="196">
        <v>5.86676610078098</v>
      </c>
      <c r="G92" s="196">
        <v>6.05834163902365</v>
      </c>
      <c r="H92" s="196">
        <v>6.23155133098831</v>
      </c>
      <c r="I92" s="196">
        <v>6.42315420043907</v>
      </c>
      <c r="J92" s="196">
        <v>6.70655779585438</v>
      </c>
      <c r="K92" s="196">
        <v>7.00301578383564</v>
      </c>
      <c r="L92" s="196">
        <v>7.40402662075426</v>
      </c>
      <c r="M92" s="196">
        <v>7.47378499117512</v>
      </c>
      <c r="N92" s="196">
        <v>7.48078742642826</v>
      </c>
      <c r="O92" s="196">
        <v>7.8609204873857</v>
      </c>
      <c r="P92" s="196">
        <v>8.27336728945288</v>
      </c>
      <c r="Q92" s="196">
        <v>8.65709205069751</v>
      </c>
      <c r="R92" s="196">
        <v>9.02329418532688</v>
      </c>
      <c r="S92" s="196">
        <v>9.23642337319354</v>
      </c>
      <c r="T92" s="196">
        <v>9.46176244775983</v>
      </c>
      <c r="U92" s="196">
        <v>9.87298759913084</v>
      </c>
      <c r="V92" s="196">
        <v>10.1962052510662</v>
      </c>
      <c r="W92" s="196">
        <v>10.4328157232727</v>
      </c>
      <c r="X92" s="196">
        <v>10.3307395091552</v>
      </c>
      <c r="Y92" s="196">
        <v>10.5576750377162</v>
      </c>
      <c r="Z92" s="196">
        <v>10.9356285187397</v>
      </c>
      <c r="AA92" s="196">
        <v>11.2264576903032</v>
      </c>
      <c r="AB92" s="196">
        <v>11.3543428348397</v>
      </c>
    </row>
    <row r="93" spans="2:28" ht="12.75">
      <c r="B93" s="42" t="s">
        <v>321</v>
      </c>
      <c r="C93" s="42" t="s">
        <v>286</v>
      </c>
      <c r="D93" s="196">
        <v>4.90715546965396</v>
      </c>
      <c r="E93" s="196">
        <v>5.09838478673771</v>
      </c>
      <c r="F93" s="196">
        <v>5.28676610078098</v>
      </c>
      <c r="G93" s="196">
        <v>5.48834163902365</v>
      </c>
      <c r="H93" s="196">
        <v>5.71155133098831</v>
      </c>
      <c r="I93" s="196">
        <v>5.98315420043907</v>
      </c>
      <c r="J93" s="196">
        <v>6.21655779585438</v>
      </c>
      <c r="K93" s="196">
        <v>6.45301578383564</v>
      </c>
      <c r="L93" s="196">
        <v>6.75402662075426</v>
      </c>
      <c r="M93" s="196">
        <v>6.84378499117512</v>
      </c>
      <c r="N93" s="196">
        <v>6.78078742642826</v>
      </c>
      <c r="O93" s="196">
        <v>7.1309204873857</v>
      </c>
      <c r="P93" s="196">
        <v>7.57336728945287</v>
      </c>
      <c r="Q93" s="196">
        <v>7.94709205069751</v>
      </c>
      <c r="R93" s="196">
        <v>8.30329418532688</v>
      </c>
      <c r="S93" s="196">
        <v>8.48642337319354</v>
      </c>
      <c r="T93" s="196">
        <v>8.69176244775983</v>
      </c>
      <c r="U93" s="196">
        <v>9.07298759913084</v>
      </c>
      <c r="V93" s="196">
        <v>9.39620525106623</v>
      </c>
      <c r="W93" s="196">
        <v>9.62281572327271</v>
      </c>
      <c r="X93" s="196">
        <v>9.52073950915523</v>
      </c>
      <c r="Y93" s="196">
        <v>9.7476750377162</v>
      </c>
      <c r="Z93" s="196">
        <v>10.1056285187397</v>
      </c>
      <c r="AA93" s="196">
        <v>10.4064576903032</v>
      </c>
      <c r="AB93" s="196">
        <v>10.5243428348397</v>
      </c>
    </row>
    <row r="94" spans="2:28" ht="12.75">
      <c r="B94" s="42" t="s">
        <v>321</v>
      </c>
      <c r="C94" s="42" t="s">
        <v>524</v>
      </c>
      <c r="D94" s="196">
        <v>5.12715546965396</v>
      </c>
      <c r="E94" s="196">
        <v>5.45838478673771</v>
      </c>
      <c r="F94" s="196">
        <v>5.70676610078098</v>
      </c>
      <c r="G94" s="196">
        <v>5.92834163902365</v>
      </c>
      <c r="H94" s="196">
        <v>6.16155133098831</v>
      </c>
      <c r="I94" s="196">
        <v>6.45315420043907</v>
      </c>
      <c r="J94" s="196">
        <v>6.70655779585438</v>
      </c>
      <c r="K94" s="196">
        <v>6.95301578383564</v>
      </c>
      <c r="L94" s="196">
        <v>7.26402662075426</v>
      </c>
      <c r="M94" s="196">
        <v>7.36378499117512</v>
      </c>
      <c r="N94" s="196">
        <v>7.32078742642826</v>
      </c>
      <c r="O94" s="196">
        <v>7.6809204873857</v>
      </c>
      <c r="P94" s="196">
        <v>8.14336728945287</v>
      </c>
      <c r="Q94" s="196">
        <v>8.53709205069751</v>
      </c>
      <c r="R94" s="196">
        <v>8.90329418532688</v>
      </c>
      <c r="S94" s="196">
        <v>9.09642337319354</v>
      </c>
      <c r="T94" s="196">
        <v>9.31176244775983</v>
      </c>
      <c r="U94" s="196">
        <v>9.71298759913084</v>
      </c>
      <c r="V94" s="196">
        <v>10.0462052510662</v>
      </c>
      <c r="W94" s="196">
        <v>10.2828157232727</v>
      </c>
      <c r="X94" s="196">
        <v>10.1907395091552</v>
      </c>
      <c r="Y94" s="196">
        <v>10.4276750377162</v>
      </c>
      <c r="Z94" s="196">
        <v>10.7956285187397</v>
      </c>
      <c r="AA94" s="196">
        <v>11.1064576903032</v>
      </c>
      <c r="AB94" s="196">
        <v>11.2543428348397</v>
      </c>
    </row>
    <row r="95" spans="2:28" ht="12.75">
      <c r="B95" s="42" t="s">
        <v>321</v>
      </c>
      <c r="C95" s="42" t="s">
        <v>424</v>
      </c>
      <c r="D95" s="196">
        <v>4.96715546965396</v>
      </c>
      <c r="E95" s="196">
        <v>5.20838478673771</v>
      </c>
      <c r="F95" s="196">
        <v>5.42676610078098</v>
      </c>
      <c r="G95" s="196">
        <v>5.62834163902365</v>
      </c>
      <c r="H95" s="196">
        <v>5.85155133098831</v>
      </c>
      <c r="I95" s="196">
        <v>6.15315420043907</v>
      </c>
      <c r="J95" s="196">
        <v>6.38655779585438</v>
      </c>
      <c r="K95" s="196">
        <v>6.61301578383564</v>
      </c>
      <c r="L95" s="196">
        <v>6.93402662075426</v>
      </c>
      <c r="M95" s="196">
        <v>7.02378499117512</v>
      </c>
      <c r="N95" s="196">
        <v>6.97078742642826</v>
      </c>
      <c r="O95" s="196">
        <v>7.3109204873857</v>
      </c>
      <c r="P95" s="196">
        <v>7.76336728945287</v>
      </c>
      <c r="Q95" s="196">
        <v>8.15709205069751</v>
      </c>
      <c r="R95" s="196">
        <v>8.50329418532688</v>
      </c>
      <c r="S95" s="196">
        <v>8.69642337319353</v>
      </c>
      <c r="T95" s="196">
        <v>8.90176244775983</v>
      </c>
      <c r="U95" s="196">
        <v>9.29298759913084</v>
      </c>
      <c r="V95" s="196">
        <v>9.62620525106623</v>
      </c>
      <c r="W95" s="196">
        <v>9.85281572327271</v>
      </c>
      <c r="X95" s="196">
        <v>9.74073950915523</v>
      </c>
      <c r="Y95" s="196">
        <v>9.9676750377162</v>
      </c>
      <c r="Z95" s="196">
        <v>10.3356285187397</v>
      </c>
      <c r="AA95" s="196">
        <v>10.6464576903032</v>
      </c>
      <c r="AB95" s="196">
        <v>10.7643428348397</v>
      </c>
    </row>
    <row r="96" spans="2:28" ht="12.75">
      <c r="B96" s="42" t="s">
        <v>319</v>
      </c>
      <c r="C96" s="42" t="s">
        <v>286</v>
      </c>
      <c r="D96" s="196">
        <v>5.00715546965396</v>
      </c>
      <c r="E96" s="196">
        <v>5.24838478673771</v>
      </c>
      <c r="F96" s="196">
        <v>5.52676610078098</v>
      </c>
      <c r="G96" s="196">
        <v>5.72834163902365</v>
      </c>
      <c r="H96" s="196">
        <v>5.95155133098831</v>
      </c>
      <c r="I96" s="196">
        <v>6.17315420043907</v>
      </c>
      <c r="J96" s="196">
        <v>6.32655779585438</v>
      </c>
      <c r="K96" s="196">
        <v>6.51301578383564</v>
      </c>
      <c r="L96" s="196">
        <v>6.79402662075426</v>
      </c>
      <c r="M96" s="196">
        <v>6.87378499117512</v>
      </c>
      <c r="N96" s="196">
        <v>6.82078742642826</v>
      </c>
      <c r="O96" s="196">
        <v>7.1409204873857</v>
      </c>
      <c r="P96" s="196">
        <v>7.56336728945287</v>
      </c>
      <c r="Q96" s="196">
        <v>7.94709205069751</v>
      </c>
      <c r="R96" s="196">
        <v>8.29329418532688</v>
      </c>
      <c r="S96" s="196">
        <v>8.48642337319354</v>
      </c>
      <c r="T96" s="196">
        <v>8.70176244775983</v>
      </c>
      <c r="U96" s="196">
        <v>9.05298759913084</v>
      </c>
      <c r="V96" s="196">
        <v>9.30620525106623</v>
      </c>
      <c r="W96" s="196">
        <v>9.50281572327271</v>
      </c>
      <c r="X96" s="196">
        <v>9.43073950915523</v>
      </c>
      <c r="Y96" s="196">
        <v>9.6876750377162</v>
      </c>
      <c r="Z96" s="196">
        <v>10.0056285187397</v>
      </c>
      <c r="AA96" s="196">
        <v>10.2764576903032</v>
      </c>
      <c r="AB96" s="196">
        <v>10.3843428348397</v>
      </c>
    </row>
    <row r="97" spans="2:28" ht="12.75">
      <c r="B97" s="42" t="s">
        <v>319</v>
      </c>
      <c r="C97" s="42" t="s">
        <v>524</v>
      </c>
      <c r="D97" s="196">
        <v>5.23715546965396</v>
      </c>
      <c r="E97" s="196">
        <v>5.61838478673771</v>
      </c>
      <c r="F97" s="196">
        <v>5.97676610078098</v>
      </c>
      <c r="G97" s="196">
        <v>6.19834163902365</v>
      </c>
      <c r="H97" s="196">
        <v>6.43155133098831</v>
      </c>
      <c r="I97" s="196">
        <v>6.66315420043907</v>
      </c>
      <c r="J97" s="196">
        <v>6.82655779585438</v>
      </c>
      <c r="K97" s="196">
        <v>7.02301578383564</v>
      </c>
      <c r="L97" s="196">
        <v>7.31402662075426</v>
      </c>
      <c r="M97" s="196">
        <v>7.39378499117512</v>
      </c>
      <c r="N97" s="196">
        <v>7.36078742642826</v>
      </c>
      <c r="O97" s="196">
        <v>7.6909204873857</v>
      </c>
      <c r="P97" s="196">
        <v>8.13336728945287</v>
      </c>
      <c r="Q97" s="196">
        <v>8.53709205069751</v>
      </c>
      <c r="R97" s="196">
        <v>8.89329418532688</v>
      </c>
      <c r="S97" s="196">
        <v>9.09642337319354</v>
      </c>
      <c r="T97" s="196">
        <v>9.32176244775983</v>
      </c>
      <c r="U97" s="196">
        <v>9.68298759913084</v>
      </c>
      <c r="V97" s="196">
        <v>9.94620525106623</v>
      </c>
      <c r="W97" s="196">
        <v>10.1528157232727</v>
      </c>
      <c r="X97" s="196">
        <v>10.0907395091552</v>
      </c>
      <c r="Y97" s="196">
        <v>10.3576750377162</v>
      </c>
      <c r="Z97" s="196">
        <v>10.6856285187397</v>
      </c>
      <c r="AA97" s="196">
        <v>10.9764576903032</v>
      </c>
      <c r="AB97" s="196">
        <v>11.1043428348397</v>
      </c>
    </row>
    <row r="98" spans="2:28" ht="12.75">
      <c r="B98" s="42" t="s">
        <v>319</v>
      </c>
      <c r="C98" s="42" t="s">
        <v>424</v>
      </c>
      <c r="D98" s="196">
        <v>5.07715546965396</v>
      </c>
      <c r="E98" s="196">
        <v>5.36838478673771</v>
      </c>
      <c r="F98" s="196">
        <v>5.67676610078098</v>
      </c>
      <c r="G98" s="196">
        <v>5.88834163902365</v>
      </c>
      <c r="H98" s="196">
        <v>6.11155133098831</v>
      </c>
      <c r="I98" s="196">
        <v>6.34315420043907</v>
      </c>
      <c r="J98" s="196">
        <v>6.49655779585438</v>
      </c>
      <c r="K98" s="196">
        <v>6.68301578383564</v>
      </c>
      <c r="L98" s="196">
        <v>6.97402662075426</v>
      </c>
      <c r="M98" s="196">
        <v>7.05378499117512</v>
      </c>
      <c r="N98" s="196">
        <v>7.00078742642826</v>
      </c>
      <c r="O98" s="196">
        <v>7.3209204873857</v>
      </c>
      <c r="P98" s="196">
        <v>7.75336728945287</v>
      </c>
      <c r="Q98" s="196">
        <v>8.1470920506975</v>
      </c>
      <c r="R98" s="196">
        <v>8.49329418532688</v>
      </c>
      <c r="S98" s="196">
        <v>8.69642337319353</v>
      </c>
      <c r="T98" s="196">
        <v>8.91176244775983</v>
      </c>
      <c r="U98" s="196">
        <v>9.26298759913084</v>
      </c>
      <c r="V98" s="196">
        <v>9.52620525106623</v>
      </c>
      <c r="W98" s="196">
        <v>9.72281572327271</v>
      </c>
      <c r="X98" s="196">
        <v>9.65073950915523</v>
      </c>
      <c r="Y98" s="196">
        <v>9.9076750377162</v>
      </c>
      <c r="Z98" s="196">
        <v>10.2356285187397</v>
      </c>
      <c r="AA98" s="196">
        <v>10.5164576903032</v>
      </c>
      <c r="AB98" s="196">
        <v>10.6243428348397</v>
      </c>
    </row>
    <row r="99" spans="2:28" ht="12.75">
      <c r="B99" s="42" t="s">
        <v>405</v>
      </c>
      <c r="C99" s="42" t="s">
        <v>286</v>
      </c>
      <c r="D99" s="196">
        <v>5.27715546965396</v>
      </c>
      <c r="E99" s="196">
        <v>5.52838478673771</v>
      </c>
      <c r="F99" s="196">
        <v>5.82676610078098</v>
      </c>
      <c r="G99" s="196">
        <v>6.06834163902365</v>
      </c>
      <c r="H99" s="196">
        <v>6.27155133098831</v>
      </c>
      <c r="I99" s="196">
        <v>6.48315420043907</v>
      </c>
      <c r="J99" s="196">
        <v>6.61655779585438</v>
      </c>
      <c r="K99" s="196">
        <v>6.79301578383564</v>
      </c>
      <c r="L99" s="196">
        <v>7.05402662075426</v>
      </c>
      <c r="M99" s="196">
        <v>7.10378499117512</v>
      </c>
      <c r="N99" s="196">
        <v>7.06078742642826</v>
      </c>
      <c r="O99" s="196">
        <v>7.3609204873857</v>
      </c>
      <c r="P99" s="196">
        <v>7.79336728945287</v>
      </c>
      <c r="Q99" s="196">
        <v>8.1870920506975</v>
      </c>
      <c r="R99" s="196">
        <v>8.55329418532688</v>
      </c>
      <c r="S99" s="196">
        <v>8.75642337319354</v>
      </c>
      <c r="T99" s="196">
        <v>8.96176244775983</v>
      </c>
      <c r="U99" s="196">
        <v>9.30298759913084</v>
      </c>
      <c r="V99" s="196">
        <v>9.56620525106623</v>
      </c>
      <c r="W99" s="196">
        <v>9.76281572327271</v>
      </c>
      <c r="X99" s="196">
        <v>9.67073950915523</v>
      </c>
      <c r="Y99" s="196">
        <v>9.9176750377162</v>
      </c>
      <c r="Z99" s="196">
        <v>10.2656285187397</v>
      </c>
      <c r="AA99" s="196">
        <v>10.5264576903032</v>
      </c>
      <c r="AB99" s="196">
        <v>10.6543428348397</v>
      </c>
    </row>
    <row r="100" spans="2:28" ht="12.75">
      <c r="B100" s="42" t="s">
        <v>405</v>
      </c>
      <c r="C100" s="42" t="s">
        <v>524</v>
      </c>
      <c r="D100" s="196">
        <v>5.52715546965396</v>
      </c>
      <c r="E100" s="196">
        <v>5.95838478673771</v>
      </c>
      <c r="F100" s="196">
        <v>6.30676610078098</v>
      </c>
      <c r="G100" s="196">
        <v>6.55834163902365</v>
      </c>
      <c r="H100" s="196">
        <v>6.77155133098831</v>
      </c>
      <c r="I100" s="196">
        <v>6.98315420043907</v>
      </c>
      <c r="J100" s="196">
        <v>7.12655779585438</v>
      </c>
      <c r="K100" s="196">
        <v>7.30301578383564</v>
      </c>
      <c r="L100" s="196">
        <v>7.55402662075426</v>
      </c>
      <c r="M100" s="196">
        <v>7.61378499117512</v>
      </c>
      <c r="N100" s="196">
        <v>7.58078742642826</v>
      </c>
      <c r="O100" s="196">
        <v>7.8909204873857</v>
      </c>
      <c r="P100" s="196">
        <v>8.33336728945287</v>
      </c>
      <c r="Q100" s="196">
        <v>8.74709205069751</v>
      </c>
      <c r="R100" s="196">
        <v>9.12329418532688</v>
      </c>
      <c r="S100" s="196">
        <v>9.32642337319354</v>
      </c>
      <c r="T100" s="196">
        <v>9.55176244775983</v>
      </c>
      <c r="U100" s="196">
        <v>9.89298759913084</v>
      </c>
      <c r="V100" s="196">
        <v>10.1462052510662</v>
      </c>
      <c r="W100" s="196">
        <v>10.3528157232727</v>
      </c>
      <c r="X100" s="196">
        <v>10.2707395091552</v>
      </c>
      <c r="Y100" s="196">
        <v>10.5276750377162</v>
      </c>
      <c r="Z100" s="196">
        <v>10.8756285187397</v>
      </c>
      <c r="AA100" s="196">
        <v>11.1464576903032</v>
      </c>
      <c r="AB100" s="196">
        <v>11.2843428348397</v>
      </c>
    </row>
    <row r="101" spans="2:28" ht="12.75">
      <c r="B101" s="42" t="s">
        <v>405</v>
      </c>
      <c r="C101" s="42" t="s">
        <v>424</v>
      </c>
      <c r="D101" s="196">
        <v>5.37715546965396</v>
      </c>
      <c r="E101" s="196">
        <v>5.67838478673771</v>
      </c>
      <c r="F101" s="196">
        <v>5.99676610078098</v>
      </c>
      <c r="G101" s="196">
        <v>6.22834163902365</v>
      </c>
      <c r="H101" s="196">
        <v>6.44155133098831</v>
      </c>
      <c r="I101" s="196">
        <v>6.65315420043907</v>
      </c>
      <c r="J101" s="196">
        <v>6.79655779585438</v>
      </c>
      <c r="K101" s="196">
        <v>6.96301578383564</v>
      </c>
      <c r="L101" s="196">
        <v>7.22402662075426</v>
      </c>
      <c r="M101" s="196">
        <v>7.27378499117512</v>
      </c>
      <c r="N101" s="196">
        <v>7.24078742642826</v>
      </c>
      <c r="O101" s="196">
        <v>7.5409204873857</v>
      </c>
      <c r="P101" s="196">
        <v>7.98336728945287</v>
      </c>
      <c r="Q101" s="196">
        <v>8.37709205069751</v>
      </c>
      <c r="R101" s="196">
        <v>8.73329418532688</v>
      </c>
      <c r="S101" s="196">
        <v>8.94642337319353</v>
      </c>
      <c r="T101" s="196">
        <v>9.15176244775983</v>
      </c>
      <c r="U101" s="196">
        <v>9.49298759913084</v>
      </c>
      <c r="V101" s="196">
        <v>9.75620525106623</v>
      </c>
      <c r="W101" s="196">
        <v>9.95281572327271</v>
      </c>
      <c r="X101" s="196">
        <v>9.87073950915523</v>
      </c>
      <c r="Y101" s="196">
        <v>10.1176750377162</v>
      </c>
      <c r="Z101" s="196">
        <v>10.4556285187397</v>
      </c>
      <c r="AA101" s="196">
        <v>10.7264576903032</v>
      </c>
      <c r="AB101" s="196">
        <v>10.8543428348397</v>
      </c>
    </row>
    <row r="102" spans="2:28" ht="12.75">
      <c r="B102" s="42" t="s">
        <v>406</v>
      </c>
      <c r="C102" s="42" t="s">
        <v>286</v>
      </c>
      <c r="D102" s="196">
        <v>5.62715546965396</v>
      </c>
      <c r="E102" s="196">
        <v>6.05838478673771</v>
      </c>
      <c r="F102" s="196">
        <v>6.40676610078098</v>
      </c>
      <c r="G102" s="196">
        <v>6.47834163902365</v>
      </c>
      <c r="H102" s="196">
        <v>6.69155133098831</v>
      </c>
      <c r="I102" s="196">
        <v>6.91315420043907</v>
      </c>
      <c r="J102" s="196">
        <v>7.09655779585438</v>
      </c>
      <c r="K102" s="196">
        <v>7.27301578383564</v>
      </c>
      <c r="L102" s="196">
        <v>7.54402662075426</v>
      </c>
      <c r="M102" s="196">
        <v>7.57378499117512</v>
      </c>
      <c r="N102" s="196">
        <v>7.50078742642826</v>
      </c>
      <c r="O102" s="196">
        <v>7.7909204873857</v>
      </c>
      <c r="P102" s="196">
        <v>8.20336728945287</v>
      </c>
      <c r="Q102" s="196">
        <v>8.60709205069751</v>
      </c>
      <c r="R102" s="196">
        <v>8.96329418532688</v>
      </c>
      <c r="S102" s="196">
        <v>9.16642337319354</v>
      </c>
      <c r="T102" s="196">
        <v>9.40176244775983</v>
      </c>
      <c r="U102" s="196">
        <v>9.78298759913084</v>
      </c>
      <c r="V102" s="196">
        <v>10.0862052510662</v>
      </c>
      <c r="W102" s="196">
        <v>10.2828157232727</v>
      </c>
      <c r="X102" s="196">
        <v>10.1807395091552</v>
      </c>
      <c r="Y102" s="196">
        <v>10.3976750377162</v>
      </c>
      <c r="Z102" s="196">
        <v>10.7356285187397</v>
      </c>
      <c r="AA102" s="196">
        <v>10.9764576903032</v>
      </c>
      <c r="AB102" s="196">
        <v>11.0443428348397</v>
      </c>
    </row>
    <row r="103" spans="2:28" ht="12.75">
      <c r="B103" s="42" t="s">
        <v>406</v>
      </c>
      <c r="C103" s="42" t="s">
        <v>524</v>
      </c>
      <c r="D103" s="196">
        <v>6.87715546965396</v>
      </c>
      <c r="E103" s="196">
        <v>6.86838478673771</v>
      </c>
      <c r="F103" s="196">
        <v>7.16676610078098</v>
      </c>
      <c r="G103" s="196">
        <v>7.20834163902365</v>
      </c>
      <c r="H103" s="196">
        <v>7.44155133098831</v>
      </c>
      <c r="I103" s="196">
        <v>7.67315420043907</v>
      </c>
      <c r="J103" s="196">
        <v>7.86655779585438</v>
      </c>
      <c r="K103" s="196">
        <v>8.04301578383564</v>
      </c>
      <c r="L103" s="196">
        <v>8.32402662075426</v>
      </c>
      <c r="M103" s="196">
        <v>8.38378499117512</v>
      </c>
      <c r="N103" s="196">
        <v>8.30078742642826</v>
      </c>
      <c r="O103" s="196">
        <v>8.6109204873857</v>
      </c>
      <c r="P103" s="196">
        <v>9.06336728945287</v>
      </c>
      <c r="Q103" s="196">
        <v>9.4870920506975</v>
      </c>
      <c r="R103" s="196">
        <v>9.86329418532688</v>
      </c>
      <c r="S103" s="196">
        <v>10.0864233731935</v>
      </c>
      <c r="T103" s="196">
        <v>10.3417624477598</v>
      </c>
      <c r="U103" s="196">
        <v>10.7429875991308</v>
      </c>
      <c r="V103" s="196">
        <v>11.0462052510662</v>
      </c>
      <c r="W103" s="196">
        <v>11.2528157232727</v>
      </c>
      <c r="X103" s="196">
        <v>11.1707395091552</v>
      </c>
      <c r="Y103" s="196">
        <v>11.3976750377162</v>
      </c>
      <c r="Z103" s="196">
        <v>11.7456285187397</v>
      </c>
      <c r="AA103" s="196">
        <v>12.0164576903032</v>
      </c>
      <c r="AB103" s="196">
        <v>12.1043428348397</v>
      </c>
    </row>
    <row r="104" spans="2:28" ht="12.75">
      <c r="B104" s="42" t="s">
        <v>406</v>
      </c>
      <c r="C104" s="42" t="s">
        <v>424</v>
      </c>
      <c r="D104" s="196">
        <v>5.81715546965396</v>
      </c>
      <c r="E104" s="196">
        <v>6.29838478673771</v>
      </c>
      <c r="F104" s="196">
        <v>6.63676610078098</v>
      </c>
      <c r="G104" s="196">
        <v>6.69834163902365</v>
      </c>
      <c r="H104" s="196">
        <v>6.92155133098831</v>
      </c>
      <c r="I104" s="196">
        <v>7.15315420043907</v>
      </c>
      <c r="J104" s="196">
        <v>7.32655779585438</v>
      </c>
      <c r="K104" s="196">
        <v>7.50301578383564</v>
      </c>
      <c r="L104" s="196">
        <v>7.78402662075426</v>
      </c>
      <c r="M104" s="196">
        <v>7.82378499117512</v>
      </c>
      <c r="N104" s="196">
        <v>7.74078742642826</v>
      </c>
      <c r="O104" s="196">
        <v>8.0409204873857</v>
      </c>
      <c r="P104" s="196">
        <v>8.47336728945287</v>
      </c>
      <c r="Q104" s="196">
        <v>8.87709205069751</v>
      </c>
      <c r="R104" s="196">
        <v>9.24329418532688</v>
      </c>
      <c r="S104" s="196">
        <v>9.44642337319353</v>
      </c>
      <c r="T104" s="196">
        <v>9.69176244775983</v>
      </c>
      <c r="U104" s="196">
        <v>10.0829875991308</v>
      </c>
      <c r="V104" s="196">
        <v>10.3762052510662</v>
      </c>
      <c r="W104" s="196">
        <v>10.5928157232727</v>
      </c>
      <c r="X104" s="196">
        <v>10.4807395091552</v>
      </c>
      <c r="Y104" s="196">
        <v>10.7076750377162</v>
      </c>
      <c r="Z104" s="196">
        <v>11.0456285187397</v>
      </c>
      <c r="AA104" s="196">
        <v>11.2964576903032</v>
      </c>
      <c r="AB104" s="196">
        <v>11.3743428348397</v>
      </c>
    </row>
    <row r="107" spans="2:28" ht="12.75">
      <c r="B107" s="315" t="s">
        <v>342</v>
      </c>
      <c r="C107" s="315"/>
      <c r="D107" s="315"/>
      <c r="E107" s="315"/>
      <c r="F107" s="315"/>
      <c r="G107" s="315"/>
      <c r="H107" s="289"/>
      <c r="I107" s="289"/>
      <c r="J107" s="296"/>
      <c r="K107" s="296"/>
      <c r="L107" s="289"/>
      <c r="M107" s="289"/>
      <c r="N107" s="289"/>
      <c r="O107" s="289"/>
      <c r="P107" s="289"/>
      <c r="Q107" s="289"/>
      <c r="R107" s="289"/>
      <c r="S107" s="289"/>
      <c r="T107" s="289"/>
      <c r="U107" s="289"/>
      <c r="V107" s="289"/>
      <c r="W107" s="289"/>
      <c r="X107" s="289"/>
      <c r="Y107" s="289"/>
      <c r="Z107" s="289"/>
      <c r="AA107" s="289"/>
      <c r="AB107" s="310"/>
    </row>
    <row r="108" spans="2:28" ht="12.75">
      <c r="B108" s="315" t="s">
        <v>186</v>
      </c>
      <c r="C108" s="289"/>
      <c r="D108" s="289"/>
      <c r="E108" s="289"/>
      <c r="F108" s="289"/>
      <c r="G108" s="289"/>
      <c r="H108" s="289"/>
      <c r="I108" s="289"/>
      <c r="J108" s="289"/>
      <c r="K108" s="289"/>
      <c r="L108" s="289"/>
      <c r="M108" s="289"/>
      <c r="N108" s="289"/>
      <c r="O108" s="289"/>
      <c r="P108" s="289"/>
      <c r="Q108" s="289"/>
      <c r="R108" s="289"/>
      <c r="S108" s="289"/>
      <c r="T108" s="289"/>
      <c r="U108" s="289"/>
      <c r="V108" s="289"/>
      <c r="W108" s="289"/>
      <c r="X108" s="289"/>
      <c r="Y108" s="289"/>
      <c r="Z108" s="289"/>
      <c r="AA108" s="289"/>
      <c r="AB108" s="310"/>
    </row>
  </sheetData>
  <sheetProtection/>
  <mergeCells count="5">
    <mergeCell ref="K1:M1"/>
    <mergeCell ref="F3:M3"/>
    <mergeCell ref="F4:M4"/>
    <mergeCell ref="B107:AB107"/>
    <mergeCell ref="B108:AB108"/>
  </mergeCells>
  <printOptions/>
  <pageMargins left="0.75" right="0.75" top="1" bottom="1" header="0.5" footer="0.5"/>
  <pageSetup horizontalDpi="300" verticalDpi="300" orientation="portrait" paperSize="9"/>
</worksheet>
</file>

<file path=xl/worksheets/sheet14.xml><?xml version="1.0" encoding="utf-8"?>
<worksheet xmlns="http://schemas.openxmlformats.org/spreadsheetml/2006/main" xmlns:r="http://schemas.openxmlformats.org/officeDocument/2006/relationships">
  <dimension ref="A1:AC19"/>
  <sheetViews>
    <sheetView workbookViewId="0" topLeftCell="A1">
      <selection activeCell="A1" sqref="A1"/>
    </sheetView>
  </sheetViews>
  <sheetFormatPr defaultColWidth="17.140625" defaultRowHeight="12.75" customHeight="1"/>
  <cols>
    <col min="1" max="1" width="17.140625" style="0" customWidth="1"/>
    <col min="2" max="2" width="21.28125" style="0" customWidth="1"/>
    <col min="3" max="3" width="14.00390625" style="0" customWidth="1"/>
    <col min="4" max="4" width="17.140625" style="0" customWidth="1"/>
    <col min="5" max="24" width="9.421875" style="0" customWidth="1"/>
    <col min="25" max="29" width="17.140625" style="0" customWidth="1"/>
  </cols>
  <sheetData>
    <row r="1" spans="2:3" ht="24">
      <c r="B1" s="88" t="s">
        <v>305</v>
      </c>
      <c r="C1" s="88" t="s">
        <v>90</v>
      </c>
    </row>
    <row r="2" spans="1:5" ht="12">
      <c r="A2" s="88" t="s">
        <v>171</v>
      </c>
      <c r="B2" s="16" t="s">
        <v>459</v>
      </c>
      <c r="C2" s="288" t="s">
        <v>169</v>
      </c>
      <c r="D2" s="287"/>
      <c r="E2" s="287"/>
    </row>
    <row r="3" spans="1:5" ht="12">
      <c r="A3" s="88" t="s">
        <v>417</v>
      </c>
      <c r="B3" s="16" t="s">
        <v>390</v>
      </c>
      <c r="C3" s="288" t="s">
        <v>282</v>
      </c>
      <c r="D3" s="287"/>
      <c r="E3" s="287"/>
    </row>
    <row r="5" spans="1:2" ht="24">
      <c r="A5" s="88" t="s">
        <v>143</v>
      </c>
      <c r="B5" s="2" t="s">
        <v>121</v>
      </c>
    </row>
    <row r="8" spans="1:29" ht="12">
      <c r="A8" s="288" t="s">
        <v>271</v>
      </c>
      <c r="B8" s="288"/>
      <c r="C8" s="288"/>
      <c r="D8" s="288"/>
      <c r="E8" s="288"/>
      <c r="F8" s="288"/>
      <c r="G8" s="288"/>
      <c r="H8" s="288"/>
      <c r="I8" s="17"/>
      <c r="J8" s="17"/>
      <c r="K8" s="17"/>
      <c r="L8" s="17"/>
      <c r="M8" s="17"/>
      <c r="N8" s="6"/>
      <c r="O8" s="6"/>
      <c r="P8" s="6"/>
      <c r="Q8" s="6"/>
      <c r="R8" s="6"/>
      <c r="S8" s="6"/>
      <c r="T8" s="6"/>
      <c r="U8" s="6"/>
      <c r="V8" s="6"/>
      <c r="W8" s="6"/>
      <c r="X8" s="6"/>
      <c r="Y8" s="6"/>
      <c r="Z8" s="6"/>
      <c r="AA8" s="6"/>
      <c r="AB8" s="6"/>
      <c r="AC8" s="6"/>
    </row>
    <row r="9" spans="1:29" ht="12.75">
      <c r="A9" s="16"/>
      <c r="B9" s="89" t="s">
        <v>347</v>
      </c>
      <c r="C9" s="89" t="s">
        <v>4</v>
      </c>
      <c r="D9" s="90" t="s">
        <v>297</v>
      </c>
      <c r="E9" s="91">
        <v>2011</v>
      </c>
      <c r="F9" s="91">
        <v>2012</v>
      </c>
      <c r="G9" s="91">
        <v>2013</v>
      </c>
      <c r="H9" s="91">
        <v>2014</v>
      </c>
      <c r="I9" s="92">
        <v>2015</v>
      </c>
      <c r="J9" s="92">
        <v>2016</v>
      </c>
      <c r="K9" s="92">
        <v>2017</v>
      </c>
      <c r="L9" s="92">
        <v>2018</v>
      </c>
      <c r="M9" s="92">
        <v>2019</v>
      </c>
      <c r="N9" s="92">
        <v>2020</v>
      </c>
      <c r="O9" s="92">
        <v>2021</v>
      </c>
      <c r="P9" s="92">
        <v>2022</v>
      </c>
      <c r="Q9" s="92">
        <v>2023</v>
      </c>
      <c r="R9" s="92">
        <v>2024</v>
      </c>
      <c r="S9" s="92">
        <v>2025</v>
      </c>
      <c r="T9" s="92">
        <v>2026</v>
      </c>
      <c r="U9" s="92">
        <v>2027</v>
      </c>
      <c r="V9" s="92">
        <v>2028</v>
      </c>
      <c r="W9" s="92">
        <v>2029</v>
      </c>
      <c r="X9" s="92">
        <v>2030</v>
      </c>
      <c r="Y9" s="217">
        <v>2031</v>
      </c>
      <c r="Z9" s="217">
        <v>2032</v>
      </c>
      <c r="AA9" s="217">
        <v>2033</v>
      </c>
      <c r="AB9" s="217">
        <v>2034</v>
      </c>
      <c r="AC9" s="217">
        <v>2035</v>
      </c>
    </row>
    <row r="10" spans="1:29" ht="12.75" customHeight="1">
      <c r="A10" s="88" t="s">
        <v>243</v>
      </c>
      <c r="B10" s="16"/>
      <c r="C10" s="16"/>
      <c r="D10" s="16"/>
      <c r="E10" s="48"/>
      <c r="F10" s="48"/>
      <c r="G10" s="48"/>
      <c r="H10" s="48"/>
      <c r="I10" s="48"/>
      <c r="J10" s="48"/>
      <c r="K10" s="48"/>
      <c r="L10" s="48"/>
      <c r="M10" s="48"/>
      <c r="N10" s="10"/>
      <c r="O10" s="10"/>
      <c r="P10" s="10"/>
      <c r="Q10" s="10"/>
      <c r="R10" s="10"/>
      <c r="S10" s="10"/>
      <c r="T10" s="10"/>
      <c r="U10" s="10"/>
      <c r="V10" s="10"/>
      <c r="W10" s="10"/>
      <c r="X10" s="10"/>
      <c r="Y10" s="10"/>
      <c r="Z10" s="10"/>
      <c r="AA10" s="10"/>
      <c r="AB10" s="10"/>
      <c r="AC10" s="10"/>
    </row>
    <row r="11" spans="1:29" ht="24">
      <c r="A11" s="88" t="s">
        <v>9</v>
      </c>
      <c r="B11" s="16" t="s">
        <v>62</v>
      </c>
      <c r="C11" s="16">
        <v>100</v>
      </c>
      <c r="D11" s="16" t="s">
        <v>168</v>
      </c>
      <c r="E11" s="93">
        <v>0</v>
      </c>
      <c r="F11" s="93">
        <v>0</v>
      </c>
      <c r="G11" s="93">
        <v>0</v>
      </c>
      <c r="H11" s="93">
        <v>0</v>
      </c>
      <c r="I11" s="93">
        <v>0</v>
      </c>
      <c r="J11" s="93">
        <v>0</v>
      </c>
      <c r="K11" s="93">
        <v>0</v>
      </c>
      <c r="L11" s="93">
        <v>0</v>
      </c>
      <c r="M11" s="93">
        <v>0</v>
      </c>
      <c r="N11" s="93">
        <v>0.5</v>
      </c>
      <c r="O11" s="93">
        <v>0.5</v>
      </c>
      <c r="P11" s="93">
        <v>0.5</v>
      </c>
      <c r="Q11" s="93">
        <v>0.5</v>
      </c>
      <c r="R11" s="93">
        <v>0.5</v>
      </c>
      <c r="S11" s="93">
        <v>0.6</v>
      </c>
      <c r="T11" s="93">
        <v>0.6</v>
      </c>
      <c r="U11" s="93">
        <v>0.6</v>
      </c>
      <c r="V11" s="93">
        <v>0.6</v>
      </c>
      <c r="W11" s="93">
        <v>0.6</v>
      </c>
      <c r="X11" s="93">
        <v>0.7</v>
      </c>
      <c r="Y11" s="16">
        <v>0.7</v>
      </c>
      <c r="Z11" s="16">
        <v>0.7</v>
      </c>
      <c r="AA11" s="16">
        <v>0.7</v>
      </c>
      <c r="AB11" s="16">
        <v>0.7</v>
      </c>
      <c r="AC11" s="2">
        <v>0.8</v>
      </c>
    </row>
    <row r="12" spans="1:13" ht="12.75" customHeight="1">
      <c r="A12" s="88"/>
      <c r="B12" s="16"/>
      <c r="C12" s="16"/>
      <c r="D12" s="16"/>
      <c r="E12" s="16"/>
      <c r="F12" s="16"/>
      <c r="G12" s="16"/>
      <c r="H12" s="16"/>
      <c r="I12" s="16"/>
      <c r="J12" s="16"/>
      <c r="K12" s="16"/>
      <c r="L12" s="16"/>
      <c r="M12" s="16"/>
    </row>
    <row r="13" spans="1:13" ht="24">
      <c r="A13" s="88" t="s">
        <v>371</v>
      </c>
      <c r="B13" s="16"/>
      <c r="C13" s="16"/>
      <c r="D13" s="16"/>
      <c r="E13" s="16"/>
      <c r="F13" s="16"/>
      <c r="G13" s="16"/>
      <c r="H13" s="16"/>
      <c r="I13" s="16"/>
      <c r="J13" s="16"/>
      <c r="K13" s="16"/>
      <c r="L13" s="16"/>
      <c r="M13" s="16"/>
    </row>
    <row r="14" spans="1:24" ht="24">
      <c r="A14" s="88" t="s">
        <v>299</v>
      </c>
      <c r="B14" s="16" t="s">
        <v>134</v>
      </c>
      <c r="C14" s="16">
        <v>100</v>
      </c>
      <c r="D14" s="16">
        <v>200</v>
      </c>
      <c r="E14" s="93">
        <v>0</v>
      </c>
      <c r="F14" s="93">
        <v>0</v>
      </c>
      <c r="G14" s="93">
        <v>0</v>
      </c>
      <c r="H14" s="93">
        <v>0</v>
      </c>
      <c r="I14" s="93">
        <v>0</v>
      </c>
      <c r="J14" s="93">
        <v>0</v>
      </c>
      <c r="K14" s="93">
        <v>0</v>
      </c>
      <c r="L14" s="93">
        <v>0</v>
      </c>
      <c r="M14" s="93">
        <v>0</v>
      </c>
      <c r="N14" s="93">
        <v>0.5</v>
      </c>
      <c r="O14" s="93">
        <v>0.5</v>
      </c>
      <c r="P14" s="93">
        <v>0.5</v>
      </c>
      <c r="Q14" s="93">
        <v>0.5</v>
      </c>
      <c r="R14" s="93">
        <v>0.5</v>
      </c>
      <c r="S14" s="93">
        <v>0.6</v>
      </c>
      <c r="T14" s="93">
        <v>0.6</v>
      </c>
      <c r="U14" s="93">
        <v>0.6</v>
      </c>
      <c r="V14" s="93">
        <v>0.6</v>
      </c>
      <c r="W14" s="93">
        <v>0.6</v>
      </c>
      <c r="X14" s="93">
        <v>0.7</v>
      </c>
    </row>
    <row r="15" spans="1:24" ht="12.75" customHeight="1">
      <c r="A15" s="88" t="s">
        <v>289</v>
      </c>
      <c r="B15" s="16" t="s">
        <v>482</v>
      </c>
      <c r="C15" s="16">
        <v>100</v>
      </c>
      <c r="D15" s="16">
        <v>200</v>
      </c>
      <c r="E15" s="93">
        <v>0</v>
      </c>
      <c r="F15" s="93">
        <v>0</v>
      </c>
      <c r="G15" s="93">
        <v>0</v>
      </c>
      <c r="H15" s="93">
        <v>0</v>
      </c>
      <c r="I15" s="93">
        <v>0</v>
      </c>
      <c r="J15" s="93">
        <v>0</v>
      </c>
      <c r="K15" s="93">
        <v>0</v>
      </c>
      <c r="L15" s="93">
        <v>0</v>
      </c>
      <c r="M15" s="93">
        <v>0</v>
      </c>
      <c r="N15" s="93">
        <v>0.5</v>
      </c>
      <c r="O15" s="93">
        <v>0.5</v>
      </c>
      <c r="P15" s="93">
        <v>0.5</v>
      </c>
      <c r="Q15" s="93">
        <v>0.5</v>
      </c>
      <c r="R15" s="93">
        <v>0.5</v>
      </c>
      <c r="S15" s="93">
        <v>0.6</v>
      </c>
      <c r="T15" s="93">
        <v>0.6</v>
      </c>
      <c r="U15" s="93">
        <v>0.6</v>
      </c>
      <c r="V15" s="93">
        <v>0.6</v>
      </c>
      <c r="W15" s="93">
        <v>0.6</v>
      </c>
      <c r="X15" s="93">
        <v>0.7</v>
      </c>
    </row>
    <row r="16" spans="1:24" ht="12.75" customHeight="1">
      <c r="A16" s="88" t="s">
        <v>323</v>
      </c>
      <c r="B16" s="16" t="s">
        <v>391</v>
      </c>
      <c r="C16" s="16">
        <v>100</v>
      </c>
      <c r="D16" s="16">
        <v>200</v>
      </c>
      <c r="E16" s="93">
        <v>0</v>
      </c>
      <c r="F16" s="93">
        <v>0</v>
      </c>
      <c r="G16" s="93">
        <v>0</v>
      </c>
      <c r="H16" s="93">
        <v>0</v>
      </c>
      <c r="I16" s="93">
        <v>0</v>
      </c>
      <c r="J16" s="93">
        <v>0</v>
      </c>
      <c r="K16" s="93">
        <v>0</v>
      </c>
      <c r="L16" s="93">
        <v>0</v>
      </c>
      <c r="M16" s="93">
        <v>0</v>
      </c>
      <c r="N16" s="93">
        <v>0.5</v>
      </c>
      <c r="O16" s="93">
        <v>0.5</v>
      </c>
      <c r="P16" s="93">
        <v>0.5</v>
      </c>
      <c r="Q16" s="93">
        <v>0.5</v>
      </c>
      <c r="R16" s="93">
        <v>0.5</v>
      </c>
      <c r="S16" s="93">
        <v>0.6</v>
      </c>
      <c r="T16" s="93">
        <v>0.6</v>
      </c>
      <c r="U16" s="93">
        <v>0.6</v>
      </c>
      <c r="V16" s="93">
        <v>0.6</v>
      </c>
      <c r="W16" s="93">
        <v>0.6</v>
      </c>
      <c r="X16" s="93">
        <v>0.7</v>
      </c>
    </row>
    <row r="17" spans="1:24" ht="36">
      <c r="A17" s="88" t="s">
        <v>39</v>
      </c>
      <c r="B17" s="16" t="s">
        <v>91</v>
      </c>
      <c r="C17" s="16">
        <v>100</v>
      </c>
      <c r="D17" s="16">
        <v>200</v>
      </c>
      <c r="E17" s="93">
        <v>0</v>
      </c>
      <c r="F17" s="93">
        <v>0</v>
      </c>
      <c r="G17" s="93">
        <v>0</v>
      </c>
      <c r="H17" s="93">
        <v>0</v>
      </c>
      <c r="I17" s="93">
        <v>0</v>
      </c>
      <c r="J17" s="93">
        <v>0</v>
      </c>
      <c r="K17" s="93">
        <v>0</v>
      </c>
      <c r="L17" s="93">
        <v>0</v>
      </c>
      <c r="M17" s="93">
        <v>0</v>
      </c>
      <c r="N17" s="93">
        <v>0.5</v>
      </c>
      <c r="O17" s="93">
        <v>0.5</v>
      </c>
      <c r="P17" s="93">
        <v>0.5</v>
      </c>
      <c r="Q17" s="93">
        <v>0.5</v>
      </c>
      <c r="R17" s="93">
        <v>0.5</v>
      </c>
      <c r="S17" s="93">
        <v>0.6</v>
      </c>
      <c r="T17" s="93">
        <v>0.6</v>
      </c>
      <c r="U17" s="93">
        <v>0.6</v>
      </c>
      <c r="V17" s="93">
        <v>0.6</v>
      </c>
      <c r="W17" s="93">
        <v>0.6</v>
      </c>
      <c r="X17" s="93">
        <v>0.7</v>
      </c>
    </row>
    <row r="18" spans="1:24" ht="12">
      <c r="A18" s="88" t="s">
        <v>49</v>
      </c>
      <c r="B18" s="16" t="s">
        <v>141</v>
      </c>
      <c r="C18" s="16">
        <v>100</v>
      </c>
      <c r="D18" s="16">
        <v>200</v>
      </c>
      <c r="E18" s="93">
        <v>0</v>
      </c>
      <c r="F18" s="93">
        <v>0</v>
      </c>
      <c r="G18" s="93">
        <v>0</v>
      </c>
      <c r="H18" s="93">
        <v>0</v>
      </c>
      <c r="I18" s="93">
        <v>0</v>
      </c>
      <c r="J18" s="93">
        <v>0</v>
      </c>
      <c r="K18" s="93">
        <v>0</v>
      </c>
      <c r="L18" s="93">
        <v>0</v>
      </c>
      <c r="M18" s="93">
        <v>0</v>
      </c>
      <c r="N18" s="93">
        <v>0.5</v>
      </c>
      <c r="O18" s="93">
        <v>0.5</v>
      </c>
      <c r="P18" s="93">
        <v>0.5</v>
      </c>
      <c r="Q18" s="93">
        <v>0.5</v>
      </c>
      <c r="R18" s="93">
        <v>0.5</v>
      </c>
      <c r="S18" s="93">
        <v>0.6</v>
      </c>
      <c r="T18" s="93">
        <v>0.6</v>
      </c>
      <c r="U18" s="93">
        <v>0.6</v>
      </c>
      <c r="V18" s="93">
        <v>0.6</v>
      </c>
      <c r="W18" s="93">
        <v>0.6</v>
      </c>
      <c r="X18" s="93">
        <v>0.7</v>
      </c>
    </row>
    <row r="19" spans="1:24" ht="24">
      <c r="A19" s="88" t="s">
        <v>475</v>
      </c>
      <c r="B19" s="16" t="s">
        <v>96</v>
      </c>
      <c r="C19" s="16">
        <v>100</v>
      </c>
      <c r="D19" s="16">
        <v>200</v>
      </c>
      <c r="E19" s="93">
        <v>0</v>
      </c>
      <c r="F19" s="93">
        <v>0</v>
      </c>
      <c r="G19" s="93">
        <v>0</v>
      </c>
      <c r="H19" s="93">
        <v>0</v>
      </c>
      <c r="I19" s="93">
        <v>0</v>
      </c>
      <c r="J19" s="93">
        <v>0</v>
      </c>
      <c r="K19" s="93">
        <v>0</v>
      </c>
      <c r="L19" s="93">
        <v>0</v>
      </c>
      <c r="M19" s="93">
        <v>0</v>
      </c>
      <c r="N19" s="93">
        <v>0.5</v>
      </c>
      <c r="O19" s="93">
        <v>0.5</v>
      </c>
      <c r="P19" s="93">
        <v>0.5</v>
      </c>
      <c r="Q19" s="93">
        <v>0.5</v>
      </c>
      <c r="R19" s="93">
        <v>0.5</v>
      </c>
      <c r="S19" s="93">
        <v>0.6</v>
      </c>
      <c r="T19" s="93">
        <v>0.6</v>
      </c>
      <c r="U19" s="93">
        <v>0.6</v>
      </c>
      <c r="V19" s="93">
        <v>0.6</v>
      </c>
      <c r="W19" s="93">
        <v>0.6</v>
      </c>
      <c r="X19" s="93">
        <v>0.7</v>
      </c>
    </row>
  </sheetData>
  <sheetProtection/>
  <mergeCells count="3">
    <mergeCell ref="C2:E2"/>
    <mergeCell ref="C3:E3"/>
    <mergeCell ref="A8:H8"/>
  </mergeCells>
  <printOptions/>
  <pageMargins left="0.75" right="0.75" top="1" bottom="1" header="0.5" footer="0.5"/>
  <pageSetup horizontalDpi="300" verticalDpi="300" orientation="portrait" paperSize="9"/>
</worksheet>
</file>

<file path=xl/worksheets/sheet15.xml><?xml version="1.0" encoding="utf-8"?>
<worksheet xmlns="http://schemas.openxmlformats.org/spreadsheetml/2006/main" xmlns:r="http://schemas.openxmlformats.org/officeDocument/2006/relationships">
  <dimension ref="A1:I33"/>
  <sheetViews>
    <sheetView workbookViewId="0" topLeftCell="A1">
      <selection activeCell="A1" sqref="A1"/>
    </sheetView>
  </sheetViews>
  <sheetFormatPr defaultColWidth="17.140625" defaultRowHeight="12.75" customHeight="1"/>
  <cols>
    <col min="1" max="1" width="17.140625" style="0" customWidth="1"/>
    <col min="2" max="2" width="21.28125" style="0" customWidth="1"/>
    <col min="3" max="3" width="22.421875" style="0" customWidth="1"/>
    <col min="4" max="23" width="17.140625" style="0" customWidth="1"/>
  </cols>
  <sheetData>
    <row r="1" spans="2:3" ht="12">
      <c r="B1" s="88" t="s">
        <v>305</v>
      </c>
      <c r="C1" s="88" t="s">
        <v>90</v>
      </c>
    </row>
    <row r="2" spans="1:4" ht="72">
      <c r="A2" s="88" t="s">
        <v>171</v>
      </c>
      <c r="B2" s="16" t="s">
        <v>459</v>
      </c>
      <c r="C2" s="16" t="s">
        <v>485</v>
      </c>
      <c r="D2" s="218" t="s">
        <v>235</v>
      </c>
    </row>
    <row r="3" spans="1:3" ht="24">
      <c r="A3" s="88" t="s">
        <v>417</v>
      </c>
      <c r="B3" s="16" t="s">
        <v>46</v>
      </c>
      <c r="C3" s="16" t="s">
        <v>450</v>
      </c>
    </row>
    <row r="5" spans="1:2" ht="24">
      <c r="A5" s="88" t="s">
        <v>143</v>
      </c>
      <c r="B5" s="2" t="s">
        <v>73</v>
      </c>
    </row>
    <row r="8" spans="1:6" ht="24">
      <c r="A8" s="16" t="s">
        <v>420</v>
      </c>
      <c r="B8" s="16" t="s">
        <v>255</v>
      </c>
      <c r="C8" s="16" t="s">
        <v>408</v>
      </c>
      <c r="D8" s="16" t="s">
        <v>42</v>
      </c>
      <c r="F8" s="16" t="s">
        <v>11</v>
      </c>
    </row>
    <row r="9" spans="1:6" ht="12">
      <c r="A9" s="16" t="s">
        <v>490</v>
      </c>
      <c r="B9" s="16">
        <v>2920</v>
      </c>
      <c r="C9" s="132">
        <v>0.95</v>
      </c>
      <c r="D9" s="307" t="s">
        <v>151</v>
      </c>
      <c r="E9" s="308"/>
      <c r="F9" s="16" t="s">
        <v>441</v>
      </c>
    </row>
    <row r="10" spans="1:6" ht="12">
      <c r="A10" s="16" t="s">
        <v>283</v>
      </c>
      <c r="B10" s="16">
        <v>1500</v>
      </c>
      <c r="C10" s="132">
        <v>0.95</v>
      </c>
      <c r="D10" s="307" t="s">
        <v>357</v>
      </c>
      <c r="E10" s="308"/>
      <c r="F10" s="93" t="s">
        <v>303</v>
      </c>
    </row>
    <row r="11" spans="1:6" ht="12">
      <c r="A11" s="16" t="s">
        <v>292</v>
      </c>
      <c r="B11" s="16">
        <v>3000</v>
      </c>
      <c r="C11" s="16">
        <v>0.09</v>
      </c>
      <c r="D11" s="288" t="s">
        <v>152</v>
      </c>
      <c r="E11" s="289"/>
      <c r="F11" s="16">
        <v>0</v>
      </c>
    </row>
    <row r="12" spans="1:6" ht="12">
      <c r="A12" s="16" t="s">
        <v>35</v>
      </c>
      <c r="B12" s="16">
        <v>1400</v>
      </c>
      <c r="C12" s="132">
        <v>0.95</v>
      </c>
      <c r="D12" s="307" t="s">
        <v>225</v>
      </c>
      <c r="E12" s="308"/>
      <c r="F12" s="16" t="s">
        <v>25</v>
      </c>
    </row>
    <row r="17" spans="1:8" ht="15">
      <c r="A17" s="17"/>
      <c r="B17" s="17"/>
      <c r="C17" s="321" t="s">
        <v>195</v>
      </c>
      <c r="D17" s="322"/>
      <c r="E17" s="322"/>
      <c r="F17" s="289"/>
      <c r="G17" s="323" t="s">
        <v>136</v>
      </c>
      <c r="H17" s="323"/>
    </row>
    <row r="18" spans="1:9" ht="24">
      <c r="A18" s="219" t="s">
        <v>114</v>
      </c>
      <c r="B18" s="219" t="s">
        <v>55</v>
      </c>
      <c r="C18" s="220" t="s">
        <v>336</v>
      </c>
      <c r="D18" s="221" t="s">
        <v>339</v>
      </c>
      <c r="E18" s="220" t="s">
        <v>65</v>
      </c>
      <c r="F18" s="221" t="s">
        <v>13</v>
      </c>
      <c r="G18" s="219" t="s">
        <v>395</v>
      </c>
      <c r="H18" s="219" t="s">
        <v>214</v>
      </c>
      <c r="I18" s="222"/>
    </row>
    <row r="19" spans="1:9" ht="12">
      <c r="A19" s="223" t="s">
        <v>227</v>
      </c>
      <c r="B19" s="224"/>
      <c r="C19" s="225">
        <v>2020</v>
      </c>
      <c r="D19" s="225">
        <v>2020</v>
      </c>
      <c r="E19" s="225">
        <v>2020</v>
      </c>
      <c r="F19" s="225">
        <v>2020</v>
      </c>
      <c r="G19" s="226">
        <v>2020</v>
      </c>
      <c r="H19" s="226">
        <v>2020</v>
      </c>
      <c r="I19" s="50"/>
    </row>
    <row r="20" spans="1:9" ht="24">
      <c r="A20" s="223" t="s">
        <v>432</v>
      </c>
      <c r="B20" s="224" t="s">
        <v>149</v>
      </c>
      <c r="C20" s="225">
        <v>3076</v>
      </c>
      <c r="D20" s="225">
        <v>3076</v>
      </c>
      <c r="E20" s="225">
        <v>3076</v>
      </c>
      <c r="F20" s="225">
        <v>3076</v>
      </c>
      <c r="G20" s="226">
        <v>3076</v>
      </c>
      <c r="H20" s="226" t="s">
        <v>200</v>
      </c>
      <c r="I20" s="50"/>
    </row>
    <row r="21" spans="1:9" ht="24">
      <c r="A21" s="223" t="s">
        <v>359</v>
      </c>
      <c r="B21" s="224" t="s">
        <v>101</v>
      </c>
      <c r="C21" s="225">
        <v>100</v>
      </c>
      <c r="D21" s="225">
        <v>100</v>
      </c>
      <c r="E21" s="225">
        <v>100</v>
      </c>
      <c r="F21" s="225">
        <v>100</v>
      </c>
      <c r="G21" s="226">
        <v>100</v>
      </c>
      <c r="H21" s="226">
        <v>100</v>
      </c>
      <c r="I21" s="50"/>
    </row>
    <row r="22" spans="1:9" ht="60">
      <c r="A22" s="223" t="s">
        <v>513</v>
      </c>
      <c r="B22" s="224" t="s">
        <v>78</v>
      </c>
      <c r="C22" s="227" t="s">
        <v>343</v>
      </c>
      <c r="D22" s="227" t="s">
        <v>343</v>
      </c>
      <c r="E22" s="228" t="s">
        <v>290</v>
      </c>
      <c r="F22" s="227" t="s">
        <v>343</v>
      </c>
      <c r="G22" s="227" t="s">
        <v>343</v>
      </c>
      <c r="H22" s="227" t="s">
        <v>343</v>
      </c>
      <c r="I22" s="229"/>
    </row>
    <row r="23" spans="1:9" ht="24">
      <c r="A23" s="223" t="s">
        <v>535</v>
      </c>
      <c r="B23" s="224" t="s">
        <v>363</v>
      </c>
      <c r="C23" s="225">
        <v>14.24</v>
      </c>
      <c r="D23" s="225">
        <v>14.24</v>
      </c>
      <c r="E23" s="225">
        <v>14.24</v>
      </c>
      <c r="F23" s="225">
        <v>14.24</v>
      </c>
      <c r="G23" s="226">
        <v>14.24</v>
      </c>
      <c r="H23" s="226">
        <v>14.24</v>
      </c>
      <c r="I23" s="50"/>
    </row>
    <row r="24" spans="1:9" ht="48">
      <c r="A24" s="223" t="s">
        <v>191</v>
      </c>
      <c r="B24" s="224" t="s">
        <v>363</v>
      </c>
      <c r="C24" s="225" t="s">
        <v>447</v>
      </c>
      <c r="D24" s="225" t="s">
        <v>447</v>
      </c>
      <c r="E24" s="225" t="s">
        <v>447</v>
      </c>
      <c r="F24" s="225" t="s">
        <v>447</v>
      </c>
      <c r="G24" s="226" t="s">
        <v>496</v>
      </c>
      <c r="H24" s="226" t="s">
        <v>496</v>
      </c>
      <c r="I24" s="50"/>
    </row>
    <row r="25" spans="1:9" ht="24">
      <c r="A25" s="223" t="s">
        <v>454</v>
      </c>
      <c r="B25" s="224" t="s">
        <v>466</v>
      </c>
      <c r="C25" s="225">
        <v>0</v>
      </c>
      <c r="D25" s="225">
        <v>0</v>
      </c>
      <c r="E25" s="225">
        <v>0</v>
      </c>
      <c r="F25" s="225">
        <v>0</v>
      </c>
      <c r="G25" s="226">
        <v>0</v>
      </c>
      <c r="H25" s="226">
        <v>0</v>
      </c>
      <c r="I25" s="50"/>
    </row>
    <row r="26" spans="1:9" ht="24">
      <c r="A26" s="223" t="s">
        <v>209</v>
      </c>
      <c r="B26" s="224" t="s">
        <v>413</v>
      </c>
      <c r="C26" s="225">
        <v>1</v>
      </c>
      <c r="D26" s="225">
        <v>0.8</v>
      </c>
      <c r="E26" s="225">
        <v>0</v>
      </c>
      <c r="F26" s="225">
        <v>1</v>
      </c>
      <c r="G26" s="226">
        <v>1</v>
      </c>
      <c r="H26" s="226">
        <v>1</v>
      </c>
      <c r="I26" s="50"/>
    </row>
    <row r="27" spans="1:9" ht="84">
      <c r="A27" s="223" t="s">
        <v>487</v>
      </c>
      <c r="B27" s="224" t="s">
        <v>176</v>
      </c>
      <c r="C27" s="225" t="s">
        <v>276</v>
      </c>
      <c r="D27" s="225" t="s">
        <v>276</v>
      </c>
      <c r="E27" s="225" t="s">
        <v>309</v>
      </c>
      <c r="F27" s="225" t="s">
        <v>3</v>
      </c>
      <c r="G27" s="226" t="s">
        <v>278</v>
      </c>
      <c r="H27" s="226" t="s">
        <v>544</v>
      </c>
      <c r="I27" s="50"/>
    </row>
    <row r="28" spans="1:9" ht="36">
      <c r="A28" s="223" t="s">
        <v>460</v>
      </c>
      <c r="B28" s="224" t="s">
        <v>66</v>
      </c>
      <c r="C28" s="225">
        <v>0</v>
      </c>
      <c r="D28" s="225">
        <v>0</v>
      </c>
      <c r="E28" s="225">
        <v>0</v>
      </c>
      <c r="F28" s="225">
        <v>0</v>
      </c>
      <c r="G28" s="226">
        <v>0</v>
      </c>
      <c r="H28" s="226">
        <v>0</v>
      </c>
      <c r="I28" s="50"/>
    </row>
    <row r="29" spans="1:9" ht="36">
      <c r="A29" s="223" t="s">
        <v>380</v>
      </c>
      <c r="B29" s="224" t="s">
        <v>344</v>
      </c>
      <c r="C29" s="225">
        <v>0.112</v>
      </c>
      <c r="D29" s="225">
        <v>0.112</v>
      </c>
      <c r="E29" s="225">
        <v>0.112</v>
      </c>
      <c r="F29" s="225">
        <v>0.112</v>
      </c>
      <c r="G29" s="226">
        <v>0.112</v>
      </c>
      <c r="H29" s="226">
        <v>0.112</v>
      </c>
      <c r="I29" s="50"/>
    </row>
    <row r="30" spans="1:9" ht="24">
      <c r="A30" s="223" t="s">
        <v>291</v>
      </c>
      <c r="B30" s="224" t="s">
        <v>21</v>
      </c>
      <c r="C30" s="225">
        <v>0.05</v>
      </c>
      <c r="D30" s="225">
        <v>0.05</v>
      </c>
      <c r="E30" s="225">
        <v>0.05</v>
      </c>
      <c r="F30" s="225">
        <v>0.05</v>
      </c>
      <c r="G30" s="226">
        <v>0.05</v>
      </c>
      <c r="H30" s="226">
        <v>0.05</v>
      </c>
      <c r="I30" s="50"/>
    </row>
    <row r="31" spans="1:9" ht="24">
      <c r="A31" s="223" t="s">
        <v>407</v>
      </c>
      <c r="B31" s="224" t="s">
        <v>100</v>
      </c>
      <c r="C31" s="225">
        <v>21.92</v>
      </c>
      <c r="D31" s="225">
        <v>21.92</v>
      </c>
      <c r="E31" s="225">
        <v>21.92</v>
      </c>
      <c r="F31" s="225">
        <v>21.92</v>
      </c>
      <c r="G31" s="226">
        <v>21.92</v>
      </c>
      <c r="H31" s="226">
        <v>21.92</v>
      </c>
      <c r="I31" s="50"/>
    </row>
    <row r="32" spans="1:9" ht="24">
      <c r="A32" s="180" t="s">
        <v>87</v>
      </c>
      <c r="B32" s="230" t="s">
        <v>170</v>
      </c>
      <c r="C32" s="225">
        <v>1</v>
      </c>
      <c r="D32" s="225">
        <v>1</v>
      </c>
      <c r="E32" s="225">
        <v>1</v>
      </c>
      <c r="F32" s="225">
        <v>1</v>
      </c>
      <c r="G32" s="226">
        <v>1</v>
      </c>
      <c r="H32" s="226">
        <v>1</v>
      </c>
      <c r="I32" s="50"/>
    </row>
    <row r="33" spans="3:8" ht="12.75" customHeight="1">
      <c r="C33" s="48"/>
      <c r="D33" s="48"/>
      <c r="E33" s="48"/>
      <c r="F33" s="48"/>
      <c r="G33" s="48"/>
      <c r="H33" s="48"/>
    </row>
  </sheetData>
  <sheetProtection/>
  <mergeCells count="6">
    <mergeCell ref="D9:E9"/>
    <mergeCell ref="D10:E10"/>
    <mergeCell ref="D11:E11"/>
    <mergeCell ref="D12:E12"/>
    <mergeCell ref="C17:F17"/>
    <mergeCell ref="G17:H17"/>
  </mergeCells>
  <printOptions/>
  <pageMargins left="0.75" right="0.75" top="1" bottom="1" header="0.5" footer="0.5"/>
  <pageSetup horizontalDpi="300" verticalDpi="300" orientation="portrait" paperSize="9"/>
</worksheet>
</file>

<file path=xl/worksheets/sheet16.xml><?xml version="1.0" encoding="utf-8"?>
<worksheet xmlns="http://schemas.openxmlformats.org/spreadsheetml/2006/main" xmlns:r="http://schemas.openxmlformats.org/officeDocument/2006/relationships">
  <dimension ref="A1:X40"/>
  <sheetViews>
    <sheetView workbookViewId="0" topLeftCell="A1">
      <selection activeCell="A1" sqref="A1"/>
    </sheetView>
  </sheetViews>
  <sheetFormatPr defaultColWidth="17.140625" defaultRowHeight="12.75" customHeight="1"/>
  <cols>
    <col min="1" max="1" width="17.140625" style="0" customWidth="1"/>
    <col min="2" max="2" width="26.00390625" style="0" customWidth="1"/>
    <col min="3" max="3" width="49.00390625" style="0" customWidth="1"/>
    <col min="4" max="24" width="17.140625" style="0" customWidth="1"/>
  </cols>
  <sheetData>
    <row r="1" spans="2:3" ht="12.75" customHeight="1">
      <c r="B1" s="16" t="s">
        <v>305</v>
      </c>
      <c r="C1" s="16" t="s">
        <v>90</v>
      </c>
    </row>
    <row r="2" spans="1:3" ht="12">
      <c r="A2" s="16" t="s">
        <v>171</v>
      </c>
      <c r="B2" s="16" t="s">
        <v>459</v>
      </c>
      <c r="C2" s="16" t="s">
        <v>485</v>
      </c>
    </row>
    <row r="3" spans="1:3" ht="24">
      <c r="A3" s="16" t="s">
        <v>417</v>
      </c>
      <c r="B3" s="16" t="s">
        <v>249</v>
      </c>
      <c r="C3" s="16" t="s">
        <v>28</v>
      </c>
    </row>
    <row r="4" ht="12.75" customHeight="1">
      <c r="A4" s="16"/>
    </row>
    <row r="5" spans="1:3" ht="36">
      <c r="A5" s="16" t="s">
        <v>143</v>
      </c>
      <c r="B5" s="16" t="s">
        <v>449</v>
      </c>
      <c r="C5" s="16" t="s">
        <v>335</v>
      </c>
    </row>
    <row r="6" ht="24">
      <c r="C6" s="2" t="s">
        <v>135</v>
      </c>
    </row>
    <row r="7" spans="2:3" ht="48">
      <c r="B7" s="2" t="s">
        <v>254</v>
      </c>
      <c r="C7" s="2" t="s">
        <v>43</v>
      </c>
    </row>
    <row r="8" spans="2:3" ht="12.75" customHeight="1">
      <c r="B8" s="2" t="s">
        <v>242</v>
      </c>
      <c r="C8" s="2" t="s">
        <v>399</v>
      </c>
    </row>
    <row r="9" spans="2:3" ht="12">
      <c r="B9" s="2" t="s">
        <v>153</v>
      </c>
      <c r="C9" s="2" t="s">
        <v>127</v>
      </c>
    </row>
    <row r="11" spans="2:5" ht="15.75">
      <c r="B11" s="286" t="s">
        <v>261</v>
      </c>
      <c r="C11" s="287"/>
      <c r="D11" s="287"/>
      <c r="E11" s="287"/>
    </row>
    <row r="13" spans="2:12" ht="15.75">
      <c r="B13" s="231" t="s">
        <v>172</v>
      </c>
      <c r="C13" s="6"/>
      <c r="D13" s="6"/>
      <c r="E13" s="6"/>
      <c r="F13" s="6"/>
      <c r="G13" s="6"/>
      <c r="H13" s="6"/>
      <c r="I13" s="6"/>
      <c r="J13" s="6"/>
      <c r="K13" s="6"/>
      <c r="L13" s="6"/>
    </row>
    <row r="14" spans="1:13" ht="12.75">
      <c r="A14" s="43"/>
      <c r="B14" s="207"/>
      <c r="C14" s="208"/>
      <c r="D14" s="209">
        <v>2010</v>
      </c>
      <c r="E14" s="209">
        <v>2015</v>
      </c>
      <c r="F14" s="209">
        <v>2020</v>
      </c>
      <c r="G14" s="209">
        <v>2025</v>
      </c>
      <c r="H14" s="209">
        <v>2030</v>
      </c>
      <c r="I14" s="209">
        <v>2035</v>
      </c>
      <c r="J14" s="209">
        <v>2040</v>
      </c>
      <c r="K14" s="209">
        <v>2045</v>
      </c>
      <c r="L14" s="210">
        <v>2050</v>
      </c>
      <c r="M14" s="182"/>
    </row>
    <row r="15" spans="1:13" ht="12.75">
      <c r="A15" s="43"/>
      <c r="B15" s="211" t="s">
        <v>161</v>
      </c>
      <c r="C15" s="26" t="s">
        <v>208</v>
      </c>
      <c r="D15" s="232">
        <v>0</v>
      </c>
      <c r="E15" s="232">
        <v>0.17</v>
      </c>
      <c r="F15" s="232">
        <v>0.49</v>
      </c>
      <c r="G15" s="232">
        <v>1.14</v>
      </c>
      <c r="H15" s="232">
        <v>2.23</v>
      </c>
      <c r="I15" s="232">
        <v>3.56</v>
      </c>
      <c r="J15" s="233">
        <v>5.65</v>
      </c>
      <c r="K15" s="233">
        <v>9</v>
      </c>
      <c r="L15" s="234">
        <v>14.32</v>
      </c>
      <c r="M15" s="33"/>
    </row>
    <row r="16" spans="1:13" ht="12.75">
      <c r="A16" s="43"/>
      <c r="B16" s="235"/>
      <c r="C16" s="236" t="s">
        <v>131</v>
      </c>
      <c r="D16" s="237">
        <v>0.02</v>
      </c>
      <c r="E16" s="237">
        <v>0.13</v>
      </c>
      <c r="F16" s="237">
        <v>0.32</v>
      </c>
      <c r="G16" s="237">
        <v>0.64</v>
      </c>
      <c r="H16" s="237">
        <v>1.08</v>
      </c>
      <c r="I16" s="237">
        <v>1.51</v>
      </c>
      <c r="J16" s="238">
        <v>2.12</v>
      </c>
      <c r="K16" s="238">
        <v>2.99</v>
      </c>
      <c r="L16" s="239">
        <v>4.2</v>
      </c>
      <c r="M16" s="33"/>
    </row>
    <row r="17" spans="1:13" ht="12.75">
      <c r="A17" s="43"/>
      <c r="B17" s="240" t="s">
        <v>457</v>
      </c>
      <c r="C17" s="241"/>
      <c r="D17" s="39">
        <v>2733.552002</v>
      </c>
      <c r="E17" s="39">
        <v>2947.159668</v>
      </c>
      <c r="F17" s="39">
        <v>3199.05957</v>
      </c>
      <c r="G17" s="39">
        <v>3465.470703</v>
      </c>
      <c r="H17" s="39">
        <v>3753.741455</v>
      </c>
      <c r="I17" s="39">
        <v>4043.706055</v>
      </c>
      <c r="J17" s="242">
        <f aca="true" t="shared" si="0" ref="J17:L19">(+I17/H17)*I17</f>
        <v>4356.069498996346</v>
      </c>
      <c r="K17" s="242">
        <f t="shared" si="0"/>
        <v>4692.562026516112</v>
      </c>
      <c r="L17" s="243">
        <f t="shared" si="0"/>
        <v>5055.047532592059</v>
      </c>
      <c r="M17" s="33"/>
    </row>
    <row r="18" spans="1:13" ht="12.75">
      <c r="A18" s="43"/>
      <c r="B18" s="211" t="s">
        <v>94</v>
      </c>
      <c r="C18" s="26" t="s">
        <v>208</v>
      </c>
      <c r="D18" s="244">
        <v>0</v>
      </c>
      <c r="E18" s="244">
        <v>1.953054</v>
      </c>
      <c r="F18" s="244">
        <v>5.935046</v>
      </c>
      <c r="G18" s="244">
        <v>14.381828</v>
      </c>
      <c r="H18" s="244">
        <v>28.638878</v>
      </c>
      <c r="I18" s="244">
        <v>46.202405</v>
      </c>
      <c r="J18" s="245">
        <f t="shared" si="0"/>
        <v>74.53721573114788</v>
      </c>
      <c r="K18" s="245">
        <f t="shared" si="0"/>
        <v>120.24907640525811</v>
      </c>
      <c r="L18" s="246">
        <f t="shared" si="0"/>
        <v>193.99490891199298</v>
      </c>
      <c r="M18" s="33"/>
    </row>
    <row r="19" spans="1:13" ht="12.75">
      <c r="A19" s="43"/>
      <c r="B19" s="235"/>
      <c r="C19" s="236" t="s">
        <v>131</v>
      </c>
      <c r="D19" s="247">
        <v>0.288205</v>
      </c>
      <c r="E19" s="247">
        <v>1.48785</v>
      </c>
      <c r="F19" s="247">
        <v>3.744296</v>
      </c>
      <c r="G19" s="247">
        <v>7.775975</v>
      </c>
      <c r="H19" s="247">
        <v>13.282937</v>
      </c>
      <c r="I19" s="247">
        <v>18.917179</v>
      </c>
      <c r="J19" s="248">
        <f t="shared" si="0"/>
        <v>26.941305324119284</v>
      </c>
      <c r="K19" s="248">
        <f t="shared" si="0"/>
        <v>38.369036554943946</v>
      </c>
      <c r="L19" s="249">
        <f t="shared" si="0"/>
        <v>54.64408455505119</v>
      </c>
      <c r="M19" s="33"/>
    </row>
    <row r="20" spans="2:12" ht="12.75">
      <c r="B20" s="10"/>
      <c r="C20" s="10"/>
      <c r="D20" s="10"/>
      <c r="E20" s="10"/>
      <c r="F20" s="10"/>
      <c r="G20" s="10"/>
      <c r="H20" s="10"/>
      <c r="I20" s="10"/>
      <c r="J20" s="245"/>
      <c r="K20" s="245"/>
      <c r="L20" s="245"/>
    </row>
    <row r="21" spans="3:12" ht="12.75" customHeight="1">
      <c r="C21" s="49" t="s">
        <v>89</v>
      </c>
      <c r="D21" s="250">
        <f aca="true" t="shared" si="1" ref="D21:L21">(D18+D19)/D17</f>
        <v>0.00010543241898787188</v>
      </c>
      <c r="E21" s="250">
        <f t="shared" si="1"/>
        <v>0.0011675322641528493</v>
      </c>
      <c r="F21" s="250">
        <f t="shared" si="1"/>
        <v>0.003025683576126718</v>
      </c>
      <c r="G21" s="250">
        <f t="shared" si="1"/>
        <v>0.00639387976381343</v>
      </c>
      <c r="H21" s="250">
        <f t="shared" si="1"/>
        <v>0.011168008106727743</v>
      </c>
      <c r="I21" s="250">
        <f t="shared" si="1"/>
        <v>0.01610393612054969</v>
      </c>
      <c r="J21" s="250">
        <f t="shared" si="1"/>
        <v>0.023295891187835316</v>
      </c>
      <c r="K21" s="250">
        <f t="shared" si="1"/>
        <v>0.03380202798895436</v>
      </c>
      <c r="L21" s="250">
        <f t="shared" si="1"/>
        <v>0.04918628200110127</v>
      </c>
    </row>
    <row r="22" spans="3:12" ht="12.75" customHeight="1">
      <c r="C22" s="49" t="s">
        <v>189</v>
      </c>
      <c r="D22" s="215">
        <f aca="true" t="shared" si="2" ref="D22:L22">D15+D16</f>
        <v>0.02</v>
      </c>
      <c r="E22" s="215">
        <f t="shared" si="2"/>
        <v>0.30000000000000004</v>
      </c>
      <c r="F22" s="215">
        <f t="shared" si="2"/>
        <v>0.81</v>
      </c>
      <c r="G22" s="215">
        <f t="shared" si="2"/>
        <v>1.7799999999999998</v>
      </c>
      <c r="H22" s="215">
        <f t="shared" si="2"/>
        <v>3.31</v>
      </c>
      <c r="I22" s="215">
        <f t="shared" si="2"/>
        <v>5.07</v>
      </c>
      <c r="J22" s="215">
        <f t="shared" si="2"/>
        <v>7.7700000000000005</v>
      </c>
      <c r="K22" s="215">
        <f t="shared" si="2"/>
        <v>11.99</v>
      </c>
      <c r="L22" s="215">
        <f t="shared" si="2"/>
        <v>18.52</v>
      </c>
    </row>
    <row r="23" spans="5:12" ht="12.75" customHeight="1">
      <c r="E23" s="6"/>
      <c r="F23" s="6"/>
      <c r="G23" s="6"/>
      <c r="H23" s="6"/>
      <c r="I23" s="6"/>
      <c r="J23" s="6"/>
      <c r="K23" s="6"/>
      <c r="L23" s="6"/>
    </row>
    <row r="24" spans="4:13" ht="15">
      <c r="D24" s="43"/>
      <c r="E24" s="251"/>
      <c r="F24" s="251"/>
      <c r="G24" s="251"/>
      <c r="H24" s="251"/>
      <c r="I24" s="251"/>
      <c r="J24" s="251"/>
      <c r="K24" s="251"/>
      <c r="L24" s="251"/>
      <c r="M24" s="182"/>
    </row>
    <row r="25" spans="5:12" ht="12.75" customHeight="1">
      <c r="E25" s="252"/>
      <c r="F25" s="252"/>
      <c r="G25" s="252"/>
      <c r="H25" s="252"/>
      <c r="I25" s="252"/>
      <c r="J25" s="252"/>
      <c r="K25" s="252"/>
      <c r="L25" s="252"/>
    </row>
    <row r="26" spans="4:13" ht="15">
      <c r="D26" s="253" t="s">
        <v>125</v>
      </c>
      <c r="E26" s="251">
        <v>3</v>
      </c>
      <c r="F26" s="251">
        <v>6</v>
      </c>
      <c r="G26" s="251">
        <v>9</v>
      </c>
      <c r="H26" s="251">
        <v>10</v>
      </c>
      <c r="I26" s="251">
        <v>10</v>
      </c>
      <c r="J26" s="251">
        <v>10</v>
      </c>
      <c r="K26" s="251">
        <v>10</v>
      </c>
      <c r="L26" s="251">
        <v>10</v>
      </c>
      <c r="M26" s="182"/>
    </row>
    <row r="27" spans="2:12" ht="15.75">
      <c r="B27" s="231" t="s">
        <v>207</v>
      </c>
      <c r="C27" s="254" t="s">
        <v>37</v>
      </c>
      <c r="D27" s="6"/>
      <c r="E27" s="255"/>
      <c r="F27" s="255"/>
      <c r="G27" s="255"/>
      <c r="H27" s="255"/>
      <c r="I27" s="255"/>
      <c r="J27" s="255"/>
      <c r="K27" s="255"/>
      <c r="L27" s="255"/>
    </row>
    <row r="28" spans="1:13" ht="12.75">
      <c r="A28" s="43"/>
      <c r="B28" s="207"/>
      <c r="C28" s="208"/>
      <c r="D28" s="209">
        <v>2010</v>
      </c>
      <c r="E28" s="209">
        <v>2015</v>
      </c>
      <c r="F28" s="209">
        <v>2020</v>
      </c>
      <c r="G28" s="209">
        <v>2025</v>
      </c>
      <c r="H28" s="209">
        <v>2030</v>
      </c>
      <c r="I28" s="209">
        <v>2035</v>
      </c>
      <c r="J28" s="209">
        <v>2040</v>
      </c>
      <c r="K28" s="209">
        <v>2045</v>
      </c>
      <c r="L28" s="210">
        <v>2050</v>
      </c>
      <c r="M28" s="182"/>
    </row>
    <row r="29" spans="1:12" ht="12.75">
      <c r="A29" s="43"/>
      <c r="B29" s="211" t="s">
        <v>161</v>
      </c>
      <c r="C29" s="26" t="s">
        <v>19</v>
      </c>
      <c r="D29" s="232">
        <f>D22</f>
        <v>0.02</v>
      </c>
      <c r="E29" s="232">
        <f>E22*E26</f>
        <v>0.9000000000000001</v>
      </c>
      <c r="F29" s="232">
        <f>F22*F26</f>
        <v>4.86</v>
      </c>
      <c r="G29" s="232">
        <f>G22*G26</f>
        <v>16.02</v>
      </c>
      <c r="H29" s="232">
        <f>H22*H26</f>
        <v>33.1</v>
      </c>
      <c r="I29" s="232">
        <f>I22*I26</f>
        <v>50.7</v>
      </c>
      <c r="J29" s="256">
        <v>69.937</v>
      </c>
      <c r="K29" s="256">
        <v>89.4</v>
      </c>
      <c r="L29" s="256">
        <v>112.717</v>
      </c>
    </row>
    <row r="30" spans="1:12" ht="12.75">
      <c r="A30" s="43"/>
      <c r="B30" s="33"/>
      <c r="C30" s="42"/>
      <c r="D30" s="257"/>
      <c r="E30" s="257"/>
      <c r="F30" s="257"/>
      <c r="G30" s="257"/>
      <c r="H30" s="257"/>
      <c r="I30" s="257"/>
      <c r="J30" s="324" t="s">
        <v>296</v>
      </c>
      <c r="K30" s="324"/>
      <c r="L30" s="324"/>
    </row>
    <row r="31" spans="1:12" ht="15.75">
      <c r="A31" s="325" t="s">
        <v>106</v>
      </c>
      <c r="B31" s="326"/>
      <c r="C31" s="326"/>
      <c r="D31" s="326"/>
      <c r="E31" s="236"/>
      <c r="F31" s="236"/>
      <c r="G31" s="236"/>
      <c r="H31" s="236"/>
      <c r="I31" s="236"/>
      <c r="J31" s="236"/>
      <c r="K31" s="236"/>
      <c r="L31" s="236"/>
    </row>
    <row r="32" spans="1:12" ht="12.75">
      <c r="A32" s="327" t="s">
        <v>20</v>
      </c>
      <c r="B32" s="328"/>
      <c r="C32" s="241"/>
      <c r="D32" s="39"/>
      <c r="E32" s="39"/>
      <c r="F32" s="39"/>
      <c r="G32" s="39"/>
      <c r="H32" s="39"/>
      <c r="I32" s="39"/>
      <c r="J32" s="39"/>
      <c r="K32" s="39"/>
      <c r="L32" s="39"/>
    </row>
    <row r="33" spans="1:19" ht="24">
      <c r="A33" s="258"/>
      <c r="B33" s="211"/>
      <c r="C33" s="26"/>
      <c r="D33" s="244" t="s">
        <v>479</v>
      </c>
      <c r="E33" s="244"/>
      <c r="F33" s="244"/>
      <c r="G33" s="244"/>
      <c r="H33" s="244"/>
      <c r="I33" s="244"/>
      <c r="J33" s="244"/>
      <c r="K33" s="244"/>
      <c r="L33" s="244"/>
      <c r="N33" s="2" t="s">
        <v>117</v>
      </c>
      <c r="S33" s="2" t="s">
        <v>288</v>
      </c>
    </row>
    <row r="34" spans="1:23" ht="12.75">
      <c r="A34" s="43" t="s">
        <v>54</v>
      </c>
      <c r="B34" s="235"/>
      <c r="C34" s="236"/>
      <c r="D34" s="247">
        <v>10</v>
      </c>
      <c r="E34" s="247">
        <v>25</v>
      </c>
      <c r="F34" s="247">
        <v>75</v>
      </c>
      <c r="G34" s="247">
        <v>100</v>
      </c>
      <c r="H34" s="247">
        <v>200</v>
      </c>
      <c r="I34" s="247">
        <v>300</v>
      </c>
      <c r="J34" s="247">
        <v>400</v>
      </c>
      <c r="K34" s="247">
        <v>500</v>
      </c>
      <c r="L34" s="247">
        <v>800</v>
      </c>
      <c r="M34" s="2">
        <v>1262</v>
      </c>
      <c r="N34" s="2">
        <v>25</v>
      </c>
      <c r="O34" s="2">
        <v>200</v>
      </c>
      <c r="P34" s="2">
        <v>600</v>
      </c>
      <c r="Q34" s="2">
        <v>900</v>
      </c>
      <c r="R34" s="2">
        <v>1203</v>
      </c>
      <c r="S34" s="2">
        <v>25</v>
      </c>
      <c r="T34" s="2">
        <v>100</v>
      </c>
      <c r="U34" s="2">
        <v>400</v>
      </c>
      <c r="V34" s="2">
        <v>700</v>
      </c>
      <c r="W34" s="2">
        <v>935</v>
      </c>
    </row>
    <row r="35" spans="2:23" ht="12.75" customHeight="1">
      <c r="B35" s="10"/>
      <c r="C35" s="62"/>
      <c r="D35" s="259" t="s">
        <v>97</v>
      </c>
      <c r="E35" s="259" t="s">
        <v>79</v>
      </c>
      <c r="F35" s="259" t="s">
        <v>77</v>
      </c>
      <c r="G35" s="259" t="s">
        <v>76</v>
      </c>
      <c r="H35" s="259" t="s">
        <v>75</v>
      </c>
      <c r="I35" s="259" t="s">
        <v>85</v>
      </c>
      <c r="J35" s="259" t="s">
        <v>83</v>
      </c>
      <c r="K35" s="259" t="s">
        <v>81</v>
      </c>
      <c r="L35" s="259" t="s">
        <v>80</v>
      </c>
      <c r="M35" s="2" t="s">
        <v>516</v>
      </c>
      <c r="N35" s="2" t="s">
        <v>514</v>
      </c>
      <c r="O35" s="2" t="s">
        <v>515</v>
      </c>
      <c r="P35" s="2" t="s">
        <v>522</v>
      </c>
      <c r="Q35" s="2" t="s">
        <v>523</v>
      </c>
      <c r="R35" s="2" t="s">
        <v>517</v>
      </c>
      <c r="S35" s="2" t="s">
        <v>521</v>
      </c>
      <c r="T35" s="2" t="s">
        <v>507</v>
      </c>
      <c r="U35" s="2" t="s">
        <v>508</v>
      </c>
      <c r="V35" s="2" t="s">
        <v>506</v>
      </c>
      <c r="W35" s="2" t="s">
        <v>17</v>
      </c>
    </row>
    <row r="36" spans="2:24" ht="12.75" customHeight="1">
      <c r="B36" s="2" t="s">
        <v>540</v>
      </c>
      <c r="C36" s="49" t="s">
        <v>259</v>
      </c>
      <c r="D36" s="215"/>
      <c r="E36" s="215"/>
      <c r="F36" s="215"/>
      <c r="G36" s="215"/>
      <c r="H36" s="215"/>
      <c r="I36" s="215"/>
      <c r="J36" s="215"/>
      <c r="K36" s="215"/>
      <c r="L36" s="215"/>
      <c r="X36" s="2" t="s">
        <v>256</v>
      </c>
    </row>
    <row r="37" spans="1:24" ht="12.75" customHeight="1">
      <c r="A37" s="2" t="s">
        <v>164</v>
      </c>
      <c r="B37" s="2" t="s">
        <v>512</v>
      </c>
      <c r="C37" s="49">
        <v>1083.875</v>
      </c>
      <c r="D37" s="215">
        <v>216.73</v>
      </c>
      <c r="E37" s="215">
        <v>576.32</v>
      </c>
      <c r="F37" s="215">
        <v>358.92</v>
      </c>
      <c r="G37" s="215">
        <v>381.36</v>
      </c>
      <c r="H37" s="215">
        <v>425.18</v>
      </c>
      <c r="I37" s="215">
        <v>276.48</v>
      </c>
      <c r="J37" s="215">
        <v>266.86</v>
      </c>
      <c r="K37" s="215">
        <v>270.82</v>
      </c>
      <c r="L37" s="215">
        <v>331.22</v>
      </c>
      <c r="M37" s="2">
        <v>588.01</v>
      </c>
      <c r="N37" s="2">
        <v>811.13</v>
      </c>
      <c r="O37" s="2">
        <v>684.2</v>
      </c>
      <c r="P37" s="2">
        <v>299.96</v>
      </c>
      <c r="Q37" s="2">
        <v>133.89</v>
      </c>
      <c r="R37" s="2">
        <v>604.21</v>
      </c>
      <c r="S37" s="2">
        <v>615.15</v>
      </c>
      <c r="T37" s="2">
        <v>555.92</v>
      </c>
      <c r="U37" s="2">
        <v>445.74</v>
      </c>
      <c r="V37" s="2">
        <v>145.48</v>
      </c>
      <c r="W37" s="2">
        <v>551.88</v>
      </c>
      <c r="X37" s="2">
        <v>3550</v>
      </c>
    </row>
    <row r="38" spans="1:24" ht="12.75" customHeight="1">
      <c r="A38" s="2" t="s">
        <v>164</v>
      </c>
      <c r="B38" s="2" t="s">
        <v>40</v>
      </c>
      <c r="C38" s="49">
        <v>1083.875</v>
      </c>
      <c r="D38" s="215">
        <v>0</v>
      </c>
      <c r="E38" s="215">
        <v>350.63</v>
      </c>
      <c r="F38" s="215">
        <v>256</v>
      </c>
      <c r="G38" s="215">
        <v>271.43</v>
      </c>
      <c r="H38" s="215">
        <v>354.35</v>
      </c>
      <c r="I38" s="215">
        <v>352.97</v>
      </c>
      <c r="J38" s="215">
        <v>238.98</v>
      </c>
      <c r="K38" s="215">
        <v>262.67</v>
      </c>
      <c r="L38" s="215">
        <v>296.65</v>
      </c>
      <c r="M38" s="2">
        <v>636.66</v>
      </c>
      <c r="N38" s="2">
        <v>751.58</v>
      </c>
      <c r="O38" s="2">
        <v>821.24</v>
      </c>
      <c r="P38" s="2">
        <v>283.97</v>
      </c>
      <c r="Q38" s="2">
        <v>109.46</v>
      </c>
      <c r="R38" s="2">
        <v>608.27</v>
      </c>
      <c r="S38" s="2">
        <v>802.95</v>
      </c>
      <c r="T38" s="2">
        <v>617.77</v>
      </c>
      <c r="U38" s="2">
        <v>459.17</v>
      </c>
      <c r="V38" s="2">
        <v>118.48</v>
      </c>
      <c r="W38" s="2">
        <v>553.88</v>
      </c>
      <c r="X38" s="2">
        <v>3550</v>
      </c>
    </row>
    <row r="39" spans="3:12" ht="12.75" customHeight="1">
      <c r="C39" s="49"/>
      <c r="D39" s="215"/>
      <c r="E39" s="215"/>
      <c r="F39" s="215"/>
      <c r="G39" s="215"/>
      <c r="H39" s="215"/>
      <c r="I39" s="215"/>
      <c r="J39" s="215"/>
      <c r="K39" s="215"/>
      <c r="L39" s="215"/>
    </row>
    <row r="40" spans="3:12" ht="12.75" customHeight="1">
      <c r="C40" s="49"/>
      <c r="D40" s="215"/>
      <c r="E40" s="215"/>
      <c r="F40" s="215"/>
      <c r="G40" s="215"/>
      <c r="H40" s="215"/>
      <c r="I40" s="215"/>
      <c r="J40" s="215"/>
      <c r="K40" s="215"/>
      <c r="L40" s="215"/>
    </row>
  </sheetData>
  <sheetProtection/>
  <mergeCells count="4">
    <mergeCell ref="B11:E11"/>
    <mergeCell ref="J30:L30"/>
    <mergeCell ref="A31:D31"/>
    <mergeCell ref="A32:B32"/>
  </mergeCells>
  <printOptions/>
  <pageMargins left="0.75" right="0.75" top="1" bottom="1" header="0.5" footer="0.5"/>
  <pageSetup horizontalDpi="300" verticalDpi="300" orientation="portrait" paperSize="9"/>
</worksheet>
</file>

<file path=xl/worksheets/sheet17.xml><?xml version="1.0" encoding="utf-8"?>
<worksheet xmlns="http://schemas.openxmlformats.org/spreadsheetml/2006/main" xmlns:r="http://schemas.openxmlformats.org/officeDocument/2006/relationships">
  <dimension ref="A1:G64"/>
  <sheetViews>
    <sheetView workbookViewId="0" topLeftCell="A1">
      <selection activeCell="A1" sqref="A1"/>
    </sheetView>
  </sheetViews>
  <sheetFormatPr defaultColWidth="17.140625" defaultRowHeight="12.75" customHeight="1"/>
  <cols>
    <col min="1" max="1" width="20.8515625" style="0" customWidth="1"/>
    <col min="2" max="2" width="9.140625" style="0" customWidth="1"/>
    <col min="3" max="5" width="12.28125" style="0" customWidth="1"/>
    <col min="6" max="6" width="12.8515625" style="0" customWidth="1"/>
    <col min="7" max="7" width="17.140625" style="0" customWidth="1"/>
  </cols>
  <sheetData>
    <row r="1" spans="2:3" ht="12.75" customHeight="1">
      <c r="B1" s="16" t="s">
        <v>305</v>
      </c>
      <c r="C1" s="16" t="s">
        <v>90</v>
      </c>
    </row>
    <row r="2" spans="1:3" ht="60">
      <c r="A2" s="16" t="s">
        <v>171</v>
      </c>
      <c r="B2" s="16" t="s">
        <v>459</v>
      </c>
      <c r="C2" s="16" t="s">
        <v>485</v>
      </c>
    </row>
    <row r="3" spans="1:3" ht="96">
      <c r="A3" s="16" t="s">
        <v>417</v>
      </c>
      <c r="B3" s="16" t="s">
        <v>249</v>
      </c>
      <c r="C3" s="16" t="s">
        <v>28</v>
      </c>
    </row>
    <row r="5" spans="1:5" ht="12.75">
      <c r="A5" s="310" t="s">
        <v>481</v>
      </c>
      <c r="B5" s="287"/>
      <c r="C5" s="287"/>
      <c r="D5" s="287"/>
      <c r="E5" s="287"/>
    </row>
    <row r="6" ht="12.75">
      <c r="A6" s="260"/>
    </row>
    <row r="7" spans="1:7" ht="12.75" customHeight="1">
      <c r="A7" s="17"/>
      <c r="B7" s="17"/>
      <c r="C7" s="17"/>
      <c r="D7" s="17"/>
      <c r="E7" s="17"/>
      <c r="F7" s="6"/>
      <c r="G7" s="6"/>
    </row>
    <row r="8" spans="1:7" ht="64.5">
      <c r="A8" s="134" t="s">
        <v>382</v>
      </c>
      <c r="B8" s="134" t="s">
        <v>248</v>
      </c>
      <c r="C8" s="135" t="s">
        <v>12</v>
      </c>
      <c r="D8" s="135" t="s">
        <v>154</v>
      </c>
      <c r="E8" s="135" t="s">
        <v>429</v>
      </c>
      <c r="F8" s="135" t="s">
        <v>465</v>
      </c>
      <c r="G8" s="135" t="s">
        <v>272</v>
      </c>
    </row>
    <row r="9" spans="1:7" ht="12.75">
      <c r="A9" s="175" t="s">
        <v>165</v>
      </c>
      <c r="B9" s="175" t="s">
        <v>245</v>
      </c>
      <c r="C9" s="261">
        <v>124203</v>
      </c>
      <c r="D9" s="262">
        <v>0.0188</v>
      </c>
      <c r="E9" s="262">
        <v>0.0131</v>
      </c>
      <c r="F9" s="141">
        <v>0.0194</v>
      </c>
      <c r="G9" s="10">
        <v>0.0153</v>
      </c>
    </row>
    <row r="10" spans="1:7" ht="12.75">
      <c r="A10" s="175" t="s">
        <v>253</v>
      </c>
      <c r="B10" s="175" t="s">
        <v>520</v>
      </c>
      <c r="C10" s="261">
        <v>159507</v>
      </c>
      <c r="D10" s="262">
        <v>0.0137</v>
      </c>
      <c r="E10" s="262">
        <v>0.0053</v>
      </c>
      <c r="F10" s="50">
        <v>0.014</v>
      </c>
      <c r="G10" s="2">
        <v>0.0069</v>
      </c>
    </row>
    <row r="11" spans="1:7" ht="12.75">
      <c r="A11" s="175" t="s">
        <v>294</v>
      </c>
      <c r="B11" s="175" t="s">
        <v>430</v>
      </c>
      <c r="C11" s="261">
        <v>316195</v>
      </c>
      <c r="D11" s="262">
        <v>0.0169</v>
      </c>
      <c r="E11" s="262">
        <v>0.0065</v>
      </c>
      <c r="F11" s="50">
        <v>0.0172</v>
      </c>
      <c r="G11" s="2">
        <v>0.0081</v>
      </c>
    </row>
    <row r="12" spans="1:7" ht="12.75">
      <c r="A12" s="175" t="s">
        <v>355</v>
      </c>
      <c r="B12" s="175" t="s">
        <v>355</v>
      </c>
      <c r="C12" s="261">
        <v>229020</v>
      </c>
      <c r="D12" s="262">
        <v>0.0173</v>
      </c>
      <c r="E12" s="262">
        <v>0.0124</v>
      </c>
      <c r="F12" s="50">
        <v>0.0178</v>
      </c>
      <c r="G12" s="2">
        <v>0.0145</v>
      </c>
    </row>
    <row r="13" spans="1:7" ht="12.75">
      <c r="A13" s="175" t="s">
        <v>201</v>
      </c>
      <c r="B13" s="175" t="s">
        <v>497</v>
      </c>
      <c r="C13" s="261">
        <v>29828</v>
      </c>
      <c r="D13" s="262">
        <v>0.0087</v>
      </c>
      <c r="E13" s="262">
        <v>0.0078</v>
      </c>
      <c r="F13" s="50">
        <v>0.0089</v>
      </c>
      <c r="G13" s="2">
        <v>0.0083</v>
      </c>
    </row>
    <row r="14" spans="1:7" ht="12.75">
      <c r="A14" s="175" t="s">
        <v>198</v>
      </c>
      <c r="B14" s="175" t="s">
        <v>260</v>
      </c>
      <c r="C14" s="263">
        <v>97101</v>
      </c>
      <c r="D14" s="264">
        <v>0.0105</v>
      </c>
      <c r="E14" s="262">
        <v>0.0061</v>
      </c>
      <c r="F14" s="50">
        <v>0.0108</v>
      </c>
      <c r="G14" s="2">
        <v>0.008</v>
      </c>
    </row>
    <row r="15" spans="1:7" ht="12.75">
      <c r="A15" s="175" t="s">
        <v>265</v>
      </c>
      <c r="B15" s="175" t="s">
        <v>270</v>
      </c>
      <c r="C15" s="263">
        <v>94678</v>
      </c>
      <c r="D15" s="264">
        <v>0.008</v>
      </c>
      <c r="E15" s="262">
        <v>0.0079</v>
      </c>
      <c r="F15" s="50">
        <v>0.0085</v>
      </c>
      <c r="G15" s="2">
        <v>0.0104</v>
      </c>
    </row>
    <row r="16" spans="1:7" ht="12.75">
      <c r="A16" s="175" t="s">
        <v>491</v>
      </c>
      <c r="B16" s="175" t="s">
        <v>427</v>
      </c>
      <c r="C16" s="263">
        <v>96157</v>
      </c>
      <c r="D16" s="264">
        <v>0.0087</v>
      </c>
      <c r="E16" s="262">
        <v>0.0082</v>
      </c>
      <c r="F16" s="50">
        <v>0.0091</v>
      </c>
      <c r="G16" s="2">
        <v>0.0102</v>
      </c>
    </row>
    <row r="17" spans="1:7" ht="12.75">
      <c r="A17" s="175" t="s">
        <v>177</v>
      </c>
      <c r="B17" s="175" t="s">
        <v>497</v>
      </c>
      <c r="C17" s="263">
        <v>137739</v>
      </c>
      <c r="D17" s="264">
        <v>0.0085</v>
      </c>
      <c r="E17" s="262">
        <v>0.0078</v>
      </c>
      <c r="F17" s="50">
        <v>0.0089</v>
      </c>
      <c r="G17" s="2">
        <v>0.0094</v>
      </c>
    </row>
    <row r="18" spans="1:7" ht="12.75">
      <c r="A18" s="175" t="s">
        <v>160</v>
      </c>
      <c r="B18" s="175" t="s">
        <v>509</v>
      </c>
      <c r="C18" s="263">
        <v>66425</v>
      </c>
      <c r="D18" s="264">
        <v>0.011</v>
      </c>
      <c r="E18" s="262">
        <v>0.0066</v>
      </c>
      <c r="F18" s="50">
        <v>0.0114</v>
      </c>
      <c r="G18" s="2">
        <v>0.0088</v>
      </c>
    </row>
    <row r="19" spans="1:7" ht="12.75">
      <c r="A19" s="175" t="s">
        <v>158</v>
      </c>
      <c r="B19" s="175" t="s">
        <v>497</v>
      </c>
      <c r="C19" s="261">
        <v>29481</v>
      </c>
      <c r="D19" s="262">
        <v>0.0181</v>
      </c>
      <c r="E19" s="262">
        <v>0.0078</v>
      </c>
      <c r="F19" s="50">
        <v>0.0184</v>
      </c>
      <c r="G19" s="2">
        <v>0.009</v>
      </c>
    </row>
    <row r="20" spans="1:7" ht="12.75">
      <c r="A20" s="175" t="s">
        <v>27</v>
      </c>
      <c r="B20" s="175" t="s">
        <v>192</v>
      </c>
      <c r="C20" s="265">
        <v>129768</v>
      </c>
      <c r="D20" s="266">
        <v>0.0002</v>
      </c>
      <c r="E20" s="266">
        <v>0</v>
      </c>
      <c r="F20" s="50">
        <v>0.0006</v>
      </c>
      <c r="G20" s="2">
        <v>0.0037</v>
      </c>
    </row>
    <row r="21" spans="1:7" ht="12.75">
      <c r="A21" s="175" t="s">
        <v>70</v>
      </c>
      <c r="B21" s="175" t="s">
        <v>525</v>
      </c>
      <c r="C21" s="261">
        <v>58092</v>
      </c>
      <c r="D21" s="262">
        <v>0.0166</v>
      </c>
      <c r="E21" s="262">
        <v>0.0049</v>
      </c>
      <c r="F21" s="50">
        <v>0.0169</v>
      </c>
      <c r="G21" s="2">
        <v>0.0064</v>
      </c>
    </row>
    <row r="22" spans="1:7" ht="12.75">
      <c r="A22" s="175" t="s">
        <v>277</v>
      </c>
      <c r="B22" s="175" t="s">
        <v>330</v>
      </c>
      <c r="C22" s="261">
        <v>110014</v>
      </c>
      <c r="D22" s="262">
        <v>0.0094</v>
      </c>
      <c r="E22" s="262">
        <v>0.01</v>
      </c>
      <c r="F22" s="50">
        <v>0.0102</v>
      </c>
      <c r="G22" s="2">
        <v>0.0144</v>
      </c>
    </row>
    <row r="23" spans="1:7" ht="12.75">
      <c r="A23" s="175" t="s">
        <v>301</v>
      </c>
      <c r="B23" s="175" t="s">
        <v>273</v>
      </c>
      <c r="C23" s="261">
        <v>246983</v>
      </c>
      <c r="D23" s="262">
        <v>0.013</v>
      </c>
      <c r="E23" s="262">
        <v>0.0094</v>
      </c>
      <c r="F23" s="50">
        <v>0.0133</v>
      </c>
      <c r="G23" s="2">
        <v>0.0108</v>
      </c>
    </row>
    <row r="24" spans="1:7" ht="12.75">
      <c r="A24" s="175" t="s">
        <v>258</v>
      </c>
      <c r="B24" s="175" t="s">
        <v>315</v>
      </c>
      <c r="C24" s="267">
        <v>63281</v>
      </c>
      <c r="D24" s="268">
        <v>0.002</v>
      </c>
      <c r="E24" s="262">
        <v>0.0051</v>
      </c>
      <c r="F24" s="50">
        <v>0.0025</v>
      </c>
      <c r="G24" s="2">
        <v>0.0084</v>
      </c>
    </row>
    <row r="25" spans="1:7" ht="12.75">
      <c r="A25" s="175" t="s">
        <v>71</v>
      </c>
      <c r="B25" s="175" t="s">
        <v>33</v>
      </c>
      <c r="C25" s="267">
        <v>19524</v>
      </c>
      <c r="D25" s="268">
        <v>0.0014</v>
      </c>
      <c r="E25" s="262">
        <v>0.0085</v>
      </c>
      <c r="F25" s="50">
        <v>0.002</v>
      </c>
      <c r="G25" s="2">
        <v>0.0115</v>
      </c>
    </row>
    <row r="26" spans="1:7" ht="12.75">
      <c r="A26" s="175" t="s">
        <v>228</v>
      </c>
      <c r="B26" s="175" t="s">
        <v>498</v>
      </c>
      <c r="C26" s="267">
        <v>73315</v>
      </c>
      <c r="D26" s="268">
        <v>0.0039</v>
      </c>
      <c r="E26" s="262">
        <v>0.0088</v>
      </c>
      <c r="F26" s="50">
        <v>0.0044</v>
      </c>
      <c r="G26" s="2">
        <v>0.0117</v>
      </c>
    </row>
    <row r="27" spans="1:7" ht="12.75">
      <c r="A27" s="175" t="s">
        <v>333</v>
      </c>
      <c r="B27" s="175" t="s">
        <v>262</v>
      </c>
      <c r="C27" s="267">
        <v>135784</v>
      </c>
      <c r="D27" s="268">
        <v>-0.0098</v>
      </c>
      <c r="E27" s="262">
        <v>0.0067</v>
      </c>
      <c r="F27" s="50">
        <v>-0.0094</v>
      </c>
      <c r="G27" s="2">
        <v>0.0088</v>
      </c>
    </row>
    <row r="28" spans="1:7" ht="12.75">
      <c r="A28" s="175" t="s">
        <v>393</v>
      </c>
      <c r="B28" s="175" t="s">
        <v>262</v>
      </c>
      <c r="C28" s="267">
        <v>144050</v>
      </c>
      <c r="D28" s="268">
        <v>0.0086</v>
      </c>
      <c r="E28" s="262">
        <v>0.0067</v>
      </c>
      <c r="F28" s="50">
        <v>0.0092</v>
      </c>
      <c r="G28" s="2">
        <v>0.0104</v>
      </c>
    </row>
    <row r="29" spans="1:7" ht="12.75">
      <c r="A29" s="175" t="s">
        <v>391</v>
      </c>
      <c r="B29" s="175" t="s">
        <v>260</v>
      </c>
      <c r="C29" s="267">
        <v>520031</v>
      </c>
      <c r="D29" s="268">
        <v>0.004</v>
      </c>
      <c r="E29" s="262">
        <v>0.0061</v>
      </c>
      <c r="F29" s="50">
        <v>0.0043</v>
      </c>
      <c r="G29" s="2">
        <v>0.0079</v>
      </c>
    </row>
    <row r="30" spans="1:7" ht="12.75">
      <c r="A30" s="175" t="s">
        <v>115</v>
      </c>
      <c r="B30" s="175" t="s">
        <v>115</v>
      </c>
      <c r="C30" s="261">
        <v>72067</v>
      </c>
      <c r="D30" s="262">
        <v>0.0121</v>
      </c>
      <c r="E30" s="262">
        <v>0.0127</v>
      </c>
      <c r="F30" s="50">
        <v>0.0125</v>
      </c>
      <c r="G30" s="2">
        <v>0.0147</v>
      </c>
    </row>
    <row r="31" spans="1:7" ht="12.75">
      <c r="A31" s="175" t="s">
        <v>361</v>
      </c>
      <c r="B31" s="175" t="s">
        <v>99</v>
      </c>
      <c r="C31" s="261">
        <v>249461</v>
      </c>
      <c r="D31" s="262">
        <v>0.0194</v>
      </c>
      <c r="E31" s="262">
        <v>0.0081</v>
      </c>
      <c r="F31" s="50">
        <v>0.0196</v>
      </c>
      <c r="G31" s="2">
        <v>0.0096</v>
      </c>
    </row>
    <row r="32" spans="1:7" ht="12.75">
      <c r="A32" s="175" t="s">
        <v>0</v>
      </c>
      <c r="B32" s="175" t="s">
        <v>330</v>
      </c>
      <c r="C32" s="261">
        <v>179898</v>
      </c>
      <c r="D32" s="262">
        <v>0.0131</v>
      </c>
      <c r="E32" s="262">
        <v>0.01</v>
      </c>
      <c r="F32" s="50">
        <v>0.0136</v>
      </c>
      <c r="G32" s="2">
        <v>0.0127</v>
      </c>
    </row>
    <row r="33" spans="1:7" ht="12.75">
      <c r="A33" s="175" t="s">
        <v>321</v>
      </c>
      <c r="B33" s="175" t="s">
        <v>59</v>
      </c>
      <c r="C33" s="261">
        <v>75955</v>
      </c>
      <c r="D33" s="262">
        <v>0.0122</v>
      </c>
      <c r="E33" s="262">
        <v>0.0091</v>
      </c>
      <c r="F33" s="50">
        <v>0.0124</v>
      </c>
      <c r="G33" s="2">
        <v>0.0101</v>
      </c>
    </row>
    <row r="34" spans="1:7" ht="12.75">
      <c r="A34" s="175" t="s">
        <v>319</v>
      </c>
      <c r="B34" s="175" t="s">
        <v>224</v>
      </c>
      <c r="C34" s="261">
        <v>163927</v>
      </c>
      <c r="D34" s="262">
        <v>0.0115</v>
      </c>
      <c r="E34" s="262">
        <v>0.0064</v>
      </c>
      <c r="F34" s="50">
        <v>0.0116</v>
      </c>
      <c r="G34" s="2">
        <v>0.0072</v>
      </c>
    </row>
    <row r="35" spans="1:7" ht="12.75">
      <c r="A35" s="175" t="s">
        <v>405</v>
      </c>
      <c r="B35" s="175" t="s">
        <v>525</v>
      </c>
      <c r="C35" s="261">
        <v>173627</v>
      </c>
      <c r="D35" s="262">
        <v>0.0097</v>
      </c>
      <c r="E35" s="262">
        <v>0.0049</v>
      </c>
      <c r="F35" s="50">
        <v>0.0098</v>
      </c>
      <c r="G35" s="2">
        <v>0.0059</v>
      </c>
    </row>
    <row r="36" spans="1:7" ht="12.75">
      <c r="A36" s="175" t="s">
        <v>406</v>
      </c>
      <c r="B36" s="175" t="s">
        <v>175</v>
      </c>
      <c r="C36" s="261">
        <v>236109</v>
      </c>
      <c r="D36" s="262">
        <v>0.0162</v>
      </c>
      <c r="E36" s="262">
        <v>0.0096</v>
      </c>
      <c r="F36" s="50">
        <v>0.0165</v>
      </c>
      <c r="G36" s="2">
        <v>0.0112</v>
      </c>
    </row>
    <row r="37" spans="1:7" ht="12.75">
      <c r="A37" s="175" t="s">
        <v>423</v>
      </c>
      <c r="B37" s="175" t="s">
        <v>157</v>
      </c>
      <c r="C37" s="261">
        <v>64239</v>
      </c>
      <c r="D37" s="262">
        <v>0.0157</v>
      </c>
      <c r="E37" s="262">
        <v>0.0141</v>
      </c>
      <c r="F37" s="50">
        <v>0.0157</v>
      </c>
      <c r="G37" s="2">
        <v>0.0141</v>
      </c>
    </row>
    <row r="38" spans="1:7" ht="12.75">
      <c r="A38" s="175" t="s">
        <v>112</v>
      </c>
      <c r="B38" s="175" t="s">
        <v>157</v>
      </c>
      <c r="C38" s="261">
        <v>63168</v>
      </c>
      <c r="D38" s="262">
        <v>0.0115</v>
      </c>
      <c r="E38" s="262">
        <v>0.0096</v>
      </c>
      <c r="F38" s="50">
        <v>0.0115</v>
      </c>
      <c r="G38" s="2">
        <v>0.0096</v>
      </c>
    </row>
    <row r="39" spans="1:7" ht="12.75">
      <c r="A39" s="175" t="s">
        <v>223</v>
      </c>
      <c r="B39" s="175" t="s">
        <v>157</v>
      </c>
      <c r="C39" s="261">
        <v>142313</v>
      </c>
      <c r="D39" s="262">
        <v>-0.0029</v>
      </c>
      <c r="E39" s="262">
        <v>0.0067</v>
      </c>
      <c r="F39" s="50">
        <v>-0.0024</v>
      </c>
      <c r="G39" s="2">
        <v>0.0098</v>
      </c>
    </row>
    <row r="40" spans="1:7" ht="12.75">
      <c r="A40" s="175" t="s">
        <v>74</v>
      </c>
      <c r="B40" s="175" t="s">
        <v>157</v>
      </c>
      <c r="C40" s="261">
        <v>48058</v>
      </c>
      <c r="D40" s="262">
        <v>0.02</v>
      </c>
      <c r="E40" s="262">
        <v>0.0078</v>
      </c>
      <c r="F40" s="50">
        <v>0.0201</v>
      </c>
      <c r="G40" s="2">
        <v>0.0083</v>
      </c>
    </row>
    <row r="41" spans="1:6" ht="12.75" customHeight="1">
      <c r="A41" s="10"/>
      <c r="B41" s="10"/>
      <c r="C41" s="10"/>
      <c r="D41" s="10"/>
      <c r="E41" s="258"/>
      <c r="F41" s="50"/>
    </row>
    <row r="42" spans="5:6" ht="12.75" customHeight="1">
      <c r="E42" s="43"/>
      <c r="F42" s="50"/>
    </row>
    <row r="43" spans="1:6" ht="12.75" customHeight="1">
      <c r="A43" s="87" t="s">
        <v>342</v>
      </c>
      <c r="E43" s="43"/>
      <c r="F43" s="50"/>
    </row>
    <row r="44" spans="1:6" ht="12.75" customHeight="1">
      <c r="A44" s="87" t="s">
        <v>186</v>
      </c>
      <c r="E44" s="43"/>
      <c r="F44" s="50"/>
    </row>
    <row r="45" spans="1:6" ht="12.75" customHeight="1">
      <c r="A45" s="87"/>
      <c r="E45" s="43"/>
      <c r="F45" s="50"/>
    </row>
    <row r="46" spans="1:6" ht="12.75" customHeight="1">
      <c r="A46" s="329"/>
      <c r="B46" s="287"/>
      <c r="C46" s="287"/>
      <c r="D46" s="287"/>
      <c r="E46" s="330"/>
      <c r="F46" s="50"/>
    </row>
    <row r="47" spans="1:6" ht="12.75" customHeight="1">
      <c r="A47" s="269"/>
      <c r="B47" s="6"/>
      <c r="C47" s="6"/>
      <c r="D47" s="6"/>
      <c r="E47" s="43"/>
      <c r="F47" s="50"/>
    </row>
    <row r="48" spans="1:6" ht="12.75">
      <c r="A48" s="175"/>
      <c r="B48" s="175"/>
      <c r="C48" s="261"/>
      <c r="D48" s="262"/>
      <c r="E48" s="270"/>
      <c r="F48" s="50"/>
    </row>
    <row r="49" spans="1:6" ht="12.75">
      <c r="A49" s="175"/>
      <c r="B49" s="175"/>
      <c r="C49" s="261"/>
      <c r="D49" s="262"/>
      <c r="E49" s="270"/>
      <c r="F49" s="50"/>
    </row>
    <row r="50" spans="1:6" ht="12.75">
      <c r="A50" s="175"/>
      <c r="B50" s="175"/>
      <c r="C50" s="261"/>
      <c r="D50" s="262"/>
      <c r="E50" s="270"/>
      <c r="F50" s="50"/>
    </row>
    <row r="51" spans="1:6" ht="12.75" customHeight="1">
      <c r="A51" s="271"/>
      <c r="B51" s="10"/>
      <c r="C51" s="10"/>
      <c r="D51" s="10"/>
      <c r="E51" s="43"/>
      <c r="F51" s="50"/>
    </row>
    <row r="52" spans="1:6" ht="12.75" customHeight="1">
      <c r="A52" s="87"/>
      <c r="B52" s="6"/>
      <c r="C52" s="6"/>
      <c r="D52" s="6"/>
      <c r="E52" s="43"/>
      <c r="F52" s="50"/>
    </row>
    <row r="53" spans="1:6" ht="12.75" customHeight="1">
      <c r="A53" s="87"/>
      <c r="B53" s="10"/>
      <c r="C53" s="10"/>
      <c r="D53" s="258"/>
      <c r="E53" s="270"/>
      <c r="F53" s="50"/>
    </row>
    <row r="54" spans="1:6" ht="12.75" customHeight="1">
      <c r="A54" s="87"/>
      <c r="D54" s="43"/>
      <c r="E54" s="270"/>
      <c r="F54" s="50"/>
    </row>
    <row r="55" spans="1:6" ht="12.75" customHeight="1">
      <c r="A55" s="87"/>
      <c r="D55" s="43"/>
      <c r="E55" s="270"/>
      <c r="F55" s="50"/>
    </row>
    <row r="56" spans="1:6" ht="12.75" customHeight="1">
      <c r="A56" s="87"/>
      <c r="D56" s="43"/>
      <c r="E56" s="270"/>
      <c r="F56" s="50"/>
    </row>
    <row r="57" spans="1:6" ht="12.75" customHeight="1">
      <c r="A57" s="87"/>
      <c r="D57" s="43"/>
      <c r="E57" s="270"/>
      <c r="F57" s="50"/>
    </row>
    <row r="58" spans="1:6" ht="12.75" customHeight="1">
      <c r="A58" s="269"/>
      <c r="B58" s="6"/>
      <c r="C58" s="6"/>
      <c r="D58" s="272"/>
      <c r="E58" s="270"/>
      <c r="F58" s="50"/>
    </row>
    <row r="59" spans="1:6" ht="12.75" customHeight="1">
      <c r="A59" s="271"/>
      <c r="B59" s="10"/>
      <c r="C59" s="10"/>
      <c r="D59" s="10"/>
      <c r="E59" s="43"/>
      <c r="F59" s="50"/>
    </row>
    <row r="60" spans="1:6" ht="12.75" customHeight="1">
      <c r="A60" s="87"/>
      <c r="E60" s="43"/>
      <c r="F60" s="50"/>
    </row>
    <row r="61" spans="1:6" ht="12.75" customHeight="1">
      <c r="A61" s="87"/>
      <c r="E61" s="43"/>
      <c r="F61" s="50"/>
    </row>
    <row r="62" spans="1:6" ht="12.75" customHeight="1">
      <c r="A62" s="87"/>
      <c r="E62" s="43"/>
      <c r="F62" s="50"/>
    </row>
    <row r="63" spans="1:6" ht="12.75" customHeight="1">
      <c r="A63" s="87"/>
      <c r="E63" s="43"/>
      <c r="F63" s="50"/>
    </row>
    <row r="64" spans="1:6" ht="12.75" customHeight="1">
      <c r="A64" s="87"/>
      <c r="E64" s="43"/>
      <c r="F64" s="50"/>
    </row>
  </sheetData>
  <sheetProtection/>
  <mergeCells count="2">
    <mergeCell ref="A5:E5"/>
    <mergeCell ref="A46:E46"/>
  </mergeCells>
  <printOptions/>
  <pageMargins left="0.75" right="0.75" top="1" bottom="1" header="0.5" footer="0.5"/>
  <pageSetup horizontalDpi="300" verticalDpi="300" orientation="portrait" paperSize="9"/>
</worksheet>
</file>

<file path=xl/worksheets/sheet18.xml><?xml version="1.0" encoding="utf-8"?>
<worksheet xmlns="http://schemas.openxmlformats.org/spreadsheetml/2006/main" xmlns:r="http://schemas.openxmlformats.org/officeDocument/2006/relationships">
  <dimension ref="A1:H64"/>
  <sheetViews>
    <sheetView workbookViewId="0" topLeftCell="A1">
      <selection activeCell="A1" sqref="A1"/>
    </sheetView>
  </sheetViews>
  <sheetFormatPr defaultColWidth="17.140625" defaultRowHeight="12.75" customHeight="1"/>
  <cols>
    <col min="1" max="2" width="20.8515625" style="0" customWidth="1"/>
    <col min="3" max="3" width="17.140625" style="0" customWidth="1"/>
    <col min="4" max="6" width="12.28125" style="0" customWidth="1"/>
    <col min="7" max="8" width="17.140625" style="0" customWidth="1"/>
  </cols>
  <sheetData>
    <row r="1" spans="2:3" ht="12.75" customHeight="1">
      <c r="B1" s="16" t="s">
        <v>305</v>
      </c>
      <c r="C1" s="16" t="s">
        <v>90</v>
      </c>
    </row>
    <row r="2" spans="1:3" ht="36">
      <c r="A2" s="16" t="s">
        <v>171</v>
      </c>
      <c r="B2" s="16" t="s">
        <v>459</v>
      </c>
      <c r="C2" s="16" t="s">
        <v>485</v>
      </c>
    </row>
    <row r="3" spans="1:3" ht="60">
      <c r="A3" s="16" t="s">
        <v>417</v>
      </c>
      <c r="B3" s="16" t="s">
        <v>249</v>
      </c>
      <c r="C3" s="16" t="s">
        <v>28</v>
      </c>
    </row>
    <row r="5" ht="12.75">
      <c r="A5" s="133" t="s">
        <v>545</v>
      </c>
    </row>
    <row r="6" ht="12.75">
      <c r="A6" s="260"/>
    </row>
    <row r="7" spans="1:8" ht="12.75" customHeight="1">
      <c r="A7" s="6"/>
      <c r="B7" s="6"/>
      <c r="C7" s="6"/>
      <c r="D7" s="6"/>
      <c r="E7" s="6"/>
      <c r="F7" s="6"/>
      <c r="G7" s="6"/>
      <c r="H7" s="6"/>
    </row>
    <row r="8" spans="1:8" ht="36">
      <c r="A8" s="134" t="s">
        <v>382</v>
      </c>
      <c r="B8" s="134" t="s">
        <v>341</v>
      </c>
      <c r="C8" s="134" t="s">
        <v>248</v>
      </c>
      <c r="D8" s="135" t="s">
        <v>50</v>
      </c>
      <c r="E8" s="135" t="s">
        <v>2</v>
      </c>
      <c r="F8" s="144" t="s">
        <v>362</v>
      </c>
      <c r="G8" s="143" t="s">
        <v>129</v>
      </c>
      <c r="H8" s="223" t="s">
        <v>197</v>
      </c>
    </row>
    <row r="9" spans="1:8" ht="12.75" customHeight="1">
      <c r="A9" s="177" t="s">
        <v>165</v>
      </c>
      <c r="B9" s="177" t="s">
        <v>146</v>
      </c>
      <c r="C9" s="177" t="s">
        <v>245</v>
      </c>
      <c r="D9" s="273">
        <v>27169</v>
      </c>
      <c r="E9" s="274">
        <v>0.0191</v>
      </c>
      <c r="F9" s="275">
        <v>0.0131</v>
      </c>
      <c r="G9" s="143">
        <v>0.0199</v>
      </c>
      <c r="H9" s="223">
        <v>0.0161</v>
      </c>
    </row>
    <row r="10" spans="1:8" ht="12.75" customHeight="1">
      <c r="A10" s="177" t="s">
        <v>253</v>
      </c>
      <c r="B10" s="177" t="s">
        <v>253</v>
      </c>
      <c r="C10" s="177" t="s">
        <v>520</v>
      </c>
      <c r="D10" s="273">
        <v>29623</v>
      </c>
      <c r="E10" s="274">
        <v>0.0128</v>
      </c>
      <c r="F10" s="275">
        <v>0.0053</v>
      </c>
      <c r="G10" s="143">
        <v>0.0132</v>
      </c>
      <c r="H10" s="223">
        <v>0.0078</v>
      </c>
    </row>
    <row r="11" spans="1:8" ht="12.75" customHeight="1">
      <c r="A11" s="177" t="s">
        <v>294</v>
      </c>
      <c r="B11" s="177" t="s">
        <v>294</v>
      </c>
      <c r="C11" s="177" t="s">
        <v>430</v>
      </c>
      <c r="D11" s="273">
        <v>64964</v>
      </c>
      <c r="E11" s="274">
        <v>0.0169</v>
      </c>
      <c r="F11" s="275">
        <v>0.0065</v>
      </c>
      <c r="G11" s="143">
        <v>0.0173</v>
      </c>
      <c r="H11" s="223">
        <v>0.0089</v>
      </c>
    </row>
    <row r="12" spans="1:8" ht="12.75" customHeight="1">
      <c r="A12" s="177" t="s">
        <v>355</v>
      </c>
      <c r="B12" s="177" t="s">
        <v>355</v>
      </c>
      <c r="C12" s="177" t="s">
        <v>355</v>
      </c>
      <c r="D12" s="273">
        <v>46580</v>
      </c>
      <c r="E12" s="274">
        <v>0.0165</v>
      </c>
      <c r="F12" s="275">
        <v>0.0124</v>
      </c>
      <c r="G12" s="143">
        <v>0.0171</v>
      </c>
      <c r="H12" s="223">
        <v>0.0156</v>
      </c>
    </row>
    <row r="13" spans="1:8" ht="12.75" customHeight="1">
      <c r="A13" s="177" t="s">
        <v>201</v>
      </c>
      <c r="B13" s="177" t="s">
        <v>201</v>
      </c>
      <c r="C13" s="177" t="s">
        <v>497</v>
      </c>
      <c r="D13" s="273">
        <v>5512</v>
      </c>
      <c r="E13" s="274">
        <v>0.0089</v>
      </c>
      <c r="F13" s="275">
        <v>0.0078</v>
      </c>
      <c r="G13" s="143">
        <v>0.0091</v>
      </c>
      <c r="H13" s="223">
        <v>0.0087</v>
      </c>
    </row>
    <row r="14" spans="1:8" ht="12.75" customHeight="1">
      <c r="A14" s="177" t="s">
        <v>198</v>
      </c>
      <c r="B14" s="177" t="s">
        <v>446</v>
      </c>
      <c r="C14" s="177" t="s">
        <v>260</v>
      </c>
      <c r="D14" s="276">
        <v>17792</v>
      </c>
      <c r="E14" s="277">
        <v>0.0111</v>
      </c>
      <c r="F14" s="275">
        <v>0.0061</v>
      </c>
      <c r="G14" s="255">
        <v>0.0116</v>
      </c>
      <c r="H14" s="255">
        <v>0.0091</v>
      </c>
    </row>
    <row r="15" spans="1:8" ht="12.75" customHeight="1">
      <c r="A15" s="177" t="s">
        <v>265</v>
      </c>
      <c r="B15" s="177" t="s">
        <v>446</v>
      </c>
      <c r="C15" s="177" t="s">
        <v>270</v>
      </c>
      <c r="D15" s="276">
        <v>19930</v>
      </c>
      <c r="E15" s="277">
        <v>0.0079</v>
      </c>
      <c r="F15" s="275">
        <v>0.0079</v>
      </c>
      <c r="G15" s="143">
        <v>0.0086</v>
      </c>
      <c r="H15" s="223">
        <v>0.0115</v>
      </c>
    </row>
    <row r="16" spans="1:8" ht="12.75" customHeight="1">
      <c r="A16" s="177" t="s">
        <v>491</v>
      </c>
      <c r="B16" s="177" t="s">
        <v>446</v>
      </c>
      <c r="C16" s="177" t="s">
        <v>427</v>
      </c>
      <c r="D16" s="276">
        <v>18713</v>
      </c>
      <c r="E16" s="277">
        <v>0.0092</v>
      </c>
      <c r="F16" s="275">
        <v>0.0082</v>
      </c>
      <c r="G16" s="143">
        <v>0.0099</v>
      </c>
      <c r="H16" s="223">
        <v>0.0113</v>
      </c>
    </row>
    <row r="17" spans="1:8" ht="12.75" customHeight="1">
      <c r="A17" s="177" t="s">
        <v>177</v>
      </c>
      <c r="B17" s="177" t="s">
        <v>446</v>
      </c>
      <c r="C17" s="177" t="s">
        <v>497</v>
      </c>
      <c r="D17" s="276">
        <v>25929</v>
      </c>
      <c r="E17" s="277">
        <v>0.0093</v>
      </c>
      <c r="F17" s="275">
        <v>0.0078</v>
      </c>
      <c r="G17" s="143">
        <v>0.0098</v>
      </c>
      <c r="H17" s="223">
        <v>0.0103</v>
      </c>
    </row>
    <row r="18" spans="1:8" ht="12.75" customHeight="1">
      <c r="A18" s="177" t="s">
        <v>160</v>
      </c>
      <c r="B18" s="177" t="s">
        <v>446</v>
      </c>
      <c r="C18" s="177" t="s">
        <v>509</v>
      </c>
      <c r="D18" s="276">
        <v>12790</v>
      </c>
      <c r="E18" s="277">
        <v>0.011</v>
      </c>
      <c r="F18" s="275">
        <v>0.0066</v>
      </c>
      <c r="G18" s="143">
        <v>0.0116</v>
      </c>
      <c r="H18" s="223">
        <v>0.0101</v>
      </c>
    </row>
    <row r="19" spans="1:8" ht="12.75" customHeight="1">
      <c r="A19" s="177" t="s">
        <v>158</v>
      </c>
      <c r="B19" s="177" t="s">
        <v>386</v>
      </c>
      <c r="C19" s="177" t="s">
        <v>497</v>
      </c>
      <c r="D19" s="273">
        <v>5580</v>
      </c>
      <c r="E19" s="274">
        <v>0.0152</v>
      </c>
      <c r="F19" s="275">
        <v>0.0078</v>
      </c>
      <c r="G19" s="143">
        <v>0.0157</v>
      </c>
      <c r="H19" s="223">
        <v>0.0097</v>
      </c>
    </row>
    <row r="20" spans="1:8" ht="12.75" customHeight="1">
      <c r="A20" s="177" t="s">
        <v>27</v>
      </c>
      <c r="B20" s="177" t="s">
        <v>27</v>
      </c>
      <c r="C20" s="177" t="s">
        <v>192</v>
      </c>
      <c r="D20" s="278">
        <v>27165</v>
      </c>
      <c r="E20" s="279">
        <v>0.0049</v>
      </c>
      <c r="F20" s="280">
        <v>0.0012</v>
      </c>
      <c r="G20" s="255">
        <v>0.0055</v>
      </c>
      <c r="H20" s="255">
        <v>0.0061</v>
      </c>
    </row>
    <row r="21" spans="1:8" ht="12.75" customHeight="1">
      <c r="A21" s="177" t="s">
        <v>70</v>
      </c>
      <c r="B21" s="177" t="s">
        <v>70</v>
      </c>
      <c r="C21" s="177" t="s">
        <v>525</v>
      </c>
      <c r="D21" s="273">
        <v>10858</v>
      </c>
      <c r="E21" s="274">
        <v>0.0156</v>
      </c>
      <c r="F21" s="275">
        <v>0.0049</v>
      </c>
      <c r="G21" s="143">
        <v>0.016</v>
      </c>
      <c r="H21" s="223">
        <v>0.0074</v>
      </c>
    </row>
    <row r="22" spans="1:8" ht="12.75" customHeight="1">
      <c r="A22" s="177" t="s">
        <v>277</v>
      </c>
      <c r="B22" s="177" t="s">
        <v>105</v>
      </c>
      <c r="C22" s="177" t="s">
        <v>330</v>
      </c>
      <c r="D22" s="273">
        <v>24248</v>
      </c>
      <c r="E22" s="274">
        <v>0.0124</v>
      </c>
      <c r="F22" s="275">
        <v>0.01</v>
      </c>
      <c r="G22" s="143">
        <v>0.0135</v>
      </c>
      <c r="H22" s="223">
        <v>0.0158</v>
      </c>
    </row>
    <row r="23" spans="1:8" ht="12.75" customHeight="1">
      <c r="A23" s="177" t="s">
        <v>301</v>
      </c>
      <c r="B23" s="177" t="s">
        <v>273</v>
      </c>
      <c r="C23" s="177" t="s">
        <v>273</v>
      </c>
      <c r="D23" s="273">
        <v>41760</v>
      </c>
      <c r="E23" s="274">
        <v>0.0101</v>
      </c>
      <c r="F23" s="275">
        <v>0.0094</v>
      </c>
      <c r="G23" s="143">
        <v>0.0106</v>
      </c>
      <c r="H23" s="223">
        <v>0.012</v>
      </c>
    </row>
    <row r="24" spans="1:8" ht="12.75" customHeight="1">
      <c r="A24" s="177" t="s">
        <v>533</v>
      </c>
      <c r="B24" s="177" t="s">
        <v>472</v>
      </c>
      <c r="C24" s="177" t="s">
        <v>315</v>
      </c>
      <c r="D24" s="281">
        <v>11269</v>
      </c>
      <c r="E24" s="282">
        <v>0.001</v>
      </c>
      <c r="F24" s="275">
        <v>0.0051</v>
      </c>
      <c r="G24" s="255">
        <v>0.0019</v>
      </c>
      <c r="H24" s="255">
        <v>0.0106</v>
      </c>
    </row>
    <row r="25" spans="1:8" ht="12.75" customHeight="1">
      <c r="A25" s="177" t="s">
        <v>320</v>
      </c>
      <c r="B25" s="177" t="s">
        <v>472</v>
      </c>
      <c r="C25" s="177" t="s">
        <v>33</v>
      </c>
      <c r="D25" s="281">
        <v>4280</v>
      </c>
      <c r="E25" s="282">
        <v>-0.0009</v>
      </c>
      <c r="F25" s="275">
        <v>0.0085</v>
      </c>
      <c r="G25" s="143">
        <v>-0.0001</v>
      </c>
      <c r="H25" s="223">
        <v>0.0127</v>
      </c>
    </row>
    <row r="26" spans="1:8" ht="12.75" customHeight="1">
      <c r="A26" s="177" t="s">
        <v>373</v>
      </c>
      <c r="B26" s="177" t="s">
        <v>472</v>
      </c>
      <c r="C26" s="177" t="s">
        <v>498</v>
      </c>
      <c r="D26" s="281">
        <v>16622</v>
      </c>
      <c r="E26" s="282">
        <v>0.001</v>
      </c>
      <c r="F26" s="275">
        <v>0.0088</v>
      </c>
      <c r="G26" s="143">
        <v>0.0017</v>
      </c>
      <c r="H26" s="223">
        <v>0.0128</v>
      </c>
    </row>
    <row r="27" spans="1:8" ht="12.75" customHeight="1">
      <c r="A27" s="177" t="s">
        <v>333</v>
      </c>
      <c r="B27" s="177" t="s">
        <v>88</v>
      </c>
      <c r="C27" s="177" t="s">
        <v>262</v>
      </c>
      <c r="D27" s="281">
        <v>31190</v>
      </c>
      <c r="E27" s="282">
        <v>-0.0092</v>
      </c>
      <c r="F27" s="275">
        <v>0.0067</v>
      </c>
      <c r="G27" s="143">
        <v>-0.0088</v>
      </c>
      <c r="H27" s="223">
        <v>0.0095</v>
      </c>
    </row>
    <row r="28" spans="1:8" ht="12.75" customHeight="1">
      <c r="A28" s="177" t="s">
        <v>393</v>
      </c>
      <c r="B28" s="177" t="s">
        <v>88</v>
      </c>
      <c r="C28" s="177" t="s">
        <v>262</v>
      </c>
      <c r="D28" s="281">
        <v>25797</v>
      </c>
      <c r="E28" s="282">
        <v>0.0071</v>
      </c>
      <c r="F28" s="275">
        <v>0.0067</v>
      </c>
      <c r="G28" s="143">
        <v>0.0082</v>
      </c>
      <c r="H28" s="223">
        <v>0.0128</v>
      </c>
    </row>
    <row r="29" spans="1:8" ht="12.75" customHeight="1">
      <c r="A29" s="177" t="s">
        <v>391</v>
      </c>
      <c r="B29" s="177" t="s">
        <v>88</v>
      </c>
      <c r="C29" s="177" t="s">
        <v>260</v>
      </c>
      <c r="D29" s="281">
        <v>95148</v>
      </c>
      <c r="E29" s="282">
        <v>0.0042</v>
      </c>
      <c r="F29" s="275">
        <v>0.0061</v>
      </c>
      <c r="G29" s="143">
        <v>0.0048</v>
      </c>
      <c r="H29" s="223">
        <v>0.0091</v>
      </c>
    </row>
    <row r="30" spans="1:8" ht="12.75" customHeight="1">
      <c r="A30" s="177" t="s">
        <v>115</v>
      </c>
      <c r="B30" s="177" t="s">
        <v>115</v>
      </c>
      <c r="C30" s="177" t="s">
        <v>115</v>
      </c>
      <c r="D30" s="273">
        <v>12556</v>
      </c>
      <c r="E30" s="274">
        <v>0.0134</v>
      </c>
      <c r="F30" s="275">
        <v>0.0127</v>
      </c>
      <c r="G30" s="143">
        <v>0.0141</v>
      </c>
      <c r="H30" s="223">
        <v>0.0161</v>
      </c>
    </row>
    <row r="31" spans="1:8" ht="12.75" customHeight="1">
      <c r="A31" s="177" t="s">
        <v>361</v>
      </c>
      <c r="B31" s="177" t="s">
        <v>361</v>
      </c>
      <c r="C31" s="177" t="s">
        <v>99</v>
      </c>
      <c r="D31" s="273">
        <v>48104</v>
      </c>
      <c r="E31" s="274">
        <v>0.0218</v>
      </c>
      <c r="F31" s="275">
        <v>0.0081</v>
      </c>
      <c r="G31" s="143">
        <v>0.0222</v>
      </c>
      <c r="H31" s="223">
        <v>0.0104</v>
      </c>
    </row>
    <row r="32" spans="1:8" ht="12.75" customHeight="1">
      <c r="A32" s="177" t="s">
        <v>0</v>
      </c>
      <c r="B32" s="177" t="s">
        <v>105</v>
      </c>
      <c r="C32" s="177" t="s">
        <v>330</v>
      </c>
      <c r="D32" s="273">
        <v>35048</v>
      </c>
      <c r="E32" s="274">
        <v>0.0131</v>
      </c>
      <c r="F32" s="275">
        <v>0.01</v>
      </c>
      <c r="G32" s="143">
        <v>0.0139</v>
      </c>
      <c r="H32" s="223">
        <v>0.0141</v>
      </c>
    </row>
    <row r="33" spans="1:8" ht="12.75" customHeight="1">
      <c r="A33" s="177" t="s">
        <v>321</v>
      </c>
      <c r="B33" s="177" t="s">
        <v>386</v>
      </c>
      <c r="C33" s="177" t="s">
        <v>59</v>
      </c>
      <c r="D33" s="273">
        <v>15530</v>
      </c>
      <c r="E33" s="274">
        <v>0.0203</v>
      </c>
      <c r="F33" s="275">
        <v>0.0091</v>
      </c>
      <c r="G33" s="143">
        <v>0.0206</v>
      </c>
      <c r="H33" s="223">
        <v>0.0105</v>
      </c>
    </row>
    <row r="34" spans="1:8" ht="12.75" customHeight="1">
      <c r="A34" s="177" t="s">
        <v>319</v>
      </c>
      <c r="B34" s="177" t="s">
        <v>386</v>
      </c>
      <c r="C34" s="177" t="s">
        <v>224</v>
      </c>
      <c r="D34" s="273">
        <v>32752</v>
      </c>
      <c r="E34" s="274">
        <v>0.0106</v>
      </c>
      <c r="F34" s="275">
        <v>0.0064</v>
      </c>
      <c r="G34" s="143">
        <v>0.0108</v>
      </c>
      <c r="H34" s="223">
        <v>0.0077</v>
      </c>
    </row>
    <row r="35" spans="1:8" ht="12.75" customHeight="1">
      <c r="A35" s="177" t="s">
        <v>405</v>
      </c>
      <c r="B35" s="177" t="s">
        <v>405</v>
      </c>
      <c r="C35" s="177" t="s">
        <v>525</v>
      </c>
      <c r="D35" s="273">
        <v>33073</v>
      </c>
      <c r="E35" s="274">
        <v>0.0162</v>
      </c>
      <c r="F35" s="275">
        <v>0.0049</v>
      </c>
      <c r="G35" s="143">
        <v>0.0164</v>
      </c>
      <c r="H35" s="223">
        <v>0.0065</v>
      </c>
    </row>
    <row r="36" spans="1:8" ht="12.75" customHeight="1">
      <c r="A36" s="177" t="s">
        <v>406</v>
      </c>
      <c r="B36" s="177" t="s">
        <v>406</v>
      </c>
      <c r="C36" s="177" t="s">
        <v>175</v>
      </c>
      <c r="D36" s="273">
        <v>46538</v>
      </c>
      <c r="E36" s="274">
        <v>0.0153</v>
      </c>
      <c r="F36" s="275">
        <v>0.0096</v>
      </c>
      <c r="G36" s="143">
        <v>0.0157</v>
      </c>
      <c r="H36" s="223">
        <v>0.012</v>
      </c>
    </row>
    <row r="37" spans="1:8" ht="12.75" customHeight="1">
      <c r="A37" s="177" t="s">
        <v>423</v>
      </c>
      <c r="B37" s="177" t="s">
        <v>423</v>
      </c>
      <c r="C37" s="177" t="s">
        <v>157</v>
      </c>
      <c r="D37" s="273">
        <v>9176</v>
      </c>
      <c r="E37" s="274">
        <v>0.0163</v>
      </c>
      <c r="F37" s="275">
        <v>0.0141</v>
      </c>
      <c r="G37" s="143">
        <v>0.0163</v>
      </c>
      <c r="H37" s="223">
        <v>0.0141</v>
      </c>
    </row>
    <row r="38" spans="1:8" ht="12.75" customHeight="1">
      <c r="A38" s="177" t="s">
        <v>112</v>
      </c>
      <c r="B38" s="177" t="s">
        <v>112</v>
      </c>
      <c r="C38" s="177" t="s">
        <v>157</v>
      </c>
      <c r="D38" s="273">
        <v>11441</v>
      </c>
      <c r="E38" s="274">
        <v>0.0116</v>
      </c>
      <c r="F38" s="275">
        <v>0.0096</v>
      </c>
      <c r="G38" s="143">
        <v>0.0116</v>
      </c>
      <c r="H38" s="223">
        <v>0.0096</v>
      </c>
    </row>
    <row r="39" spans="1:8" ht="12.75" customHeight="1">
      <c r="A39" s="177" t="s">
        <v>223</v>
      </c>
      <c r="B39" s="177" t="s">
        <v>223</v>
      </c>
      <c r="C39" s="177" t="s">
        <v>157</v>
      </c>
      <c r="D39" s="273">
        <v>23625</v>
      </c>
      <c r="E39" s="274">
        <v>-0.0029</v>
      </c>
      <c r="F39" s="275">
        <v>0.0068</v>
      </c>
      <c r="G39" s="143">
        <v>-0.0019</v>
      </c>
      <c r="H39" s="223">
        <v>0.0123</v>
      </c>
    </row>
    <row r="40" spans="1:8" ht="12.75" customHeight="1">
      <c r="A40" s="177" t="s">
        <v>74</v>
      </c>
      <c r="B40" s="177" t="s">
        <v>74</v>
      </c>
      <c r="C40" s="177" t="s">
        <v>157</v>
      </c>
      <c r="D40" s="273">
        <v>8007</v>
      </c>
      <c r="E40" s="274">
        <v>0.0169</v>
      </c>
      <c r="F40" s="275">
        <v>0.0078</v>
      </c>
      <c r="G40" s="143">
        <v>0.0171</v>
      </c>
      <c r="H40" s="223">
        <v>0.0088</v>
      </c>
    </row>
    <row r="41" spans="1:8" ht="12.75" customHeight="1">
      <c r="A41" s="10"/>
      <c r="B41" s="10"/>
      <c r="C41" s="10"/>
      <c r="D41" s="10"/>
      <c r="E41" s="10"/>
      <c r="F41" s="10"/>
      <c r="G41" s="10"/>
      <c r="H41" s="258"/>
    </row>
    <row r="42" ht="12.75" customHeight="1">
      <c r="H42" s="43"/>
    </row>
    <row r="43" spans="1:8" ht="12.75" customHeight="1">
      <c r="A43" s="87" t="s">
        <v>342</v>
      </c>
      <c r="H43" s="43"/>
    </row>
    <row r="44" spans="1:8" ht="12.75" customHeight="1">
      <c r="A44" s="87" t="s">
        <v>186</v>
      </c>
      <c r="H44" s="43"/>
    </row>
    <row r="45" spans="1:8" ht="12.75" customHeight="1">
      <c r="A45" s="87"/>
      <c r="H45" s="43"/>
    </row>
    <row r="46" spans="1:8" ht="12">
      <c r="A46" s="329" t="s">
        <v>298</v>
      </c>
      <c r="B46" s="287"/>
      <c r="C46" s="287"/>
      <c r="D46" s="287"/>
      <c r="E46" s="330"/>
      <c r="F46" s="182"/>
      <c r="H46" s="43"/>
    </row>
    <row r="47" spans="1:8" ht="12.75" customHeight="1">
      <c r="A47" s="283" t="s">
        <v>372</v>
      </c>
      <c r="B47" s="283" t="s">
        <v>472</v>
      </c>
      <c r="C47" s="283" t="s">
        <v>315</v>
      </c>
      <c r="D47" s="284">
        <v>11504</v>
      </c>
      <c r="E47" s="285">
        <v>0.0074</v>
      </c>
      <c r="F47" s="182"/>
      <c r="H47" s="43"/>
    </row>
    <row r="48" spans="1:8" ht="12.75" customHeight="1">
      <c r="A48" s="177" t="s">
        <v>113</v>
      </c>
      <c r="B48" s="177" t="s">
        <v>472</v>
      </c>
      <c r="C48" s="177" t="s">
        <v>33</v>
      </c>
      <c r="D48" s="273">
        <v>4366</v>
      </c>
      <c r="E48" s="274">
        <v>0.0067</v>
      </c>
      <c r="F48" s="182"/>
      <c r="H48" s="43"/>
    </row>
    <row r="49" spans="1:8" ht="12.75" customHeight="1">
      <c r="A49" s="177" t="s">
        <v>18</v>
      </c>
      <c r="B49" s="177" t="s">
        <v>472</v>
      </c>
      <c r="C49" s="177" t="s">
        <v>498</v>
      </c>
      <c r="D49" s="273">
        <v>17095</v>
      </c>
      <c r="E49" s="274">
        <v>0.0071</v>
      </c>
      <c r="F49" s="182"/>
      <c r="H49" s="43"/>
    </row>
    <row r="50" spans="1:8" ht="12.75" customHeight="1">
      <c r="A50" s="271"/>
      <c r="B50" s="10"/>
      <c r="C50" s="10"/>
      <c r="D50" s="10"/>
      <c r="E50" s="10"/>
      <c r="H50" s="43"/>
    </row>
    <row r="51" spans="1:8" ht="12.75" customHeight="1">
      <c r="A51" s="87"/>
      <c r="H51" s="43"/>
    </row>
    <row r="52" spans="1:8" ht="12.75" customHeight="1">
      <c r="A52" s="87"/>
      <c r="H52" s="43"/>
    </row>
    <row r="53" spans="1:8" ht="12.75" customHeight="1">
      <c r="A53" s="87"/>
      <c r="H53" s="43"/>
    </row>
    <row r="54" spans="1:8" ht="12.75" customHeight="1">
      <c r="A54" s="87"/>
      <c r="H54" s="43"/>
    </row>
    <row r="55" spans="1:8" ht="12.75" customHeight="1">
      <c r="A55" s="87"/>
      <c r="H55" s="43"/>
    </row>
    <row r="56" spans="1:8" ht="12.75" customHeight="1">
      <c r="A56" s="87"/>
      <c r="H56" s="43"/>
    </row>
    <row r="57" spans="1:8" ht="12.75" customHeight="1">
      <c r="A57" s="87"/>
      <c r="H57" s="43"/>
    </row>
    <row r="58" spans="1:8" ht="12.75" customHeight="1">
      <c r="A58" s="87"/>
      <c r="H58" s="43"/>
    </row>
    <row r="59" spans="1:8" ht="12.75" customHeight="1">
      <c r="A59" s="87"/>
      <c r="H59" s="43"/>
    </row>
    <row r="60" spans="1:8" ht="12.75" customHeight="1">
      <c r="A60" s="87"/>
      <c r="H60" s="43"/>
    </row>
    <row r="61" spans="1:8" ht="12.75" customHeight="1">
      <c r="A61" s="87"/>
      <c r="H61" s="43"/>
    </row>
    <row r="62" spans="1:8" ht="12.75" customHeight="1">
      <c r="A62" s="87"/>
      <c r="H62" s="43"/>
    </row>
    <row r="63" spans="1:8" ht="12.75" customHeight="1">
      <c r="A63" s="87"/>
      <c r="H63" s="43"/>
    </row>
    <row r="64" spans="1:8" ht="12.75" customHeight="1">
      <c r="A64" s="87"/>
      <c r="H64" s="43"/>
    </row>
  </sheetData>
  <sheetProtection/>
  <mergeCells count="1">
    <mergeCell ref="A46:E46"/>
  </mergeCells>
  <printOptions/>
  <pageMargins left="0.75" right="0.75" top="1" bottom="1" header="0.5" footer="0.5"/>
  <pageSetup horizontalDpi="300" verticalDpi="300" orientation="portrait" paperSize="9"/>
</worksheet>
</file>

<file path=xl/worksheets/sheet19.xml><?xml version="1.0" encoding="utf-8"?>
<worksheet xmlns="http://schemas.openxmlformats.org/spreadsheetml/2006/main" xmlns:r="http://schemas.openxmlformats.org/officeDocument/2006/relationships">
  <dimension ref="A1:E15"/>
  <sheetViews>
    <sheetView tabSelected="1" workbookViewId="0" topLeftCell="A1">
      <selection activeCell="A1" sqref="A1"/>
    </sheetView>
  </sheetViews>
  <sheetFormatPr defaultColWidth="17.140625" defaultRowHeight="12.75" customHeight="1"/>
  <cols>
    <col min="1" max="20" width="17.140625" style="0" customWidth="1"/>
  </cols>
  <sheetData>
    <row r="1" spans="2:3" ht="12">
      <c r="B1" s="88" t="s">
        <v>305</v>
      </c>
      <c r="C1" s="88" t="s">
        <v>90</v>
      </c>
    </row>
    <row r="2" spans="1:3" ht="36">
      <c r="A2" s="88" t="s">
        <v>171</v>
      </c>
      <c r="B2" s="16" t="s">
        <v>459</v>
      </c>
      <c r="C2" s="16" t="s">
        <v>485</v>
      </c>
    </row>
    <row r="3" spans="1:3" ht="24">
      <c r="A3" s="88" t="s">
        <v>417</v>
      </c>
      <c r="B3" s="16" t="s">
        <v>220</v>
      </c>
      <c r="C3" s="16" t="s">
        <v>145</v>
      </c>
    </row>
    <row r="5" ht="24">
      <c r="A5" s="88" t="s">
        <v>143</v>
      </c>
    </row>
    <row r="6" ht="12.75" customHeight="1">
      <c r="B6" s="16" t="s">
        <v>404</v>
      </c>
    </row>
    <row r="7" spans="1:2" ht="12.75" customHeight="1">
      <c r="A7" s="288" t="s">
        <v>402</v>
      </c>
      <c r="B7" s="288"/>
    </row>
    <row r="8" spans="1:5" ht="12.75" customHeight="1">
      <c r="A8" s="2" t="s">
        <v>382</v>
      </c>
      <c r="B8" s="2">
        <v>2015</v>
      </c>
      <c r="C8" s="2">
        <v>2020</v>
      </c>
      <c r="D8" s="2">
        <v>2025</v>
      </c>
      <c r="E8" s="2">
        <v>2030</v>
      </c>
    </row>
    <row r="9" spans="1:5" ht="12.75" customHeight="1">
      <c r="A9" s="2" t="s">
        <v>406</v>
      </c>
      <c r="B9" s="2">
        <v>0</v>
      </c>
      <c r="C9" s="2">
        <v>421</v>
      </c>
      <c r="D9" s="2">
        <v>632</v>
      </c>
      <c r="E9" s="2">
        <v>947</v>
      </c>
    </row>
    <row r="10" spans="1:5" ht="12.75" customHeight="1">
      <c r="A10" s="2" t="s">
        <v>18</v>
      </c>
      <c r="B10" s="2">
        <v>0</v>
      </c>
      <c r="C10" s="2">
        <v>947</v>
      </c>
      <c r="D10" s="2">
        <v>1421</v>
      </c>
      <c r="E10" s="2">
        <v>2132</v>
      </c>
    </row>
    <row r="11" spans="1:5" ht="12.75" customHeight="1">
      <c r="A11" s="2" t="s">
        <v>27</v>
      </c>
      <c r="B11" s="2">
        <v>0</v>
      </c>
      <c r="C11" s="2">
        <v>1158</v>
      </c>
      <c r="D11" s="2">
        <v>1737</v>
      </c>
      <c r="E11" s="2">
        <v>2605</v>
      </c>
    </row>
    <row r="12" spans="1:5" ht="12.75" customHeight="1">
      <c r="A12" s="2" t="s">
        <v>333</v>
      </c>
      <c r="B12" s="2">
        <v>0</v>
      </c>
      <c r="C12" s="2">
        <v>1184</v>
      </c>
      <c r="D12" s="2">
        <v>1776</v>
      </c>
      <c r="E12" s="2">
        <v>2664</v>
      </c>
    </row>
    <row r="13" spans="1:5" ht="12.75" customHeight="1">
      <c r="A13" s="2" t="s">
        <v>391</v>
      </c>
      <c r="B13" s="2">
        <v>0</v>
      </c>
      <c r="C13" s="2">
        <v>395</v>
      </c>
      <c r="D13" s="2">
        <v>592</v>
      </c>
      <c r="E13" s="2">
        <v>888</v>
      </c>
    </row>
    <row r="14" spans="1:5" ht="24">
      <c r="A14" s="2" t="s">
        <v>394</v>
      </c>
      <c r="B14" s="2">
        <v>0</v>
      </c>
      <c r="C14" s="2">
        <v>0</v>
      </c>
      <c r="D14" s="2">
        <v>0</v>
      </c>
      <c r="E14" s="2">
        <v>250</v>
      </c>
    </row>
    <row r="15" spans="1:5" ht="24">
      <c r="A15" s="2" t="s">
        <v>463</v>
      </c>
      <c r="B15" s="2">
        <v>0</v>
      </c>
      <c r="C15" s="2">
        <v>0</v>
      </c>
      <c r="D15" s="2">
        <v>0</v>
      </c>
      <c r="E15" s="2">
        <v>250</v>
      </c>
    </row>
  </sheetData>
  <sheetProtection/>
  <mergeCells count="1">
    <mergeCell ref="A7:B7"/>
  </mergeCells>
  <printOptions/>
  <pageMargins left="0.75" right="0.75" top="1" bottom="1" header="0.5" footer="0.5"/>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B1:N71"/>
  <sheetViews>
    <sheetView workbookViewId="0" topLeftCell="A1">
      <selection activeCell="A1" sqref="A1"/>
    </sheetView>
  </sheetViews>
  <sheetFormatPr defaultColWidth="17.140625" defaultRowHeight="12.75" customHeight="1"/>
  <cols>
    <col min="1" max="2" width="9.140625" style="0" customWidth="1"/>
    <col min="3" max="3" width="22.00390625" style="0" customWidth="1"/>
    <col min="4" max="4" width="15.28125" style="0" customWidth="1"/>
    <col min="5" max="5" width="13.28125" style="0" customWidth="1"/>
    <col min="6" max="6" width="13.140625" style="0" customWidth="1"/>
    <col min="7" max="7" width="14.140625" style="0" customWidth="1"/>
    <col min="8" max="8" width="10.140625" style="0" customWidth="1"/>
    <col min="9" max="9" width="14.7109375" style="0" customWidth="1"/>
    <col min="10" max="10" width="9.28125" style="0" customWidth="1"/>
    <col min="11" max="11" width="13.8515625" style="0" customWidth="1"/>
    <col min="12" max="12" width="14.421875" style="0" customWidth="1"/>
    <col min="13" max="13" width="17.421875" style="0" customWidth="1"/>
    <col min="14" max="14" width="21.421875" style="0" customWidth="1"/>
  </cols>
  <sheetData>
    <row r="1" spans="3:8" ht="15.75">
      <c r="C1" s="286" t="s">
        <v>267</v>
      </c>
      <c r="D1" s="287"/>
      <c r="E1" s="288"/>
      <c r="F1" s="287"/>
      <c r="G1" s="287"/>
      <c r="H1" s="287"/>
    </row>
    <row r="2" spans="3:14" ht="12.75" customHeight="1">
      <c r="C2" s="17"/>
      <c r="D2" s="17"/>
      <c r="E2" s="17"/>
      <c r="F2" s="17"/>
      <c r="G2" s="17"/>
      <c r="H2" s="17"/>
      <c r="I2" s="17"/>
      <c r="J2" s="17"/>
      <c r="K2" s="17"/>
      <c r="L2" s="17"/>
      <c r="M2" s="17"/>
      <c r="N2" s="17"/>
    </row>
    <row r="3" spans="2:14" ht="51.75">
      <c r="B3" s="18"/>
      <c r="C3" s="19" t="s">
        <v>502</v>
      </c>
      <c r="D3" s="20"/>
      <c r="E3" s="21" t="s">
        <v>392</v>
      </c>
      <c r="F3" s="21" t="s">
        <v>45</v>
      </c>
      <c r="G3" s="21" t="s">
        <v>56</v>
      </c>
      <c r="H3" s="21" t="s">
        <v>82</v>
      </c>
      <c r="I3" s="21" t="s">
        <v>287</v>
      </c>
      <c r="J3" s="21" t="s">
        <v>448</v>
      </c>
      <c r="K3" s="21" t="s">
        <v>439</v>
      </c>
      <c r="L3" s="22" t="s">
        <v>148</v>
      </c>
      <c r="M3" s="22" t="s">
        <v>492</v>
      </c>
      <c r="N3" s="23" t="s">
        <v>30</v>
      </c>
    </row>
    <row r="4" spans="2:14" ht="12.75">
      <c r="B4" s="24" t="s">
        <v>306</v>
      </c>
      <c r="C4" s="25" t="s">
        <v>306</v>
      </c>
      <c r="D4" s="26"/>
      <c r="E4" s="27">
        <v>5339</v>
      </c>
      <c r="F4" s="28">
        <v>0.1</v>
      </c>
      <c r="G4" s="29">
        <v>4805.1</v>
      </c>
      <c r="H4" s="29">
        <v>0</v>
      </c>
      <c r="I4" s="30">
        <v>21.92</v>
      </c>
      <c r="J4" s="30">
        <v>0</v>
      </c>
      <c r="K4" s="30">
        <v>253.971373350666</v>
      </c>
      <c r="L4" s="31">
        <f aca="true" t="shared" si="0" ref="L4:L17">(((E4+H4)+I4)+J4)+K4</f>
        <v>5614.891373350666</v>
      </c>
      <c r="M4" s="31">
        <f aca="true" t="shared" si="1" ref="M4:M17">(((G4+H4)+I4)+J4)+K4</f>
        <v>5080.991373350666</v>
      </c>
      <c r="N4" s="32" t="s">
        <v>130</v>
      </c>
    </row>
    <row r="5" spans="2:14" ht="12.75">
      <c r="B5" s="24" t="s">
        <v>120</v>
      </c>
      <c r="C5" s="33" t="s">
        <v>526</v>
      </c>
      <c r="E5" s="34">
        <v>2844</v>
      </c>
      <c r="F5" s="35">
        <v>0.05</v>
      </c>
      <c r="G5" s="31">
        <v>2701.8</v>
      </c>
      <c r="H5" s="31">
        <v>0</v>
      </c>
      <c r="I5" s="36">
        <v>21.92</v>
      </c>
      <c r="J5" s="36">
        <v>18.9873417721519</v>
      </c>
      <c r="K5" s="36">
        <v>0</v>
      </c>
      <c r="L5" s="31">
        <f t="shared" si="0"/>
        <v>2884.907341772152</v>
      </c>
      <c r="M5" s="31">
        <f t="shared" si="1"/>
        <v>2742.707341772152</v>
      </c>
      <c r="N5" s="37" t="s">
        <v>442</v>
      </c>
    </row>
    <row r="6" spans="2:14" ht="12.75">
      <c r="B6" s="24" t="s">
        <v>455</v>
      </c>
      <c r="C6" s="33" t="s">
        <v>455</v>
      </c>
      <c r="E6" s="34">
        <v>978</v>
      </c>
      <c r="F6" s="35">
        <v>0.05</v>
      </c>
      <c r="G6" s="31">
        <v>929.1</v>
      </c>
      <c r="H6" s="36">
        <v>9.98</v>
      </c>
      <c r="I6" s="36">
        <v>21.92</v>
      </c>
      <c r="J6" s="36">
        <v>0</v>
      </c>
      <c r="K6" s="36">
        <v>0</v>
      </c>
      <c r="L6" s="31">
        <f t="shared" si="0"/>
        <v>1009.9</v>
      </c>
      <c r="M6" s="31">
        <f t="shared" si="1"/>
        <v>961</v>
      </c>
      <c r="N6" s="37" t="s">
        <v>414</v>
      </c>
    </row>
    <row r="7" spans="2:14" ht="12.75">
      <c r="B7" s="24" t="s">
        <v>133</v>
      </c>
      <c r="C7" s="33" t="s">
        <v>133</v>
      </c>
      <c r="E7" s="34">
        <v>1003</v>
      </c>
      <c r="F7" s="35">
        <v>0.05</v>
      </c>
      <c r="G7" s="31">
        <v>952.85</v>
      </c>
      <c r="H7" s="36">
        <v>9.98</v>
      </c>
      <c r="I7" s="36">
        <v>21.92</v>
      </c>
      <c r="J7" s="36">
        <v>0</v>
      </c>
      <c r="K7" s="36">
        <v>0</v>
      </c>
      <c r="L7" s="31">
        <f t="shared" si="0"/>
        <v>1034.9</v>
      </c>
      <c r="M7" s="38">
        <f t="shared" si="1"/>
        <v>984.75</v>
      </c>
      <c r="N7" s="37" t="s">
        <v>396</v>
      </c>
    </row>
    <row r="8" spans="2:14" ht="12.75">
      <c r="B8" s="24" t="s">
        <v>231</v>
      </c>
      <c r="C8" s="33" t="s">
        <v>251</v>
      </c>
      <c r="E8" s="34">
        <v>665</v>
      </c>
      <c r="F8" s="35">
        <v>0.05</v>
      </c>
      <c r="G8" s="31">
        <v>631.75</v>
      </c>
      <c r="H8" s="36">
        <v>24.41</v>
      </c>
      <c r="I8" s="36">
        <v>21.92</v>
      </c>
      <c r="J8" s="36">
        <v>0</v>
      </c>
      <c r="K8" s="36">
        <v>0</v>
      </c>
      <c r="L8" s="31">
        <f t="shared" si="0"/>
        <v>711.3299999999999</v>
      </c>
      <c r="M8" s="39">
        <f t="shared" si="1"/>
        <v>678.0799999999999</v>
      </c>
      <c r="N8" s="37" t="s">
        <v>377</v>
      </c>
    </row>
    <row r="9" spans="2:14" ht="12.75">
      <c r="B9" s="24" t="s">
        <v>8</v>
      </c>
      <c r="C9" s="33" t="s">
        <v>434</v>
      </c>
      <c r="E9" s="34">
        <v>3221</v>
      </c>
      <c r="F9" s="35">
        <v>0.05</v>
      </c>
      <c r="G9" s="31">
        <v>3059.95</v>
      </c>
      <c r="H9" s="31">
        <v>0</v>
      </c>
      <c r="I9" s="36">
        <v>21.92</v>
      </c>
      <c r="J9" s="36">
        <v>18.9873417721519</v>
      </c>
      <c r="K9" s="36">
        <v>0</v>
      </c>
      <c r="L9" s="31">
        <f t="shared" si="0"/>
        <v>3261.907341772152</v>
      </c>
      <c r="M9" s="39">
        <f t="shared" si="1"/>
        <v>3100.857341772152</v>
      </c>
      <c r="N9" s="37" t="s">
        <v>536</v>
      </c>
    </row>
    <row r="10" spans="2:14" ht="12.75">
      <c r="B10" s="24" t="s">
        <v>436</v>
      </c>
      <c r="C10" s="33" t="s">
        <v>383</v>
      </c>
      <c r="E10" s="34">
        <v>5348</v>
      </c>
      <c r="F10" s="40">
        <v>0.10965781600598</v>
      </c>
      <c r="G10" s="31">
        <v>4761.55</v>
      </c>
      <c r="H10" s="31">
        <v>0</v>
      </c>
      <c r="I10" s="36">
        <v>21.92</v>
      </c>
      <c r="J10" s="36">
        <v>18.9873417721519</v>
      </c>
      <c r="K10" s="36">
        <v>0</v>
      </c>
      <c r="L10" s="31">
        <f t="shared" si="0"/>
        <v>5388.907341772152</v>
      </c>
      <c r="M10" s="39">
        <f t="shared" si="1"/>
        <v>4802.457341772152</v>
      </c>
      <c r="N10" s="37" t="s">
        <v>511</v>
      </c>
    </row>
    <row r="11" spans="2:14" ht="12.75">
      <c r="B11" s="24" t="s">
        <v>433</v>
      </c>
      <c r="C11" s="33" t="s">
        <v>518</v>
      </c>
      <c r="E11" s="34">
        <v>2438</v>
      </c>
      <c r="F11" s="41">
        <v>0.1</v>
      </c>
      <c r="G11" s="31">
        <f>E11*(1-F11)</f>
        <v>2194.2000000000003</v>
      </c>
      <c r="H11" s="31">
        <v>0</v>
      </c>
      <c r="I11" s="36">
        <v>21.92</v>
      </c>
      <c r="J11" s="36">
        <v>0</v>
      </c>
      <c r="K11" s="36">
        <v>0</v>
      </c>
      <c r="L11" s="31">
        <f t="shared" si="0"/>
        <v>2459.92</v>
      </c>
      <c r="M11" s="39">
        <f t="shared" si="1"/>
        <v>2216.1200000000003</v>
      </c>
      <c r="N11" s="37" t="s">
        <v>480</v>
      </c>
    </row>
    <row r="12" spans="2:14" ht="12.75">
      <c r="B12" s="24" t="s">
        <v>403</v>
      </c>
      <c r="C12" s="33" t="s">
        <v>403</v>
      </c>
      <c r="E12" s="34">
        <v>5975</v>
      </c>
      <c r="F12" s="35">
        <v>0.2</v>
      </c>
      <c r="G12" s="31">
        <v>4780</v>
      </c>
      <c r="H12" s="31">
        <v>0</v>
      </c>
      <c r="I12" s="36">
        <v>21.92</v>
      </c>
      <c r="J12" s="36">
        <v>0</v>
      </c>
      <c r="K12" s="36">
        <v>0</v>
      </c>
      <c r="L12" s="31">
        <f t="shared" si="0"/>
        <v>5996.92</v>
      </c>
      <c r="M12" s="39">
        <f t="shared" si="1"/>
        <v>4801.92</v>
      </c>
      <c r="N12" s="37" t="s">
        <v>503</v>
      </c>
    </row>
    <row r="13" spans="2:14" ht="12.75">
      <c r="B13" s="24" t="s">
        <v>332</v>
      </c>
      <c r="C13" s="33" t="s">
        <v>538</v>
      </c>
      <c r="E13" s="34">
        <v>4755</v>
      </c>
      <c r="F13" s="35">
        <v>0.2</v>
      </c>
      <c r="G13" s="31">
        <v>3804</v>
      </c>
      <c r="H13" s="31">
        <v>0</v>
      </c>
      <c r="I13" s="36">
        <v>21.92</v>
      </c>
      <c r="J13" s="36">
        <v>0</v>
      </c>
      <c r="K13" s="36">
        <v>0</v>
      </c>
      <c r="L13" s="31">
        <f t="shared" si="0"/>
        <v>4776.92</v>
      </c>
      <c r="M13" s="39">
        <f t="shared" si="1"/>
        <v>3825.92</v>
      </c>
      <c r="N13" s="37" t="s">
        <v>123</v>
      </c>
    </row>
    <row r="14" spans="2:14" ht="12.75">
      <c r="B14" s="24" t="s">
        <v>247</v>
      </c>
      <c r="C14" s="33" t="s">
        <v>247</v>
      </c>
      <c r="E14" s="34">
        <v>4692</v>
      </c>
      <c r="F14" s="35">
        <v>0.2</v>
      </c>
      <c r="G14" s="31">
        <v>3753.6</v>
      </c>
      <c r="H14" s="31">
        <v>0</v>
      </c>
      <c r="I14" s="36">
        <v>21.92</v>
      </c>
      <c r="J14" s="36">
        <v>0</v>
      </c>
      <c r="K14" s="36">
        <v>0</v>
      </c>
      <c r="L14" s="31">
        <f t="shared" si="0"/>
        <v>4713.92</v>
      </c>
      <c r="M14" s="39">
        <f t="shared" si="1"/>
        <v>3775.52</v>
      </c>
      <c r="N14" s="37" t="s">
        <v>451</v>
      </c>
    </row>
    <row r="15" spans="2:14" ht="12.75">
      <c r="B15" s="24" t="s">
        <v>416</v>
      </c>
      <c r="C15" s="33" t="s">
        <v>416</v>
      </c>
      <c r="E15" s="34">
        <v>2503.386</v>
      </c>
      <c r="F15" s="35">
        <v>0.05</v>
      </c>
      <c r="G15" s="31">
        <v>2378.2167</v>
      </c>
      <c r="H15" s="31">
        <v>0</v>
      </c>
      <c r="I15" s="36">
        <v>21.92</v>
      </c>
      <c r="J15" s="36">
        <v>0</v>
      </c>
      <c r="K15" s="36">
        <v>0</v>
      </c>
      <c r="L15" s="31">
        <f t="shared" si="0"/>
        <v>2525.306</v>
      </c>
      <c r="M15" s="39">
        <f t="shared" si="1"/>
        <v>2400.1367</v>
      </c>
      <c r="N15" s="37" t="s">
        <v>425</v>
      </c>
    </row>
    <row r="16" spans="2:14" ht="12.75">
      <c r="B16" s="24" t="s">
        <v>489</v>
      </c>
      <c r="C16" s="33" t="s">
        <v>489</v>
      </c>
      <c r="E16" s="34">
        <v>3860</v>
      </c>
      <c r="F16" s="35">
        <v>0.2</v>
      </c>
      <c r="G16" s="31">
        <v>3088</v>
      </c>
      <c r="H16" s="31">
        <v>0</v>
      </c>
      <c r="I16" s="36">
        <v>21.92</v>
      </c>
      <c r="J16" s="36">
        <v>18.9873417721519</v>
      </c>
      <c r="K16" s="36">
        <v>0</v>
      </c>
      <c r="L16" s="31">
        <f t="shared" si="0"/>
        <v>3900.907341772152</v>
      </c>
      <c r="M16" s="39">
        <f t="shared" si="1"/>
        <v>3128.907341772152</v>
      </c>
      <c r="N16" s="37" t="s">
        <v>398</v>
      </c>
    </row>
    <row r="17" spans="2:14" ht="12.75">
      <c r="B17" s="24" t="s">
        <v>61</v>
      </c>
      <c r="C17" s="33" t="s">
        <v>61</v>
      </c>
      <c r="D17" s="42"/>
      <c r="E17" s="34">
        <v>4141</v>
      </c>
      <c r="F17" s="35">
        <v>0.1</v>
      </c>
      <c r="G17" s="31">
        <v>3726.9</v>
      </c>
      <c r="H17" s="31">
        <v>0</v>
      </c>
      <c r="I17" s="36">
        <v>21.92</v>
      </c>
      <c r="J17" s="36">
        <v>0</v>
      </c>
      <c r="K17" s="36">
        <v>0</v>
      </c>
      <c r="L17" s="31">
        <f t="shared" si="0"/>
        <v>4162.92</v>
      </c>
      <c r="M17" s="29">
        <f t="shared" si="1"/>
        <v>3748.82</v>
      </c>
      <c r="N17" s="37" t="s">
        <v>397</v>
      </c>
    </row>
    <row r="18" spans="2:14" ht="12.75" customHeight="1">
      <c r="B18" s="43"/>
      <c r="C18" s="44" t="s">
        <v>470</v>
      </c>
      <c r="D18" s="45"/>
      <c r="E18" s="45">
        <v>3076</v>
      </c>
      <c r="F18" s="45">
        <v>0</v>
      </c>
      <c r="G18" s="45">
        <v>3076</v>
      </c>
      <c r="H18" s="45"/>
      <c r="I18" s="46">
        <v>21.92</v>
      </c>
      <c r="J18" s="45"/>
      <c r="K18" s="45"/>
      <c r="L18" s="46">
        <v>3098</v>
      </c>
      <c r="M18" s="46">
        <v>3098</v>
      </c>
      <c r="N18" s="47"/>
    </row>
    <row r="19" spans="3:14" ht="12.75" customHeight="1">
      <c r="C19" s="48"/>
      <c r="D19" s="48"/>
      <c r="E19" s="48"/>
      <c r="F19" s="48"/>
      <c r="G19" s="48"/>
      <c r="H19" s="48"/>
      <c r="I19" s="16"/>
      <c r="J19" s="48"/>
      <c r="K19" s="48"/>
      <c r="L19" s="16"/>
      <c r="M19" s="16"/>
      <c r="N19" s="48"/>
    </row>
    <row r="20" spans="3:10" ht="12">
      <c r="C20" s="288" t="s">
        <v>376</v>
      </c>
      <c r="D20" s="289"/>
      <c r="E20" s="289"/>
      <c r="F20" s="289"/>
      <c r="G20" s="289"/>
      <c r="H20" s="289"/>
      <c r="I20" s="289"/>
      <c r="J20" s="289"/>
    </row>
    <row r="22" spans="3:14" ht="12.75">
      <c r="C22" s="42" t="s">
        <v>130</v>
      </c>
      <c r="D22" s="290" t="s">
        <v>348</v>
      </c>
      <c r="E22" s="289"/>
      <c r="F22" s="289"/>
      <c r="G22" s="289"/>
      <c r="H22" s="289"/>
      <c r="I22" s="289"/>
      <c r="J22" s="289"/>
      <c r="K22" s="289"/>
      <c r="L22" s="289"/>
      <c r="M22" s="289"/>
      <c r="N22" s="289"/>
    </row>
    <row r="23" spans="4:14" ht="12.75" customHeight="1">
      <c r="D23" s="290" t="s">
        <v>237</v>
      </c>
      <c r="E23" s="289"/>
      <c r="F23" s="289"/>
      <c r="G23" s="289"/>
      <c r="H23" s="289"/>
      <c r="I23" s="289"/>
      <c r="J23" s="289"/>
      <c r="K23" s="289"/>
      <c r="L23" s="289"/>
      <c r="M23" s="289"/>
      <c r="N23" s="289"/>
    </row>
    <row r="24" spans="4:14" ht="12.75" customHeight="1">
      <c r="D24" s="290" t="s">
        <v>493</v>
      </c>
      <c r="E24" s="289"/>
      <c r="F24" s="289"/>
      <c r="G24" s="289"/>
      <c r="H24" s="289"/>
      <c r="I24" s="289"/>
      <c r="J24" s="289"/>
      <c r="K24" s="289"/>
      <c r="L24" s="289"/>
      <c r="M24" s="289"/>
      <c r="N24" s="289"/>
    </row>
    <row r="25" spans="3:14" ht="12.75">
      <c r="C25" s="42" t="s">
        <v>442</v>
      </c>
      <c r="D25" s="290" t="s">
        <v>348</v>
      </c>
      <c r="E25" s="289"/>
      <c r="F25" s="289"/>
      <c r="G25" s="289"/>
      <c r="H25" s="289"/>
      <c r="I25" s="289"/>
      <c r="J25" s="289"/>
      <c r="K25" s="289"/>
      <c r="L25" s="289"/>
      <c r="M25" s="289"/>
      <c r="N25" s="289"/>
    </row>
    <row r="26" spans="4:14" ht="12.75" customHeight="1">
      <c r="D26" s="290" t="s">
        <v>229</v>
      </c>
      <c r="E26" s="289"/>
      <c r="F26" s="289"/>
      <c r="G26" s="289"/>
      <c r="H26" s="289"/>
      <c r="I26" s="289"/>
      <c r="J26" s="289"/>
      <c r="K26" s="289"/>
      <c r="L26" s="289"/>
      <c r="M26" s="289"/>
      <c r="N26" s="289"/>
    </row>
    <row r="27" spans="3:14" ht="12.75">
      <c r="C27" s="42" t="s">
        <v>414</v>
      </c>
      <c r="D27" s="290" t="s">
        <v>348</v>
      </c>
      <c r="E27" s="289"/>
      <c r="F27" s="289"/>
      <c r="G27" s="289"/>
      <c r="H27" s="289"/>
      <c r="I27" s="289"/>
      <c r="J27" s="289"/>
      <c r="K27" s="289"/>
      <c r="L27" s="289"/>
      <c r="M27" s="289"/>
      <c r="N27" s="289"/>
    </row>
    <row r="28" spans="4:14" ht="12.75" customHeight="1">
      <c r="D28" s="290" t="s">
        <v>531</v>
      </c>
      <c r="E28" s="289"/>
      <c r="F28" s="289"/>
      <c r="G28" s="289"/>
      <c r="H28" s="289"/>
      <c r="I28" s="289"/>
      <c r="J28" s="289"/>
      <c r="K28" s="289"/>
      <c r="L28" s="289"/>
      <c r="M28" s="289"/>
      <c r="N28" s="289"/>
    </row>
    <row r="29" spans="4:14" ht="12.75" customHeight="1">
      <c r="D29" s="290" t="s">
        <v>461</v>
      </c>
      <c r="E29" s="289"/>
      <c r="F29" s="289"/>
      <c r="G29" s="289"/>
      <c r="H29" s="289"/>
      <c r="I29" s="289"/>
      <c r="J29" s="289"/>
      <c r="K29" s="289"/>
      <c r="L29" s="289"/>
      <c r="M29" s="289"/>
      <c r="N29" s="289"/>
    </row>
    <row r="30" spans="3:14" ht="12.75">
      <c r="C30" s="42" t="s">
        <v>396</v>
      </c>
      <c r="D30" s="290" t="s">
        <v>348</v>
      </c>
      <c r="E30" s="289"/>
      <c r="F30" s="289"/>
      <c r="G30" s="289"/>
      <c r="H30" s="289"/>
      <c r="I30" s="289"/>
      <c r="J30" s="289"/>
      <c r="K30" s="289"/>
      <c r="L30" s="289"/>
      <c r="M30" s="289"/>
      <c r="N30" s="289"/>
    </row>
    <row r="31" spans="4:14" ht="12.75" customHeight="1">
      <c r="D31" s="290" t="s">
        <v>327</v>
      </c>
      <c r="E31" s="289"/>
      <c r="F31" s="289"/>
      <c r="G31" s="289"/>
      <c r="H31" s="289"/>
      <c r="I31" s="289"/>
      <c r="J31" s="289"/>
      <c r="K31" s="289"/>
      <c r="L31" s="289"/>
      <c r="M31" s="289"/>
      <c r="N31" s="289"/>
    </row>
    <row r="32" spans="4:14" ht="12.75" customHeight="1">
      <c r="D32" s="290" t="s">
        <v>156</v>
      </c>
      <c r="E32" s="289"/>
      <c r="F32" s="289"/>
      <c r="G32" s="289"/>
      <c r="H32" s="289"/>
      <c r="I32" s="289"/>
      <c r="J32" s="289"/>
      <c r="K32" s="289"/>
      <c r="L32" s="289"/>
      <c r="M32" s="289"/>
      <c r="N32" s="289"/>
    </row>
    <row r="33" spans="3:14" ht="12.75">
      <c r="C33" s="42" t="s">
        <v>377</v>
      </c>
      <c r="D33" s="290" t="s">
        <v>348</v>
      </c>
      <c r="E33" s="289"/>
      <c r="F33" s="289"/>
      <c r="G33" s="289"/>
      <c r="H33" s="289"/>
      <c r="I33" s="289"/>
      <c r="J33" s="289"/>
      <c r="K33" s="289"/>
      <c r="L33" s="289"/>
      <c r="M33" s="289"/>
      <c r="N33" s="289"/>
    </row>
    <row r="34" spans="4:14" ht="12.75" customHeight="1">
      <c r="D34" s="290" t="s">
        <v>63</v>
      </c>
      <c r="E34" s="289"/>
      <c r="F34" s="289"/>
      <c r="G34" s="289"/>
      <c r="H34" s="289"/>
      <c r="I34" s="289"/>
      <c r="J34" s="289"/>
      <c r="K34" s="289"/>
      <c r="L34" s="289"/>
      <c r="M34" s="289"/>
      <c r="N34" s="289"/>
    </row>
    <row r="35" spans="3:14" ht="12.75">
      <c r="C35" s="42" t="s">
        <v>536</v>
      </c>
      <c r="D35" s="290" t="s">
        <v>348</v>
      </c>
      <c r="E35" s="289"/>
      <c r="F35" s="289"/>
      <c r="G35" s="289"/>
      <c r="H35" s="289"/>
      <c r="I35" s="289"/>
      <c r="J35" s="289"/>
      <c r="K35" s="289"/>
      <c r="L35" s="289"/>
      <c r="M35" s="289"/>
      <c r="N35" s="289"/>
    </row>
    <row r="36" spans="4:14" ht="12.75" customHeight="1">
      <c r="D36" s="290" t="s">
        <v>178</v>
      </c>
      <c r="E36" s="289"/>
      <c r="F36" s="289"/>
      <c r="G36" s="289"/>
      <c r="H36" s="289"/>
      <c r="I36" s="289"/>
      <c r="J36" s="289"/>
      <c r="K36" s="289"/>
      <c r="L36" s="289"/>
      <c r="M36" s="289"/>
      <c r="N36" s="289"/>
    </row>
    <row r="37" spans="3:14" ht="12.75">
      <c r="C37" s="42" t="s">
        <v>511</v>
      </c>
      <c r="D37" s="290" t="s">
        <v>212</v>
      </c>
      <c r="E37" s="289"/>
      <c r="F37" s="289"/>
      <c r="G37" s="289"/>
      <c r="H37" s="289"/>
      <c r="I37" s="289"/>
      <c r="J37" s="289"/>
      <c r="K37" s="289"/>
      <c r="L37" s="289"/>
      <c r="M37" s="289"/>
      <c r="N37" s="289"/>
    </row>
    <row r="38" spans="4:14" ht="12.75" customHeight="1">
      <c r="D38" s="290" t="s">
        <v>369</v>
      </c>
      <c r="E38" s="289"/>
      <c r="F38" s="289"/>
      <c r="G38" s="289"/>
      <c r="H38" s="289"/>
      <c r="I38" s="289"/>
      <c r="J38" s="289"/>
      <c r="K38" s="289"/>
      <c r="L38" s="289"/>
      <c r="M38" s="289"/>
      <c r="N38" s="289"/>
    </row>
    <row r="39" spans="4:14" ht="12.75" customHeight="1">
      <c r="D39" s="290" t="s">
        <v>104</v>
      </c>
      <c r="E39" s="289"/>
      <c r="F39" s="289"/>
      <c r="G39" s="289"/>
      <c r="H39" s="289"/>
      <c r="I39" s="289"/>
      <c r="J39" s="289"/>
      <c r="K39" s="289"/>
      <c r="L39" s="289"/>
      <c r="M39" s="289"/>
      <c r="N39" s="289"/>
    </row>
    <row r="40" spans="3:14" ht="12.75">
      <c r="C40" s="42" t="s">
        <v>480</v>
      </c>
      <c r="D40" s="290" t="s">
        <v>348</v>
      </c>
      <c r="E40" s="289"/>
      <c r="F40" s="289"/>
      <c r="G40" s="289"/>
      <c r="H40" s="289"/>
      <c r="I40" s="289"/>
      <c r="J40" s="289"/>
      <c r="K40" s="289"/>
      <c r="L40" s="289"/>
      <c r="M40" s="289"/>
      <c r="N40" s="289"/>
    </row>
    <row r="41" spans="4:14" ht="12.75" customHeight="1">
      <c r="D41" s="290" t="s">
        <v>349</v>
      </c>
      <c r="E41" s="289"/>
      <c r="F41" s="289"/>
      <c r="G41" s="289"/>
      <c r="H41" s="289"/>
      <c r="I41" s="289"/>
      <c r="J41" s="289"/>
      <c r="K41" s="289"/>
      <c r="L41" s="289"/>
      <c r="M41" s="289"/>
      <c r="N41" s="289"/>
    </row>
    <row r="42" spans="3:14" ht="12.75">
      <c r="C42" s="42" t="s">
        <v>503</v>
      </c>
      <c r="D42" s="290" t="s">
        <v>348</v>
      </c>
      <c r="E42" s="289"/>
      <c r="F42" s="289"/>
      <c r="G42" s="289"/>
      <c r="H42" s="289"/>
      <c r="I42" s="289"/>
      <c r="J42" s="289"/>
      <c r="K42" s="289"/>
      <c r="L42" s="289"/>
      <c r="M42" s="289"/>
      <c r="N42" s="289"/>
    </row>
    <row r="43" spans="4:14" ht="12.75" customHeight="1">
      <c r="D43" s="290" t="s">
        <v>279</v>
      </c>
      <c r="E43" s="289"/>
      <c r="F43" s="289"/>
      <c r="G43" s="289"/>
      <c r="H43" s="289"/>
      <c r="I43" s="289"/>
      <c r="J43" s="289"/>
      <c r="K43" s="289"/>
      <c r="L43" s="289"/>
      <c r="M43" s="289"/>
      <c r="N43" s="289"/>
    </row>
    <row r="44" spans="3:14" ht="12.75">
      <c r="C44" s="42" t="s">
        <v>123</v>
      </c>
      <c r="D44" s="290" t="s">
        <v>348</v>
      </c>
      <c r="E44" s="289"/>
      <c r="F44" s="289"/>
      <c r="G44" s="289"/>
      <c r="H44" s="289"/>
      <c r="I44" s="289"/>
      <c r="J44" s="289"/>
      <c r="K44" s="289"/>
      <c r="L44" s="289"/>
      <c r="M44" s="289"/>
      <c r="N44" s="289"/>
    </row>
    <row r="45" spans="4:14" ht="12.75" customHeight="1">
      <c r="D45" s="290" t="s">
        <v>352</v>
      </c>
      <c r="E45" s="289"/>
      <c r="F45" s="289"/>
      <c r="G45" s="289"/>
      <c r="H45" s="289"/>
      <c r="I45" s="289"/>
      <c r="J45" s="289"/>
      <c r="K45" s="289"/>
      <c r="L45" s="289"/>
      <c r="M45" s="289"/>
      <c r="N45" s="289"/>
    </row>
    <row r="46" spans="3:14" ht="12.75">
      <c r="C46" s="42" t="s">
        <v>451</v>
      </c>
      <c r="D46" s="290" t="s">
        <v>348</v>
      </c>
      <c r="E46" s="289"/>
      <c r="F46" s="289"/>
      <c r="G46" s="289"/>
      <c r="H46" s="289"/>
      <c r="I46" s="289"/>
      <c r="J46" s="289"/>
      <c r="K46" s="289"/>
      <c r="L46" s="289"/>
      <c r="M46" s="289"/>
      <c r="N46" s="289"/>
    </row>
    <row r="47" spans="4:14" ht="12.75" customHeight="1">
      <c r="D47" s="290" t="s">
        <v>440</v>
      </c>
      <c r="E47" s="289"/>
      <c r="F47" s="289"/>
      <c r="G47" s="289"/>
      <c r="H47" s="289"/>
      <c r="I47" s="289"/>
      <c r="J47" s="289"/>
      <c r="K47" s="289"/>
      <c r="L47" s="289"/>
      <c r="M47" s="289"/>
      <c r="N47" s="289"/>
    </row>
    <row r="48" spans="3:14" ht="12.75">
      <c r="C48" s="42" t="s">
        <v>425</v>
      </c>
      <c r="D48" s="290" t="s">
        <v>14</v>
      </c>
      <c r="E48" s="289"/>
      <c r="F48" s="289"/>
      <c r="G48" s="289"/>
      <c r="H48" s="289"/>
      <c r="I48" s="289"/>
      <c r="J48" s="289"/>
      <c r="K48" s="289"/>
      <c r="L48" s="289"/>
      <c r="M48" s="289"/>
      <c r="N48" s="289"/>
    </row>
    <row r="49" spans="3:14" ht="12.75">
      <c r="C49" s="42" t="s">
        <v>398</v>
      </c>
      <c r="D49" s="290" t="s">
        <v>348</v>
      </c>
      <c r="E49" s="289"/>
      <c r="F49" s="289"/>
      <c r="G49" s="289"/>
      <c r="H49" s="289"/>
      <c r="I49" s="289"/>
      <c r="J49" s="289"/>
      <c r="K49" s="289"/>
      <c r="L49" s="289"/>
      <c r="M49" s="289"/>
      <c r="N49" s="289"/>
    </row>
    <row r="50" spans="4:14" ht="12.75" customHeight="1">
      <c r="D50" s="290" t="s">
        <v>484</v>
      </c>
      <c r="E50" s="289"/>
      <c r="F50" s="289"/>
      <c r="G50" s="289"/>
      <c r="H50" s="289"/>
      <c r="I50" s="289"/>
      <c r="J50" s="289"/>
      <c r="K50" s="289"/>
      <c r="L50" s="289"/>
      <c r="M50" s="289"/>
      <c r="N50" s="289"/>
    </row>
    <row r="51" spans="3:14" ht="12.75">
      <c r="C51" s="42" t="s">
        <v>397</v>
      </c>
      <c r="D51" s="290" t="s">
        <v>348</v>
      </c>
      <c r="E51" s="289"/>
      <c r="F51" s="289"/>
      <c r="G51" s="289"/>
      <c r="H51" s="289"/>
      <c r="I51" s="289"/>
      <c r="J51" s="289"/>
      <c r="K51" s="289"/>
      <c r="L51" s="289"/>
      <c r="M51" s="289"/>
      <c r="N51" s="289"/>
    </row>
    <row r="52" spans="4:14" ht="12.75" customHeight="1">
      <c r="D52" s="290" t="s">
        <v>350</v>
      </c>
      <c r="E52" s="289"/>
      <c r="F52" s="289"/>
      <c r="G52" s="289"/>
      <c r="H52" s="289"/>
      <c r="I52" s="289"/>
      <c r="J52" s="289"/>
      <c r="K52" s="289"/>
      <c r="L52" s="289"/>
      <c r="M52" s="289"/>
      <c r="N52" s="289"/>
    </row>
    <row r="53" spans="3:9" ht="12.75" customHeight="1">
      <c r="C53" s="17"/>
      <c r="D53" s="17"/>
      <c r="E53" s="17"/>
      <c r="F53" s="17"/>
      <c r="G53" s="17"/>
      <c r="H53" s="17"/>
      <c r="I53" s="17"/>
    </row>
    <row r="54" spans="2:10" ht="12.75">
      <c r="B54" s="18"/>
      <c r="C54" s="291" t="s">
        <v>241</v>
      </c>
      <c r="D54" s="292"/>
      <c r="E54" s="292"/>
      <c r="F54" s="292"/>
      <c r="G54" s="292"/>
      <c r="H54" s="292"/>
      <c r="I54" s="293"/>
      <c r="J54" s="50"/>
    </row>
    <row r="55" spans="2:10" ht="12.75">
      <c r="B55" s="18"/>
      <c r="C55" s="51" t="s">
        <v>502</v>
      </c>
      <c r="D55" s="52"/>
      <c r="E55" s="53">
        <v>2011</v>
      </c>
      <c r="F55" s="53">
        <v>2015</v>
      </c>
      <c r="G55" s="53">
        <v>2020</v>
      </c>
      <c r="H55" s="53">
        <v>2025</v>
      </c>
      <c r="I55" s="54">
        <v>2030</v>
      </c>
      <c r="J55" s="50"/>
    </row>
    <row r="56" spans="2:13" ht="12.75">
      <c r="B56" s="18"/>
      <c r="C56" s="25" t="s">
        <v>306</v>
      </c>
      <c r="D56" s="26"/>
      <c r="E56" s="31">
        <v>5615</v>
      </c>
      <c r="F56" s="31">
        <v>5462</v>
      </c>
      <c r="G56" s="31">
        <v>5272</v>
      </c>
      <c r="H56" s="31">
        <v>5081</v>
      </c>
      <c r="I56" s="55">
        <v>5081</v>
      </c>
      <c r="J56" s="50"/>
      <c r="M56" s="56"/>
    </row>
    <row r="57" spans="2:13" ht="12.75">
      <c r="B57" s="18"/>
      <c r="C57" s="33" t="s">
        <v>526</v>
      </c>
      <c r="E57" s="31">
        <v>2885</v>
      </c>
      <c r="F57" s="31">
        <v>2844</v>
      </c>
      <c r="G57" s="31">
        <v>2793</v>
      </c>
      <c r="H57" s="31">
        <v>2743</v>
      </c>
      <c r="I57" s="55">
        <v>2743</v>
      </c>
      <c r="J57" s="50"/>
      <c r="M57" s="56"/>
    </row>
    <row r="58" spans="2:13" ht="12.75">
      <c r="B58" s="18"/>
      <c r="C58" s="33" t="s">
        <v>133</v>
      </c>
      <c r="E58" s="31">
        <v>1035</v>
      </c>
      <c r="F58" s="31">
        <v>1021</v>
      </c>
      <c r="G58" s="31">
        <v>1003</v>
      </c>
      <c r="H58" s="31">
        <v>985</v>
      </c>
      <c r="I58" s="55">
        <v>985</v>
      </c>
      <c r="J58" s="50"/>
      <c r="M58" s="56"/>
    </row>
    <row r="59" spans="2:13" ht="12.75">
      <c r="B59" s="18"/>
      <c r="C59" s="33" t="s">
        <v>122</v>
      </c>
      <c r="E59" s="31">
        <v>711</v>
      </c>
      <c r="F59" s="31">
        <v>702</v>
      </c>
      <c r="G59" s="31">
        <v>690</v>
      </c>
      <c r="H59" s="31">
        <v>678</v>
      </c>
      <c r="I59" s="55">
        <v>678</v>
      </c>
      <c r="J59" s="50"/>
      <c r="M59" s="56"/>
    </row>
    <row r="60" spans="2:13" ht="12.75">
      <c r="B60" s="18"/>
      <c r="C60" s="33" t="s">
        <v>434</v>
      </c>
      <c r="E60" s="31">
        <v>3262</v>
      </c>
      <c r="F60" s="31">
        <v>3216</v>
      </c>
      <c r="G60" s="31">
        <v>3158</v>
      </c>
      <c r="H60" s="31">
        <v>3101</v>
      </c>
      <c r="I60" s="55">
        <v>3101</v>
      </c>
      <c r="J60" s="50"/>
      <c r="M60" s="56"/>
    </row>
    <row r="61" spans="2:13" ht="12.75">
      <c r="B61" s="18"/>
      <c r="C61" s="33" t="s">
        <v>383</v>
      </c>
      <c r="E61" s="31">
        <v>5389</v>
      </c>
      <c r="F61" s="31">
        <v>5221</v>
      </c>
      <c r="G61" s="31">
        <v>5012</v>
      </c>
      <c r="H61" s="31">
        <v>4802</v>
      </c>
      <c r="I61" s="55">
        <v>4802</v>
      </c>
      <c r="J61" s="50"/>
      <c r="M61" s="56"/>
    </row>
    <row r="62" spans="2:13" ht="12.75">
      <c r="B62" s="18"/>
      <c r="C62" s="33" t="s">
        <v>322</v>
      </c>
      <c r="E62" s="31">
        <v>2460</v>
      </c>
      <c r="F62" s="31">
        <v>2390</v>
      </c>
      <c r="G62" s="31">
        <v>2303</v>
      </c>
      <c r="H62" s="31">
        <v>2216</v>
      </c>
      <c r="I62" s="55">
        <v>2216</v>
      </c>
      <c r="J62" s="50"/>
      <c r="M62" s="56"/>
    </row>
    <row r="63" spans="2:13" ht="12.75">
      <c r="B63" s="18"/>
      <c r="C63" s="33" t="s">
        <v>403</v>
      </c>
      <c r="E63" s="31">
        <v>5997</v>
      </c>
      <c r="F63" s="31">
        <v>5655</v>
      </c>
      <c r="G63" s="31">
        <v>5229</v>
      </c>
      <c r="H63" s="31">
        <v>4802</v>
      </c>
      <c r="I63" s="55">
        <v>4802</v>
      </c>
      <c r="J63" s="50"/>
      <c r="M63" s="56"/>
    </row>
    <row r="64" spans="2:13" ht="12.75">
      <c r="B64" s="18"/>
      <c r="C64" s="33" t="s">
        <v>538</v>
      </c>
      <c r="E64" s="31">
        <v>4777</v>
      </c>
      <c r="F64" s="31">
        <v>4505</v>
      </c>
      <c r="G64" s="31">
        <v>4166</v>
      </c>
      <c r="H64" s="31">
        <v>3826</v>
      </c>
      <c r="I64" s="55">
        <v>3826</v>
      </c>
      <c r="J64" s="50"/>
      <c r="M64" s="56"/>
    </row>
    <row r="65" spans="2:13" ht="12.75">
      <c r="B65" s="18"/>
      <c r="C65" s="33" t="s">
        <v>247</v>
      </c>
      <c r="E65" s="31">
        <v>4714</v>
      </c>
      <c r="F65" s="31">
        <v>4446</v>
      </c>
      <c r="G65" s="31">
        <v>4111</v>
      </c>
      <c r="H65" s="31">
        <v>3776</v>
      </c>
      <c r="I65" s="55">
        <v>3776</v>
      </c>
      <c r="J65" s="50"/>
      <c r="M65" s="56"/>
    </row>
    <row r="66" spans="2:13" ht="12.75">
      <c r="B66" s="18"/>
      <c r="C66" s="33" t="s">
        <v>416</v>
      </c>
      <c r="E66" s="31">
        <v>2525</v>
      </c>
      <c r="F66" s="31">
        <v>2490</v>
      </c>
      <c r="G66" s="31">
        <v>2445</v>
      </c>
      <c r="H66" s="31">
        <v>2400</v>
      </c>
      <c r="I66" s="55">
        <v>2400</v>
      </c>
      <c r="J66" s="50"/>
      <c r="M66" s="56"/>
    </row>
    <row r="67" spans="2:13" ht="12.75">
      <c r="B67" s="18"/>
      <c r="C67" s="33" t="s">
        <v>489</v>
      </c>
      <c r="E67" s="31">
        <v>3901</v>
      </c>
      <c r="F67" s="31">
        <v>3680</v>
      </c>
      <c r="G67" s="31">
        <v>3405</v>
      </c>
      <c r="H67" s="31">
        <v>3129</v>
      </c>
      <c r="I67" s="55">
        <v>3129</v>
      </c>
      <c r="J67" s="50"/>
      <c r="M67" s="56"/>
    </row>
    <row r="68" spans="2:13" ht="12.75">
      <c r="B68" s="18"/>
      <c r="C68" s="33" t="s">
        <v>61</v>
      </c>
      <c r="D68" s="42"/>
      <c r="E68" s="31">
        <v>4163</v>
      </c>
      <c r="F68" s="31">
        <v>4045</v>
      </c>
      <c r="G68" s="31">
        <v>3897</v>
      </c>
      <c r="H68" s="31">
        <v>3749</v>
      </c>
      <c r="I68" s="55">
        <v>3749</v>
      </c>
      <c r="J68" s="50"/>
      <c r="M68" s="56"/>
    </row>
    <row r="69" spans="2:14" ht="12.75">
      <c r="B69" s="43"/>
      <c r="C69" s="57" t="s">
        <v>470</v>
      </c>
      <c r="D69" s="58"/>
      <c r="E69" s="59">
        <v>3098</v>
      </c>
      <c r="F69" s="59">
        <v>3098</v>
      </c>
      <c r="G69" s="59">
        <v>3098</v>
      </c>
      <c r="H69" s="59">
        <v>3098</v>
      </c>
      <c r="I69" s="60">
        <v>3098</v>
      </c>
      <c r="J69" s="61"/>
      <c r="K69" s="6"/>
      <c r="L69" s="6"/>
      <c r="M69" s="6"/>
      <c r="N69" s="6"/>
    </row>
    <row r="70" spans="3:14" ht="12.75">
      <c r="C70" s="294" t="s">
        <v>202</v>
      </c>
      <c r="D70" s="295"/>
      <c r="E70" s="295"/>
      <c r="F70" s="295"/>
      <c r="G70" s="295"/>
      <c r="H70" s="295"/>
      <c r="I70" s="295"/>
      <c r="J70" s="295"/>
      <c r="K70" s="295"/>
      <c r="L70" s="295"/>
      <c r="M70" s="295"/>
      <c r="N70" s="295"/>
    </row>
    <row r="71" spans="3:14" ht="12.75">
      <c r="C71" s="296" t="s">
        <v>410</v>
      </c>
      <c r="D71" s="289"/>
      <c r="E71" s="289"/>
      <c r="F71" s="289"/>
      <c r="G71" s="289"/>
      <c r="H71" s="289"/>
      <c r="I71" s="289"/>
      <c r="J71" s="289"/>
      <c r="K71" s="289"/>
      <c r="L71" s="289"/>
      <c r="M71" s="289"/>
      <c r="N71" s="289"/>
    </row>
  </sheetData>
  <sheetProtection/>
  <mergeCells count="36">
    <mergeCell ref="D50:N50"/>
    <mergeCell ref="D51:N51"/>
    <mergeCell ref="D52:N52"/>
    <mergeCell ref="C54:I54"/>
    <mergeCell ref="C70:N70"/>
    <mergeCell ref="C71:N71"/>
    <mergeCell ref="D44:N44"/>
    <mergeCell ref="D45:N45"/>
    <mergeCell ref="D46:N46"/>
    <mergeCell ref="D47:N47"/>
    <mergeCell ref="D48:N48"/>
    <mergeCell ref="D49:N49"/>
    <mergeCell ref="D38:N38"/>
    <mergeCell ref="D39:N39"/>
    <mergeCell ref="D40:N40"/>
    <mergeCell ref="D41:N41"/>
    <mergeCell ref="D42:N42"/>
    <mergeCell ref="D43:N43"/>
    <mergeCell ref="D32:N32"/>
    <mergeCell ref="D33:N33"/>
    <mergeCell ref="D34:N34"/>
    <mergeCell ref="D35:N35"/>
    <mergeCell ref="D36:N36"/>
    <mergeCell ref="D37:N37"/>
    <mergeCell ref="D26:N26"/>
    <mergeCell ref="D27:N27"/>
    <mergeCell ref="D28:N28"/>
    <mergeCell ref="D29:N29"/>
    <mergeCell ref="D30:N30"/>
    <mergeCell ref="D31:N31"/>
    <mergeCell ref="C1:H1"/>
    <mergeCell ref="C20:J20"/>
    <mergeCell ref="D22:N22"/>
    <mergeCell ref="D23:N23"/>
    <mergeCell ref="D24:N24"/>
    <mergeCell ref="D25:N25"/>
  </mergeCells>
  <printOptions/>
  <pageMargins left="0.75" right="0.75" top="1" bottom="1" header="0.5" footer="0.5"/>
  <pageSetup horizontalDpi="300" verticalDpi="300" orientation="portrait" paperSize="9"/>
</worksheet>
</file>

<file path=xl/worksheets/sheet20.xml><?xml version="1.0" encoding="utf-8"?>
<worksheet xmlns="http://schemas.openxmlformats.org/spreadsheetml/2006/main" xmlns:r="http://schemas.openxmlformats.org/officeDocument/2006/relationships">
  <dimension ref="A1:I9"/>
  <sheetViews>
    <sheetView workbookViewId="0" topLeftCell="A1">
      <selection activeCell="A1" sqref="A1"/>
    </sheetView>
  </sheetViews>
  <sheetFormatPr defaultColWidth="17.140625" defaultRowHeight="12.75" customHeight="1"/>
  <cols>
    <col min="1" max="2" width="17.140625" style="0" customWidth="1"/>
    <col min="3" max="3" width="21.7109375" style="0" customWidth="1"/>
    <col min="4" max="17" width="14.140625" style="0" customWidth="1"/>
    <col min="18" max="18" width="17.140625" style="0" customWidth="1"/>
  </cols>
  <sheetData>
    <row r="1" spans="2:3" ht="12">
      <c r="B1" s="88" t="s">
        <v>305</v>
      </c>
      <c r="C1" s="88" t="s">
        <v>90</v>
      </c>
    </row>
    <row r="2" spans="1:3" ht="36">
      <c r="A2" s="88" t="s">
        <v>171</v>
      </c>
      <c r="B2" s="16" t="s">
        <v>505</v>
      </c>
      <c r="C2" s="16" t="s">
        <v>163</v>
      </c>
    </row>
    <row r="3" spans="1:3" ht="36">
      <c r="A3" s="88" t="s">
        <v>417</v>
      </c>
      <c r="B3" s="16" t="s">
        <v>418</v>
      </c>
      <c r="C3" s="16" t="s">
        <v>346</v>
      </c>
    </row>
    <row r="6" spans="1:3" ht="24">
      <c r="A6" s="16" t="s">
        <v>143</v>
      </c>
      <c r="B6" s="16" t="s">
        <v>379</v>
      </c>
      <c r="C6" s="88" t="s">
        <v>53</v>
      </c>
    </row>
    <row r="7" spans="2:3" ht="12.75" customHeight="1">
      <c r="B7" s="16"/>
      <c r="C7" s="88"/>
    </row>
    <row r="9" spans="2:9" ht="12">
      <c r="B9" s="331" t="s">
        <v>98</v>
      </c>
      <c r="C9" s="332"/>
      <c r="D9" s="332"/>
      <c r="E9" s="332"/>
      <c r="F9" s="332"/>
      <c r="G9" s="332"/>
      <c r="H9" s="332"/>
      <c r="I9" s="332"/>
    </row>
  </sheetData>
  <sheetProtection/>
  <mergeCells count="1">
    <mergeCell ref="B9:I9"/>
  </mergeCells>
  <printOptions/>
  <pageMargins left="0.75" right="0.75" top="1" bottom="1" header="0.5" footer="0.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M77"/>
  <sheetViews>
    <sheetView workbookViewId="0" topLeftCell="A1">
      <selection activeCell="A1" sqref="A1"/>
    </sheetView>
  </sheetViews>
  <sheetFormatPr defaultColWidth="17.140625" defaultRowHeight="12.75" customHeight="1"/>
  <cols>
    <col min="1" max="1" width="22.7109375" style="0" customWidth="1"/>
    <col min="2" max="2" width="13.421875" style="0" customWidth="1"/>
    <col min="3" max="3" width="9.00390625" style="0" customWidth="1"/>
    <col min="4" max="4" width="12.140625" style="0" customWidth="1"/>
    <col min="5" max="5" width="9.140625" style="0" customWidth="1"/>
    <col min="6" max="6" width="12.140625" style="0" customWidth="1"/>
    <col min="7" max="7" width="10.140625" style="0" customWidth="1"/>
    <col min="8" max="8" width="8.7109375" style="0" customWidth="1"/>
    <col min="9" max="9" width="9.421875" style="0" customWidth="1"/>
    <col min="10" max="10" width="8.7109375" style="0" customWidth="1"/>
    <col min="11" max="11" width="9.421875" style="0" customWidth="1"/>
    <col min="12" max="12" width="8.7109375" style="0" customWidth="1"/>
    <col min="13" max="13" width="9.140625" style="0" customWidth="1"/>
  </cols>
  <sheetData>
    <row r="1" ht="15">
      <c r="A1" s="63" t="s">
        <v>26</v>
      </c>
    </row>
    <row r="3" spans="1:7" ht="15">
      <c r="A3" s="64" t="s">
        <v>501</v>
      </c>
      <c r="G3" s="4" t="s">
        <v>486</v>
      </c>
    </row>
    <row r="5" spans="2:13" ht="60">
      <c r="B5" s="5" t="s">
        <v>250</v>
      </c>
      <c r="C5" s="5" t="s">
        <v>306</v>
      </c>
      <c r="D5" s="5" t="s">
        <v>193</v>
      </c>
      <c r="E5" s="5" t="s">
        <v>233</v>
      </c>
      <c r="F5" s="5" t="s">
        <v>188</v>
      </c>
      <c r="G5" s="5" t="s">
        <v>489</v>
      </c>
      <c r="H5" s="5" t="s">
        <v>246</v>
      </c>
      <c r="I5" s="5" t="s">
        <v>416</v>
      </c>
      <c r="J5" s="5" t="s">
        <v>232</v>
      </c>
      <c r="K5" s="5" t="s">
        <v>247</v>
      </c>
      <c r="L5" s="5" t="s">
        <v>174</v>
      </c>
      <c r="M5" s="65" t="s">
        <v>351</v>
      </c>
    </row>
    <row r="6" spans="1:13" ht="12.75">
      <c r="A6" s="66" t="s">
        <v>146</v>
      </c>
      <c r="B6" s="8" t="s">
        <v>58</v>
      </c>
      <c r="C6" s="8" t="s">
        <v>58</v>
      </c>
      <c r="D6" s="8">
        <v>224.9</v>
      </c>
      <c r="E6" s="8">
        <v>107</v>
      </c>
      <c r="F6" s="8" t="s">
        <v>217</v>
      </c>
      <c r="G6" s="8">
        <v>6.5</v>
      </c>
      <c r="H6" s="8">
        <v>10</v>
      </c>
      <c r="I6" s="9">
        <v>0.05</v>
      </c>
      <c r="J6" s="8">
        <v>1.5</v>
      </c>
      <c r="K6" s="8">
        <v>10</v>
      </c>
      <c r="L6" s="8" t="s">
        <v>58</v>
      </c>
      <c r="M6" s="67"/>
    </row>
    <row r="7" spans="1:13" ht="12.75">
      <c r="A7" s="66" t="s">
        <v>253</v>
      </c>
      <c r="B7" s="12" t="s">
        <v>58</v>
      </c>
      <c r="C7" s="12" t="s">
        <v>58</v>
      </c>
      <c r="D7" s="12">
        <v>2.3</v>
      </c>
      <c r="E7" s="12">
        <v>0.1</v>
      </c>
      <c r="F7" s="12" t="s">
        <v>217</v>
      </c>
      <c r="G7" s="12">
        <v>10.1</v>
      </c>
      <c r="H7" s="12">
        <v>5</v>
      </c>
      <c r="I7" s="12">
        <v>0.1</v>
      </c>
      <c r="J7" s="12">
        <v>0</v>
      </c>
      <c r="K7" s="12">
        <v>0</v>
      </c>
      <c r="L7" s="12" t="s">
        <v>58</v>
      </c>
      <c r="M7" s="68">
        <v>1.109</v>
      </c>
    </row>
    <row r="8" spans="1:13" ht="12.75">
      <c r="A8" s="66" t="s">
        <v>294</v>
      </c>
      <c r="B8" s="12" t="s">
        <v>58</v>
      </c>
      <c r="C8" s="12" t="s">
        <v>58</v>
      </c>
      <c r="D8" s="12">
        <v>286.9</v>
      </c>
      <c r="E8" s="12">
        <v>97.2</v>
      </c>
      <c r="F8" s="12" t="s">
        <v>217</v>
      </c>
      <c r="G8" s="12">
        <v>4.1</v>
      </c>
      <c r="H8" s="12">
        <v>10</v>
      </c>
      <c r="I8" s="12">
        <v>0.4</v>
      </c>
      <c r="J8" s="12">
        <v>0</v>
      </c>
      <c r="K8" s="12">
        <v>0</v>
      </c>
      <c r="L8" s="12" t="s">
        <v>58</v>
      </c>
      <c r="M8" s="68">
        <v>0.628</v>
      </c>
    </row>
    <row r="9" spans="1:13" ht="12.75">
      <c r="A9" s="66" t="s">
        <v>355</v>
      </c>
      <c r="B9" s="12" t="s">
        <v>58</v>
      </c>
      <c r="C9" s="12" t="s">
        <v>58</v>
      </c>
      <c r="D9" s="12" t="s">
        <v>217</v>
      </c>
      <c r="E9" s="12" t="s">
        <v>217</v>
      </c>
      <c r="F9" s="12" t="s">
        <v>217</v>
      </c>
      <c r="G9" s="12">
        <v>2</v>
      </c>
      <c r="H9" s="12">
        <v>10</v>
      </c>
      <c r="I9" s="12">
        <v>0.2</v>
      </c>
      <c r="J9" s="12">
        <v>0</v>
      </c>
      <c r="K9" s="12">
        <v>0</v>
      </c>
      <c r="L9" s="12" t="s">
        <v>58</v>
      </c>
      <c r="M9" s="68">
        <v>0.028</v>
      </c>
    </row>
    <row r="10" spans="1:13" ht="12.75">
      <c r="A10" s="66" t="s">
        <v>201</v>
      </c>
      <c r="B10" s="12" t="s">
        <v>58</v>
      </c>
      <c r="C10" s="12" t="s">
        <v>58</v>
      </c>
      <c r="D10" s="12">
        <v>279.5</v>
      </c>
      <c r="E10" s="12">
        <v>602.5</v>
      </c>
      <c r="F10" s="12" t="s">
        <v>217</v>
      </c>
      <c r="G10" s="12">
        <v>5.4</v>
      </c>
      <c r="H10" s="12">
        <v>1</v>
      </c>
      <c r="I10" s="12">
        <v>0</v>
      </c>
      <c r="J10" s="12">
        <v>0</v>
      </c>
      <c r="K10" s="12">
        <v>0</v>
      </c>
      <c r="L10" s="12" t="s">
        <v>58</v>
      </c>
      <c r="M10" s="68"/>
    </row>
    <row r="11" spans="1:13" ht="12.75">
      <c r="A11" s="66" t="s">
        <v>198</v>
      </c>
      <c r="B11" s="12" t="s">
        <v>58</v>
      </c>
      <c r="C11" s="12" t="s">
        <v>58</v>
      </c>
      <c r="D11" s="12">
        <v>102.3</v>
      </c>
      <c r="E11" s="12">
        <v>0</v>
      </c>
      <c r="F11" s="12">
        <v>0.8</v>
      </c>
      <c r="G11" s="12">
        <v>6.1</v>
      </c>
      <c r="H11" s="12">
        <v>1.3</v>
      </c>
      <c r="I11" s="12">
        <v>0.1</v>
      </c>
      <c r="J11" s="12">
        <v>0</v>
      </c>
      <c r="K11" s="12">
        <v>0</v>
      </c>
      <c r="L11" s="12" t="s">
        <v>58</v>
      </c>
      <c r="M11" s="68"/>
    </row>
    <row r="12" spans="1:13" ht="12.75">
      <c r="A12" s="66" t="s">
        <v>265</v>
      </c>
      <c r="B12" s="12" t="s">
        <v>58</v>
      </c>
      <c r="C12" s="12" t="s">
        <v>58</v>
      </c>
      <c r="D12" s="12">
        <v>56.8</v>
      </c>
      <c r="E12" s="12">
        <v>0.6</v>
      </c>
      <c r="F12" s="12">
        <v>4.4</v>
      </c>
      <c r="G12" s="12">
        <v>6.1</v>
      </c>
      <c r="H12" s="12">
        <v>1.3</v>
      </c>
      <c r="I12" s="12">
        <v>0.1</v>
      </c>
      <c r="J12" s="12">
        <v>0</v>
      </c>
      <c r="K12" s="12">
        <v>0</v>
      </c>
      <c r="L12" s="12" t="s">
        <v>58</v>
      </c>
      <c r="M12" s="68"/>
    </row>
    <row r="13" spans="1:13" ht="12.75">
      <c r="A13" s="66" t="s">
        <v>29</v>
      </c>
      <c r="B13" s="12" t="s">
        <v>58</v>
      </c>
      <c r="C13" s="12" t="s">
        <v>58</v>
      </c>
      <c r="D13" s="12">
        <v>105.7</v>
      </c>
      <c r="E13" s="12">
        <v>5.9</v>
      </c>
      <c r="F13" s="12" t="s">
        <v>217</v>
      </c>
      <c r="G13" s="12">
        <v>8.9</v>
      </c>
      <c r="H13" s="12">
        <v>7</v>
      </c>
      <c r="I13" s="12">
        <v>0.4</v>
      </c>
      <c r="J13" s="12">
        <v>0</v>
      </c>
      <c r="K13" s="12">
        <v>0</v>
      </c>
      <c r="L13" s="12" t="s">
        <v>58</v>
      </c>
      <c r="M13" s="68">
        <v>0.28</v>
      </c>
    </row>
    <row r="14" spans="1:13" ht="12.75">
      <c r="A14" s="66" t="s">
        <v>177</v>
      </c>
      <c r="B14" s="12" t="s">
        <v>58</v>
      </c>
      <c r="C14" s="12" t="s">
        <v>58</v>
      </c>
      <c r="D14" s="12">
        <v>775</v>
      </c>
      <c r="E14" s="12">
        <v>1199.9</v>
      </c>
      <c r="F14" s="12" t="s">
        <v>217</v>
      </c>
      <c r="G14" s="12">
        <v>5.4</v>
      </c>
      <c r="H14" s="12">
        <v>1</v>
      </c>
      <c r="I14" s="12">
        <v>0</v>
      </c>
      <c r="J14" s="12">
        <v>0</v>
      </c>
      <c r="K14" s="12">
        <v>0</v>
      </c>
      <c r="L14" s="12" t="s">
        <v>58</v>
      </c>
      <c r="M14" s="68"/>
    </row>
    <row r="15" spans="1:13" ht="12.75">
      <c r="A15" s="66" t="s">
        <v>160</v>
      </c>
      <c r="B15" s="12" t="s">
        <v>58</v>
      </c>
      <c r="C15" s="12" t="s">
        <v>58</v>
      </c>
      <c r="D15" s="12">
        <v>16.5</v>
      </c>
      <c r="E15" s="12">
        <v>0.3</v>
      </c>
      <c r="F15" s="12">
        <v>2.1</v>
      </c>
      <c r="G15" s="12">
        <v>3.2</v>
      </c>
      <c r="H15" s="12">
        <v>2</v>
      </c>
      <c r="I15" s="12">
        <v>0.2</v>
      </c>
      <c r="J15" s="12">
        <v>0</v>
      </c>
      <c r="K15" s="12">
        <v>0</v>
      </c>
      <c r="L15" s="12" t="s">
        <v>58</v>
      </c>
      <c r="M15" s="68">
        <v>0.001</v>
      </c>
    </row>
    <row r="16" spans="1:13" ht="12.75">
      <c r="A16" s="66" t="s">
        <v>158</v>
      </c>
      <c r="B16" s="12" t="s">
        <v>58</v>
      </c>
      <c r="C16" s="12" t="s">
        <v>58</v>
      </c>
      <c r="D16" s="12">
        <v>417.8</v>
      </c>
      <c r="E16" s="12">
        <v>464.2</v>
      </c>
      <c r="F16" s="12" t="s">
        <v>217</v>
      </c>
      <c r="G16" s="12">
        <v>10.8</v>
      </c>
      <c r="H16" s="12">
        <v>2</v>
      </c>
      <c r="I16" s="12">
        <v>0.1</v>
      </c>
      <c r="J16" s="12">
        <v>0</v>
      </c>
      <c r="K16" s="12">
        <v>0</v>
      </c>
      <c r="L16" s="12" t="s">
        <v>58</v>
      </c>
      <c r="M16" s="68"/>
    </row>
    <row r="17" spans="1:13" ht="12.75">
      <c r="A17" s="66" t="s">
        <v>27</v>
      </c>
      <c r="B17" s="12">
        <v>0</v>
      </c>
      <c r="C17" s="12" t="s">
        <v>58</v>
      </c>
      <c r="D17" s="12">
        <v>16.9</v>
      </c>
      <c r="E17" s="14">
        <v>5.28</v>
      </c>
      <c r="F17" s="15">
        <v>8.5</v>
      </c>
      <c r="G17" s="15">
        <v>1.7</v>
      </c>
      <c r="H17" s="12">
        <v>12</v>
      </c>
      <c r="I17" s="12">
        <v>0.7</v>
      </c>
      <c r="J17" s="12">
        <v>0</v>
      </c>
      <c r="K17" s="12">
        <v>0</v>
      </c>
      <c r="L17" s="12">
        <v>4</v>
      </c>
      <c r="M17" s="68">
        <v>0.003</v>
      </c>
    </row>
    <row r="18" spans="1:13" ht="12.75">
      <c r="A18" s="66" t="s">
        <v>70</v>
      </c>
      <c r="B18" s="12" t="s">
        <v>58</v>
      </c>
      <c r="C18" s="12" t="s">
        <v>58</v>
      </c>
      <c r="D18" s="12">
        <v>0.1</v>
      </c>
      <c r="E18" s="12">
        <v>0</v>
      </c>
      <c r="F18" s="12" t="s">
        <v>217</v>
      </c>
      <c r="G18" s="12">
        <v>6.1</v>
      </c>
      <c r="H18" s="12">
        <v>1.3</v>
      </c>
      <c r="I18" s="12">
        <v>0.1</v>
      </c>
      <c r="J18" s="12">
        <v>0</v>
      </c>
      <c r="K18" s="12">
        <v>0</v>
      </c>
      <c r="L18" s="12" t="s">
        <v>58</v>
      </c>
      <c r="M18" s="68">
        <v>0.746</v>
      </c>
    </row>
    <row r="19" spans="1:13" ht="12.75">
      <c r="A19" s="66" t="s">
        <v>277</v>
      </c>
      <c r="B19" s="12">
        <v>0</v>
      </c>
      <c r="C19" s="12">
        <v>0</v>
      </c>
      <c r="D19" s="12">
        <v>10.8</v>
      </c>
      <c r="E19" s="12">
        <v>3.4</v>
      </c>
      <c r="F19" s="12">
        <v>0.1</v>
      </c>
      <c r="G19" s="12">
        <v>0.8</v>
      </c>
      <c r="H19" s="12">
        <v>10</v>
      </c>
      <c r="I19" s="12">
        <v>0.6</v>
      </c>
      <c r="J19" s="12">
        <v>0.6</v>
      </c>
      <c r="K19" s="12">
        <v>0.1</v>
      </c>
      <c r="L19" s="12" t="s">
        <v>58</v>
      </c>
      <c r="M19" s="68"/>
    </row>
    <row r="20" spans="1:13" ht="12.75">
      <c r="A20" s="66" t="s">
        <v>273</v>
      </c>
      <c r="B20" s="12" t="s">
        <v>58</v>
      </c>
      <c r="C20" s="12" t="s">
        <v>58</v>
      </c>
      <c r="D20" s="12">
        <v>653.3</v>
      </c>
      <c r="E20" s="12">
        <v>591.1</v>
      </c>
      <c r="F20" s="12">
        <v>0.2</v>
      </c>
      <c r="G20" s="12">
        <v>9.1</v>
      </c>
      <c r="H20" s="12">
        <v>5</v>
      </c>
      <c r="I20" s="12">
        <v>0.3</v>
      </c>
      <c r="J20" s="12">
        <v>0.5</v>
      </c>
      <c r="K20" s="12">
        <v>0</v>
      </c>
      <c r="L20" s="12" t="s">
        <v>58</v>
      </c>
      <c r="M20" s="68">
        <v>0.335</v>
      </c>
    </row>
    <row r="21" spans="1:13" ht="12.75">
      <c r="A21" s="66" t="s">
        <v>372</v>
      </c>
      <c r="B21" s="12">
        <v>0</v>
      </c>
      <c r="C21" s="12" t="s">
        <v>58</v>
      </c>
      <c r="D21" s="12">
        <v>12.7</v>
      </c>
      <c r="E21" s="12">
        <v>0.8</v>
      </c>
      <c r="F21" s="12">
        <v>0.5</v>
      </c>
      <c r="G21" s="12">
        <v>1</v>
      </c>
      <c r="H21" s="12">
        <v>4</v>
      </c>
      <c r="I21" s="12">
        <v>0.4</v>
      </c>
      <c r="J21" s="12">
        <v>0</v>
      </c>
      <c r="K21" s="12">
        <v>0</v>
      </c>
      <c r="L21" s="12" t="s">
        <v>58</v>
      </c>
      <c r="M21" s="68"/>
    </row>
    <row r="22" spans="1:13" ht="12.75">
      <c r="A22" s="66" t="s">
        <v>113</v>
      </c>
      <c r="B22" s="12">
        <v>0</v>
      </c>
      <c r="C22" s="12">
        <v>0</v>
      </c>
      <c r="D22" s="12">
        <v>0.3</v>
      </c>
      <c r="E22" s="12">
        <v>0.1</v>
      </c>
      <c r="F22" s="12">
        <v>0.2</v>
      </c>
      <c r="G22" s="12">
        <v>0.8</v>
      </c>
      <c r="H22" s="12">
        <v>2</v>
      </c>
      <c r="I22" s="12">
        <v>0.2</v>
      </c>
      <c r="J22" s="12">
        <v>0</v>
      </c>
      <c r="K22" s="12">
        <v>0</v>
      </c>
      <c r="L22" s="12" t="s">
        <v>58</v>
      </c>
      <c r="M22" s="68"/>
    </row>
    <row r="23" spans="1:13" ht="12.75">
      <c r="A23" s="66" t="s">
        <v>18</v>
      </c>
      <c r="B23" s="12">
        <v>0</v>
      </c>
      <c r="C23" s="12">
        <v>0</v>
      </c>
      <c r="D23" s="12">
        <v>0.2</v>
      </c>
      <c r="E23" s="12">
        <v>0.2</v>
      </c>
      <c r="F23" s="12">
        <v>2.4</v>
      </c>
      <c r="G23" s="12">
        <v>0</v>
      </c>
      <c r="H23" s="12">
        <v>4</v>
      </c>
      <c r="I23" s="12">
        <v>0.4</v>
      </c>
      <c r="J23" s="12">
        <v>0</v>
      </c>
      <c r="K23" s="12">
        <v>0</v>
      </c>
      <c r="L23" s="12">
        <v>0</v>
      </c>
      <c r="M23" s="68"/>
    </row>
    <row r="24" spans="1:13" ht="12.75">
      <c r="A24" s="66" t="s">
        <v>333</v>
      </c>
      <c r="B24" s="12">
        <v>0</v>
      </c>
      <c r="C24" s="12" t="s">
        <v>58</v>
      </c>
      <c r="D24" s="12">
        <v>3.2</v>
      </c>
      <c r="E24" s="12">
        <v>0.5</v>
      </c>
      <c r="F24" s="12">
        <v>9.6</v>
      </c>
      <c r="G24" s="12">
        <v>0.3</v>
      </c>
      <c r="H24" s="12">
        <v>2</v>
      </c>
      <c r="I24" s="12">
        <v>0.1</v>
      </c>
      <c r="J24" s="12">
        <v>0</v>
      </c>
      <c r="K24" s="12">
        <v>0</v>
      </c>
      <c r="L24" s="12" t="s">
        <v>58</v>
      </c>
      <c r="M24" s="68"/>
    </row>
    <row r="25" spans="1:13" ht="12.75">
      <c r="A25" s="66" t="s">
        <v>393</v>
      </c>
      <c r="B25" s="12" t="s">
        <v>58</v>
      </c>
      <c r="C25" s="12" t="s">
        <v>58</v>
      </c>
      <c r="D25" s="12">
        <v>5.8</v>
      </c>
      <c r="E25" s="12">
        <v>1.2</v>
      </c>
      <c r="F25" s="12">
        <v>16.9</v>
      </c>
      <c r="G25" s="12">
        <v>2.4</v>
      </c>
      <c r="H25" s="12">
        <v>4</v>
      </c>
      <c r="I25" s="12">
        <v>0.3</v>
      </c>
      <c r="J25" s="12">
        <v>0</v>
      </c>
      <c r="K25" s="12">
        <v>0</v>
      </c>
      <c r="L25" s="12" t="s">
        <v>58</v>
      </c>
      <c r="M25" s="68">
        <v>0.678</v>
      </c>
    </row>
    <row r="26" spans="1:13" ht="12.75">
      <c r="A26" s="66" t="s">
        <v>391</v>
      </c>
      <c r="B26" s="12" t="s">
        <v>58</v>
      </c>
      <c r="C26" s="12" t="s">
        <v>58</v>
      </c>
      <c r="D26" s="12">
        <v>50.4</v>
      </c>
      <c r="E26" s="12">
        <v>3.2</v>
      </c>
      <c r="F26" s="12">
        <v>20.2</v>
      </c>
      <c r="G26" s="12">
        <v>10.6</v>
      </c>
      <c r="H26" s="12">
        <v>6.9</v>
      </c>
      <c r="I26" s="12">
        <v>0.4</v>
      </c>
      <c r="J26" s="12">
        <v>0</v>
      </c>
      <c r="K26" s="12">
        <v>0</v>
      </c>
      <c r="L26" s="12" t="s">
        <v>58</v>
      </c>
      <c r="M26" s="68">
        <v>0.503</v>
      </c>
    </row>
    <row r="27" spans="1:13" ht="12.75">
      <c r="A27" s="66" t="s">
        <v>115</v>
      </c>
      <c r="B27" s="12" t="s">
        <v>58</v>
      </c>
      <c r="C27" s="12" t="s">
        <v>58</v>
      </c>
      <c r="D27" s="12">
        <v>417.1</v>
      </c>
      <c r="E27" s="12">
        <v>539.9</v>
      </c>
      <c r="F27" s="12" t="s">
        <v>217</v>
      </c>
      <c r="G27" s="12">
        <v>3.7</v>
      </c>
      <c r="H27" s="12">
        <v>5</v>
      </c>
      <c r="I27" s="12">
        <v>0.1</v>
      </c>
      <c r="J27" s="12">
        <v>2.6</v>
      </c>
      <c r="K27" s="12">
        <v>9.4</v>
      </c>
      <c r="L27" s="12" t="s">
        <v>58</v>
      </c>
      <c r="M27" s="68"/>
    </row>
    <row r="28" spans="1:13" ht="12.75">
      <c r="A28" s="66" t="s">
        <v>361</v>
      </c>
      <c r="B28" s="12" t="s">
        <v>58</v>
      </c>
      <c r="C28" s="12" t="s">
        <v>58</v>
      </c>
      <c r="D28" s="12">
        <v>0.1</v>
      </c>
      <c r="E28" s="12">
        <v>0</v>
      </c>
      <c r="F28" s="12" t="s">
        <v>217</v>
      </c>
      <c r="G28" s="12">
        <v>6.6</v>
      </c>
      <c r="H28" s="12">
        <v>2</v>
      </c>
      <c r="I28" s="12">
        <v>0.1</v>
      </c>
      <c r="J28" s="12">
        <v>0</v>
      </c>
      <c r="K28" s="12">
        <v>0</v>
      </c>
      <c r="L28" s="12" t="s">
        <v>58</v>
      </c>
      <c r="M28" s="68">
        <v>0.867</v>
      </c>
    </row>
    <row r="29" spans="1:13" ht="12.75">
      <c r="A29" s="66" t="s">
        <v>0</v>
      </c>
      <c r="B29" s="12">
        <v>0</v>
      </c>
      <c r="C29" s="12">
        <v>0</v>
      </c>
      <c r="D29" s="12">
        <v>31.2</v>
      </c>
      <c r="E29" s="12">
        <v>14.9</v>
      </c>
      <c r="F29" s="12" t="s">
        <v>217</v>
      </c>
      <c r="G29" s="12">
        <v>0.7</v>
      </c>
      <c r="H29" s="12">
        <v>10</v>
      </c>
      <c r="I29" s="12">
        <v>0.6</v>
      </c>
      <c r="J29" s="12">
        <v>1.5</v>
      </c>
      <c r="K29" s="12">
        <v>10</v>
      </c>
      <c r="L29" s="12" t="s">
        <v>58</v>
      </c>
      <c r="M29" s="68"/>
    </row>
    <row r="30" spans="1:13" ht="12.75">
      <c r="A30" s="66" t="s">
        <v>321</v>
      </c>
      <c r="B30" s="12" t="s">
        <v>58</v>
      </c>
      <c r="C30" s="12" t="s">
        <v>58</v>
      </c>
      <c r="D30" s="12">
        <v>292.8</v>
      </c>
      <c r="E30" s="12">
        <v>597.7</v>
      </c>
      <c r="F30" s="12" t="s">
        <v>217</v>
      </c>
      <c r="G30" s="12">
        <v>6.4</v>
      </c>
      <c r="H30" s="12">
        <v>2</v>
      </c>
      <c r="I30" s="12">
        <v>0.1</v>
      </c>
      <c r="J30" s="12">
        <v>0</v>
      </c>
      <c r="K30" s="12">
        <v>0</v>
      </c>
      <c r="L30" s="12" t="s">
        <v>58</v>
      </c>
      <c r="M30" s="68"/>
    </row>
    <row r="31" spans="1:13" ht="12.75">
      <c r="A31" s="66" t="s">
        <v>319</v>
      </c>
      <c r="B31" s="12" t="s">
        <v>58</v>
      </c>
      <c r="C31" s="12" t="s">
        <v>58</v>
      </c>
      <c r="D31" s="12">
        <v>420.4</v>
      </c>
      <c r="E31" s="12">
        <v>496.5</v>
      </c>
      <c r="F31" s="12" t="s">
        <v>217</v>
      </c>
      <c r="G31" s="12">
        <v>4.5</v>
      </c>
      <c r="H31" s="12">
        <v>2</v>
      </c>
      <c r="I31" s="12">
        <v>0.1</v>
      </c>
      <c r="J31" s="12">
        <v>0</v>
      </c>
      <c r="K31" s="12">
        <v>0</v>
      </c>
      <c r="L31" s="12" t="s">
        <v>58</v>
      </c>
      <c r="M31" s="68">
        <v>0.091</v>
      </c>
    </row>
    <row r="32" spans="1:13" ht="12.75">
      <c r="A32" s="66" t="s">
        <v>405</v>
      </c>
      <c r="B32" s="12" t="s">
        <v>58</v>
      </c>
      <c r="C32" s="12" t="s">
        <v>58</v>
      </c>
      <c r="D32" s="12">
        <v>0.1</v>
      </c>
      <c r="E32" s="12">
        <v>0</v>
      </c>
      <c r="F32" s="12" t="s">
        <v>217</v>
      </c>
      <c r="G32" s="12">
        <v>7.4</v>
      </c>
      <c r="H32" s="12">
        <v>2</v>
      </c>
      <c r="I32" s="12">
        <v>0.1</v>
      </c>
      <c r="J32" s="12">
        <v>0</v>
      </c>
      <c r="K32" s="12">
        <v>0</v>
      </c>
      <c r="L32" s="12" t="s">
        <v>58</v>
      </c>
      <c r="M32" s="68">
        <v>0.027</v>
      </c>
    </row>
    <row r="33" spans="1:13" ht="12.75">
      <c r="A33" s="66" t="s">
        <v>406</v>
      </c>
      <c r="B33" s="12" t="s">
        <v>58</v>
      </c>
      <c r="C33" s="12" t="s">
        <v>58</v>
      </c>
      <c r="D33" s="12">
        <v>2.8</v>
      </c>
      <c r="E33" s="12">
        <v>0.7</v>
      </c>
      <c r="F33" s="12">
        <v>39.3</v>
      </c>
      <c r="G33" s="12">
        <v>7</v>
      </c>
      <c r="H33" s="12">
        <v>1.3</v>
      </c>
      <c r="I33" s="12">
        <v>0.1</v>
      </c>
      <c r="J33" s="12">
        <v>0</v>
      </c>
      <c r="K33" s="12">
        <v>0</v>
      </c>
      <c r="L33" s="12" t="s">
        <v>58</v>
      </c>
      <c r="M33" s="68">
        <v>0.052</v>
      </c>
    </row>
    <row r="34" spans="1:13" ht="12.75">
      <c r="A34" s="66" t="s">
        <v>423</v>
      </c>
      <c r="B34" s="12">
        <v>0</v>
      </c>
      <c r="C34" s="12" t="s">
        <v>58</v>
      </c>
      <c r="D34" s="12">
        <v>0</v>
      </c>
      <c r="E34" s="12">
        <v>0.1</v>
      </c>
      <c r="F34" s="12">
        <v>0</v>
      </c>
      <c r="G34" s="12">
        <v>0</v>
      </c>
      <c r="H34" s="12">
        <v>0</v>
      </c>
      <c r="I34" s="12">
        <v>0</v>
      </c>
      <c r="J34" s="12">
        <v>0</v>
      </c>
      <c r="K34" s="12">
        <v>0</v>
      </c>
      <c r="L34" s="12">
        <v>0</v>
      </c>
      <c r="M34" s="68"/>
    </row>
    <row r="35" spans="1:13" ht="12.75">
      <c r="A35" s="66" t="s">
        <v>112</v>
      </c>
      <c r="B35" s="12">
        <v>0</v>
      </c>
      <c r="C35" s="12" t="s">
        <v>58</v>
      </c>
      <c r="D35" s="12">
        <v>0</v>
      </c>
      <c r="E35" s="12">
        <v>0.3</v>
      </c>
      <c r="F35" s="12">
        <v>0</v>
      </c>
      <c r="G35" s="12">
        <v>0</v>
      </c>
      <c r="H35" s="12">
        <v>0</v>
      </c>
      <c r="I35" s="12">
        <v>0</v>
      </c>
      <c r="J35" s="12">
        <v>0</v>
      </c>
      <c r="K35" s="12">
        <v>0</v>
      </c>
      <c r="L35" s="12">
        <v>0</v>
      </c>
      <c r="M35" s="68"/>
    </row>
    <row r="36" spans="1:13" ht="12.75">
      <c r="A36" s="66" t="s">
        <v>167</v>
      </c>
      <c r="B36" s="12">
        <v>0</v>
      </c>
      <c r="C36" s="12" t="s">
        <v>58</v>
      </c>
      <c r="D36" s="12">
        <v>0</v>
      </c>
      <c r="E36" s="12">
        <v>300</v>
      </c>
      <c r="F36" s="12">
        <v>6.4</v>
      </c>
      <c r="G36" s="12">
        <v>0</v>
      </c>
      <c r="H36" s="12">
        <v>0.1</v>
      </c>
      <c r="I36" s="12">
        <v>0</v>
      </c>
      <c r="J36" s="12">
        <v>0</v>
      </c>
      <c r="K36" s="12">
        <v>0</v>
      </c>
      <c r="L36" s="12">
        <v>0</v>
      </c>
      <c r="M36" s="68"/>
    </row>
    <row r="37" spans="1:13" ht="12.75">
      <c r="A37" s="66" t="s">
        <v>74</v>
      </c>
      <c r="B37" s="12">
        <v>0</v>
      </c>
      <c r="C37" s="12" t="s">
        <v>58</v>
      </c>
      <c r="D37" s="12">
        <v>0</v>
      </c>
      <c r="E37" s="12">
        <v>300</v>
      </c>
      <c r="F37" s="12">
        <v>0</v>
      </c>
      <c r="G37" s="12">
        <v>0</v>
      </c>
      <c r="H37" s="12">
        <v>0</v>
      </c>
      <c r="I37" s="12">
        <v>0</v>
      </c>
      <c r="J37" s="12">
        <v>0</v>
      </c>
      <c r="K37" s="12">
        <v>0</v>
      </c>
      <c r="L37" s="12">
        <v>0</v>
      </c>
      <c r="M37" s="68"/>
    </row>
    <row r="38" spans="1:13" ht="12.75">
      <c r="A38" s="2"/>
      <c r="B38" s="69"/>
      <c r="C38" s="69"/>
      <c r="D38" s="69"/>
      <c r="E38" s="69"/>
      <c r="F38" s="69"/>
      <c r="G38" s="69"/>
      <c r="H38" s="69"/>
      <c r="I38" s="69"/>
      <c r="J38" s="69"/>
      <c r="K38" s="69"/>
      <c r="L38" s="69"/>
      <c r="M38" s="65"/>
    </row>
    <row r="39" spans="1:13" ht="12.75">
      <c r="A39" s="70" t="s">
        <v>456</v>
      </c>
      <c r="B39" s="71" t="s">
        <v>58</v>
      </c>
      <c r="C39" s="8" t="s">
        <v>58</v>
      </c>
      <c r="D39" s="72">
        <v>4202.7</v>
      </c>
      <c r="E39" s="72">
        <v>5338.5</v>
      </c>
      <c r="F39" s="72">
        <v>111.5</v>
      </c>
      <c r="G39" s="72">
        <v>137.7</v>
      </c>
      <c r="H39" s="72">
        <v>126.1</v>
      </c>
      <c r="I39" s="72">
        <v>6.5</v>
      </c>
      <c r="J39" s="72">
        <v>6.7</v>
      </c>
      <c r="K39" s="72">
        <v>29.5</v>
      </c>
      <c r="L39" s="8" t="s">
        <v>58</v>
      </c>
      <c r="M39" s="67">
        <v>5.348</v>
      </c>
    </row>
    <row r="41" spans="1:10" ht="12.75">
      <c r="A41" s="297" t="s">
        <v>539</v>
      </c>
      <c r="B41" s="289"/>
      <c r="C41" s="289"/>
      <c r="D41" s="289"/>
      <c r="E41" s="289"/>
      <c r="F41" s="289"/>
      <c r="G41" s="289"/>
      <c r="H41" s="289"/>
      <c r="I41" s="289"/>
      <c r="J41" s="289"/>
    </row>
    <row r="42" spans="1:10" ht="12.75">
      <c r="A42" s="297" t="s">
        <v>310</v>
      </c>
      <c r="B42" s="289"/>
      <c r="C42" s="289"/>
      <c r="D42" s="289"/>
      <c r="E42" s="289"/>
      <c r="F42" s="289"/>
      <c r="G42" s="289"/>
      <c r="H42" s="289"/>
      <c r="I42" s="289"/>
      <c r="J42" s="289"/>
    </row>
    <row r="43" spans="1:9" ht="12.75">
      <c r="A43" s="297" t="s">
        <v>302</v>
      </c>
      <c r="B43" s="289"/>
      <c r="C43" s="297" t="s">
        <v>364</v>
      </c>
      <c r="D43" s="289"/>
      <c r="E43" s="289"/>
      <c r="F43" s="289"/>
      <c r="G43" s="289"/>
      <c r="H43" s="289"/>
      <c r="I43" s="289"/>
    </row>
    <row r="44" spans="1:9" ht="12.75">
      <c r="A44" s="297" t="s">
        <v>47</v>
      </c>
      <c r="B44" s="289"/>
      <c r="C44" s="289"/>
      <c r="D44" s="289"/>
      <c r="E44" s="289"/>
      <c r="F44" s="289"/>
      <c r="G44" s="289"/>
      <c r="H44" s="289"/>
      <c r="I44" s="289"/>
    </row>
    <row r="45" spans="1:9" ht="12.75">
      <c r="A45" s="297" t="s">
        <v>23</v>
      </c>
      <c r="B45" s="289"/>
      <c r="C45" s="289"/>
      <c r="D45" s="289"/>
      <c r="E45" s="289"/>
      <c r="F45" s="289"/>
      <c r="G45" s="289"/>
      <c r="H45" s="289"/>
      <c r="I45" s="289"/>
    </row>
    <row r="46" spans="1:9" ht="12.75">
      <c r="A46" s="297" t="s">
        <v>331</v>
      </c>
      <c r="B46" s="289"/>
      <c r="C46" s="289"/>
      <c r="D46" s="289"/>
      <c r="E46" s="289"/>
      <c r="F46" s="289"/>
      <c r="G46" s="289"/>
      <c r="H46" s="289"/>
      <c r="I46" s="289"/>
    </row>
    <row r="47" spans="1:11" ht="12">
      <c r="A47" s="298" t="s">
        <v>38</v>
      </c>
      <c r="B47" s="289"/>
      <c r="C47" s="289"/>
      <c r="D47" s="289"/>
      <c r="E47" s="289"/>
      <c r="F47" s="289"/>
      <c r="G47" s="289"/>
      <c r="H47" s="289"/>
      <c r="I47" s="289"/>
      <c r="J47" s="289"/>
      <c r="K47" s="289"/>
    </row>
    <row r="48" spans="1:9" ht="12">
      <c r="A48" s="288" t="s">
        <v>445</v>
      </c>
      <c r="B48" s="289"/>
      <c r="C48" s="289"/>
      <c r="D48" s="289"/>
      <c r="E48" s="289"/>
      <c r="F48" s="289"/>
      <c r="G48" s="289"/>
      <c r="H48" s="289"/>
      <c r="I48" s="289"/>
    </row>
    <row r="50" spans="1:10" ht="12.75">
      <c r="A50" s="299" t="s">
        <v>184</v>
      </c>
      <c r="B50" s="289"/>
      <c r="C50" s="289"/>
      <c r="D50" s="289"/>
      <c r="E50" s="289"/>
      <c r="F50" s="289"/>
      <c r="G50" s="289"/>
      <c r="H50" s="289"/>
      <c r="I50" s="289"/>
      <c r="J50" s="289"/>
    </row>
    <row r="51" spans="1:10" ht="12.75">
      <c r="A51" s="300" t="s">
        <v>378</v>
      </c>
      <c r="B51" s="289"/>
      <c r="C51" s="289"/>
      <c r="D51" s="289"/>
      <c r="E51" s="289"/>
      <c r="F51" s="289"/>
      <c r="G51" s="289"/>
      <c r="H51" s="289"/>
      <c r="I51" s="289"/>
      <c r="J51" s="289"/>
    </row>
    <row r="52" spans="2:11" ht="12.75" customHeight="1">
      <c r="B52" s="17"/>
      <c r="C52" s="17"/>
      <c r="D52" s="17"/>
      <c r="E52" s="17"/>
      <c r="F52" s="17"/>
      <c r="G52" s="17"/>
      <c r="H52" s="17"/>
      <c r="I52" s="17"/>
      <c r="J52" s="17"/>
      <c r="K52" s="17"/>
    </row>
    <row r="53" spans="1:12" ht="12.75">
      <c r="A53" s="18"/>
      <c r="B53" s="75">
        <v>2010</v>
      </c>
      <c r="C53" s="76">
        <v>2015</v>
      </c>
      <c r="D53" s="76">
        <v>2020</v>
      </c>
      <c r="E53" s="76">
        <v>2025</v>
      </c>
      <c r="F53" s="76">
        <v>2030</v>
      </c>
      <c r="G53" s="76">
        <v>2035</v>
      </c>
      <c r="H53" s="76">
        <v>2040</v>
      </c>
      <c r="I53" s="76">
        <v>2045</v>
      </c>
      <c r="J53" s="76">
        <v>2050</v>
      </c>
      <c r="K53" s="77"/>
      <c r="L53" s="50"/>
    </row>
    <row r="54" spans="1:11" ht="12.75">
      <c r="A54" s="74" t="s">
        <v>250</v>
      </c>
      <c r="B54" s="78">
        <v>0</v>
      </c>
      <c r="C54" s="79" t="s">
        <v>41</v>
      </c>
      <c r="D54" s="79" t="s">
        <v>109</v>
      </c>
      <c r="E54" s="48"/>
      <c r="F54" s="48"/>
      <c r="G54" s="48"/>
      <c r="H54" s="48"/>
      <c r="I54" s="48"/>
      <c r="J54" s="48"/>
      <c r="K54" s="48"/>
    </row>
    <row r="55" spans="1:11" ht="12.75">
      <c r="A55" s="74" t="s">
        <v>306</v>
      </c>
      <c r="B55" s="80">
        <v>0</v>
      </c>
      <c r="C55" s="81" t="s">
        <v>32</v>
      </c>
      <c r="D55" s="81" t="s">
        <v>182</v>
      </c>
      <c r="E55" s="2" t="s">
        <v>204</v>
      </c>
      <c r="F55" s="82" t="s">
        <v>144</v>
      </c>
      <c r="G55" s="82" t="s">
        <v>93</v>
      </c>
      <c r="H55" s="82" t="s">
        <v>48</v>
      </c>
      <c r="I55" s="82" t="s">
        <v>222</v>
      </c>
      <c r="J55" s="82" t="s">
        <v>108</v>
      </c>
      <c r="K55" s="82"/>
    </row>
    <row r="56" spans="1:4" ht="12.75">
      <c r="A56" s="74" t="s">
        <v>257</v>
      </c>
      <c r="B56" s="81">
        <v>0</v>
      </c>
      <c r="C56" s="81" t="s">
        <v>41</v>
      </c>
      <c r="D56" s="81" t="s">
        <v>500</v>
      </c>
    </row>
    <row r="57" spans="1:4" ht="12.75">
      <c r="A57" s="74" t="s">
        <v>188</v>
      </c>
      <c r="B57" s="80">
        <v>0</v>
      </c>
      <c r="C57" s="81" t="s">
        <v>41</v>
      </c>
      <c r="D57" s="81" t="s">
        <v>124</v>
      </c>
    </row>
    <row r="58" spans="1:8" ht="12.75">
      <c r="A58" s="74" t="s">
        <v>489</v>
      </c>
      <c r="B58" s="80">
        <v>0</v>
      </c>
      <c r="C58" s="81" t="s">
        <v>41</v>
      </c>
      <c r="D58" s="83">
        <v>0.25</v>
      </c>
      <c r="E58" s="2">
        <v>0.5</v>
      </c>
      <c r="F58" s="84">
        <v>0.75</v>
      </c>
      <c r="G58" s="83">
        <v>1</v>
      </c>
      <c r="H58" s="83"/>
    </row>
    <row r="59" spans="1:4" ht="12.75">
      <c r="A59" s="74" t="s">
        <v>538</v>
      </c>
      <c r="B59" s="80">
        <v>0</v>
      </c>
      <c r="C59" s="81" t="s">
        <v>41</v>
      </c>
      <c r="D59" s="80">
        <v>10</v>
      </c>
    </row>
    <row r="60" spans="1:7" ht="12.75">
      <c r="A60" s="74" t="s">
        <v>416</v>
      </c>
      <c r="B60" s="80">
        <v>0</v>
      </c>
      <c r="C60" s="81" t="s">
        <v>41</v>
      </c>
      <c r="D60" s="83">
        <v>0.33</v>
      </c>
      <c r="E60" s="2">
        <v>0.67</v>
      </c>
      <c r="F60" s="84">
        <v>1</v>
      </c>
      <c r="G60" s="83"/>
    </row>
    <row r="61" spans="1:4" ht="12.75">
      <c r="A61" s="74" t="s">
        <v>36</v>
      </c>
      <c r="B61" s="80">
        <v>0</v>
      </c>
      <c r="C61" s="81" t="s">
        <v>41</v>
      </c>
      <c r="D61" s="83">
        <v>0.33</v>
      </c>
    </row>
    <row r="62" spans="1:4" ht="12.75">
      <c r="A62" s="74" t="s">
        <v>247</v>
      </c>
      <c r="B62" s="80">
        <v>0</v>
      </c>
      <c r="C62" s="81" t="s">
        <v>41</v>
      </c>
      <c r="D62" s="83">
        <v>0.33</v>
      </c>
    </row>
    <row r="63" spans="1:7" ht="12.75">
      <c r="A63" s="74" t="s">
        <v>174</v>
      </c>
      <c r="B63" s="80">
        <v>0</v>
      </c>
      <c r="C63" s="81" t="s">
        <v>41</v>
      </c>
      <c r="D63" s="81" t="s">
        <v>356</v>
      </c>
      <c r="E63" s="2" t="s">
        <v>107</v>
      </c>
      <c r="F63" s="84" t="s">
        <v>67</v>
      </c>
      <c r="G63" s="85"/>
    </row>
    <row r="64" spans="1:4" ht="12.75">
      <c r="A64" s="74" t="s">
        <v>458</v>
      </c>
      <c r="B64" s="80">
        <v>0</v>
      </c>
      <c r="C64" s="81" t="s">
        <v>41</v>
      </c>
      <c r="D64" s="81" t="s">
        <v>443</v>
      </c>
    </row>
    <row r="65" spans="1:7" ht="12.75">
      <c r="A65" s="74" t="s">
        <v>196</v>
      </c>
      <c r="B65" s="74">
        <v>0</v>
      </c>
      <c r="C65" s="85" t="s">
        <v>41</v>
      </c>
      <c r="D65" s="86" t="s">
        <v>370</v>
      </c>
      <c r="E65" s="2" t="s">
        <v>116</v>
      </c>
      <c r="F65" s="86" t="s">
        <v>421</v>
      </c>
      <c r="G65" s="86"/>
    </row>
    <row r="66" spans="1:5" ht="12">
      <c r="A66" s="2" t="s">
        <v>326</v>
      </c>
      <c r="D66" s="68">
        <v>0.5</v>
      </c>
      <c r="E66" s="68">
        <v>1</v>
      </c>
    </row>
    <row r="67" spans="1:2" ht="12.75">
      <c r="A67" s="74"/>
      <c r="B67" s="73"/>
    </row>
    <row r="68" spans="1:2" ht="36">
      <c r="A68" s="73" t="s">
        <v>419</v>
      </c>
      <c r="B68" s="2" t="s">
        <v>128</v>
      </c>
    </row>
    <row r="69" ht="12.75">
      <c r="A69" s="73" t="s">
        <v>314</v>
      </c>
    </row>
    <row r="70" ht="12.75">
      <c r="A70" s="73" t="s">
        <v>471</v>
      </c>
    </row>
    <row r="71" ht="12.75">
      <c r="A71" s="73" t="s">
        <v>308</v>
      </c>
    </row>
    <row r="72" ht="12.75">
      <c r="A72" s="73" t="s">
        <v>389</v>
      </c>
    </row>
    <row r="73" ht="48">
      <c r="A73" s="2" t="s">
        <v>532</v>
      </c>
    </row>
    <row r="75" ht="12.75" customHeight="1">
      <c r="A75" s="87"/>
    </row>
    <row r="76" ht="12.75" customHeight="1">
      <c r="A76" s="87" t="s">
        <v>342</v>
      </c>
    </row>
    <row r="77" ht="12.75" customHeight="1">
      <c r="A77" s="87" t="s">
        <v>186</v>
      </c>
    </row>
  </sheetData>
  <sheetProtection/>
  <mergeCells count="11">
    <mergeCell ref="A46:I46"/>
    <mergeCell ref="A47:K47"/>
    <mergeCell ref="A48:I48"/>
    <mergeCell ref="A50:J50"/>
    <mergeCell ref="A51:J51"/>
    <mergeCell ref="A41:J41"/>
    <mergeCell ref="A42:J42"/>
    <mergeCell ref="A43:B43"/>
    <mergeCell ref="C43:I43"/>
    <mergeCell ref="A44:I44"/>
    <mergeCell ref="A45:I45"/>
  </mergeCells>
  <printOptions/>
  <pageMargins left="0.75" right="0.75" top="1" bottom="1" header="0.5" footer="0.5"/>
  <pageSetup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A1:X71"/>
  <sheetViews>
    <sheetView workbookViewId="0" topLeftCell="A1">
      <selection activeCell="A1" sqref="A1:M1"/>
    </sheetView>
  </sheetViews>
  <sheetFormatPr defaultColWidth="17.140625" defaultRowHeight="12.75" customHeight="1"/>
  <cols>
    <col min="1" max="1" width="24.421875" style="0" customWidth="1"/>
    <col min="2" max="2" width="21.421875" style="0" customWidth="1"/>
    <col min="3" max="3" width="14.8515625" style="0" customWidth="1"/>
    <col min="4" max="4" width="15.8515625" style="0" customWidth="1"/>
    <col min="5" max="24" width="8.7109375" style="0" customWidth="1"/>
  </cols>
  <sheetData>
    <row r="1" spans="1:13" ht="12.75">
      <c r="A1" s="301" t="s">
        <v>476</v>
      </c>
      <c r="B1" s="289"/>
      <c r="C1" s="289"/>
      <c r="D1" s="289"/>
      <c r="E1" s="289"/>
      <c r="F1" s="289"/>
      <c r="G1" s="289"/>
      <c r="H1" s="289"/>
      <c r="I1" s="289"/>
      <c r="J1" s="289"/>
      <c r="K1" s="289"/>
      <c r="L1" s="289"/>
      <c r="M1" s="289"/>
    </row>
    <row r="2" spans="1:13" ht="12.75" customHeight="1">
      <c r="A2" s="16"/>
      <c r="B2" s="16"/>
      <c r="C2" s="16"/>
      <c r="D2" s="16"/>
      <c r="E2" s="16"/>
      <c r="F2" s="16"/>
      <c r="G2" s="16"/>
      <c r="H2" s="16"/>
      <c r="I2" s="16"/>
      <c r="J2" s="16"/>
      <c r="K2" s="16"/>
      <c r="L2" s="16"/>
      <c r="M2" s="16"/>
    </row>
    <row r="3" spans="1:24" ht="12.75">
      <c r="A3" s="288" t="s">
        <v>483</v>
      </c>
      <c r="B3" s="288"/>
      <c r="C3" s="288"/>
      <c r="D3" s="288"/>
      <c r="E3" s="288"/>
      <c r="F3" s="288"/>
      <c r="G3" s="288"/>
      <c r="H3" s="288"/>
      <c r="I3" s="17"/>
      <c r="J3" s="17"/>
      <c r="K3" s="17"/>
      <c r="L3" s="17"/>
      <c r="M3" s="17"/>
      <c r="N3" s="6"/>
      <c r="O3" s="6"/>
      <c r="P3" s="6"/>
      <c r="Q3" s="6"/>
      <c r="R3" s="6"/>
      <c r="S3" s="6"/>
      <c r="T3" s="6"/>
      <c r="U3" s="6"/>
      <c r="V3" s="6"/>
      <c r="W3" s="6"/>
      <c r="X3" s="6"/>
    </row>
    <row r="4" spans="1:24" ht="25.5">
      <c r="A4" s="16"/>
      <c r="B4" s="89" t="s">
        <v>347</v>
      </c>
      <c r="C4" s="89" t="s">
        <v>4</v>
      </c>
      <c r="D4" s="90" t="s">
        <v>297</v>
      </c>
      <c r="E4" s="91">
        <v>2011</v>
      </c>
      <c r="F4" s="91">
        <v>2012</v>
      </c>
      <c r="G4" s="91">
        <v>2013</v>
      </c>
      <c r="H4" s="91">
        <v>2014</v>
      </c>
      <c r="I4" s="92">
        <v>2015</v>
      </c>
      <c r="J4" s="92">
        <v>2016</v>
      </c>
      <c r="K4" s="92">
        <v>2017</v>
      </c>
      <c r="L4" s="92">
        <v>2018</v>
      </c>
      <c r="M4" s="92">
        <v>2019</v>
      </c>
      <c r="N4" s="92">
        <v>2020</v>
      </c>
      <c r="O4" s="92">
        <v>2021</v>
      </c>
      <c r="P4" s="92">
        <v>2022</v>
      </c>
      <c r="Q4" s="92">
        <v>2023</v>
      </c>
      <c r="R4" s="92">
        <v>2024</v>
      </c>
      <c r="S4" s="92">
        <v>2025</v>
      </c>
      <c r="T4" s="92">
        <v>2026</v>
      </c>
      <c r="U4" s="92">
        <v>2027</v>
      </c>
      <c r="V4" s="92">
        <v>2028</v>
      </c>
      <c r="W4" s="92">
        <v>2029</v>
      </c>
      <c r="X4" s="92">
        <v>2030</v>
      </c>
    </row>
    <row r="5" spans="1:24" ht="12.75" customHeight="1">
      <c r="A5" s="88" t="s">
        <v>243</v>
      </c>
      <c r="B5" s="16"/>
      <c r="C5" s="16"/>
      <c r="D5" s="16"/>
      <c r="E5" s="48"/>
      <c r="F5" s="48"/>
      <c r="G5" s="48"/>
      <c r="H5" s="48"/>
      <c r="I5" s="48"/>
      <c r="J5" s="48"/>
      <c r="K5" s="48"/>
      <c r="L5" s="48"/>
      <c r="M5" s="48"/>
      <c r="N5" s="10"/>
      <c r="O5" s="10"/>
      <c r="P5" s="10"/>
      <c r="Q5" s="10"/>
      <c r="R5" s="10"/>
      <c r="S5" s="10"/>
      <c r="T5" s="10"/>
      <c r="U5" s="10"/>
      <c r="V5" s="10"/>
      <c r="W5" s="10"/>
      <c r="X5" s="10"/>
    </row>
    <row r="6" spans="1:24" ht="12.75">
      <c r="A6" s="88" t="s">
        <v>9</v>
      </c>
      <c r="B6" s="16" t="s">
        <v>62</v>
      </c>
      <c r="C6" s="16">
        <v>100</v>
      </c>
      <c r="D6" s="16" t="s">
        <v>168</v>
      </c>
      <c r="E6" s="93">
        <v>0.015</v>
      </c>
      <c r="F6" s="93">
        <v>0.03</v>
      </c>
      <c r="G6" s="93">
        <v>0.045</v>
      </c>
      <c r="H6" s="93">
        <v>0.06</v>
      </c>
      <c r="I6" s="93">
        <v>0.075</v>
      </c>
      <c r="J6" s="93">
        <v>0.09</v>
      </c>
      <c r="K6" s="93">
        <v>0.105</v>
      </c>
      <c r="L6" s="93">
        <v>0.12</v>
      </c>
      <c r="M6" s="93">
        <v>0.135</v>
      </c>
      <c r="N6" s="93">
        <v>0.15</v>
      </c>
      <c r="O6" s="93">
        <v>0.165</v>
      </c>
      <c r="P6" s="93">
        <v>0.18</v>
      </c>
      <c r="Q6" s="93">
        <v>0.195</v>
      </c>
      <c r="R6" s="93">
        <v>0.21</v>
      </c>
      <c r="S6" s="93">
        <v>0.225</v>
      </c>
      <c r="T6" s="93">
        <v>0.24</v>
      </c>
      <c r="U6" s="93">
        <v>0.255</v>
      </c>
      <c r="V6" s="93">
        <v>0.27</v>
      </c>
      <c r="W6" s="93">
        <v>0.285</v>
      </c>
      <c r="X6" s="93">
        <v>0.3</v>
      </c>
    </row>
    <row r="7" spans="1:13" ht="12.75" customHeight="1">
      <c r="A7" s="88"/>
      <c r="B7" s="16"/>
      <c r="C7" s="16"/>
      <c r="D7" s="16"/>
      <c r="E7" s="16"/>
      <c r="F7" s="16"/>
      <c r="G7" s="16"/>
      <c r="H7" s="16"/>
      <c r="I7" s="16"/>
      <c r="J7" s="16"/>
      <c r="K7" s="16"/>
      <c r="L7" s="16"/>
      <c r="M7" s="16"/>
    </row>
    <row r="8" spans="1:13" ht="12.75">
      <c r="A8" s="88" t="s">
        <v>371</v>
      </c>
      <c r="B8" s="16"/>
      <c r="C8" s="16"/>
      <c r="D8" s="16"/>
      <c r="E8" s="16"/>
      <c r="F8" s="16"/>
      <c r="G8" s="16"/>
      <c r="H8" s="16"/>
      <c r="I8" s="16"/>
      <c r="J8" s="16"/>
      <c r="K8" s="16"/>
      <c r="L8" s="16"/>
      <c r="M8" s="16"/>
    </row>
    <row r="9" spans="1:24" ht="25.5">
      <c r="A9" s="88" t="s">
        <v>299</v>
      </c>
      <c r="B9" s="16" t="s">
        <v>134</v>
      </c>
      <c r="C9" s="16">
        <v>100</v>
      </c>
      <c r="D9" s="16">
        <v>200</v>
      </c>
      <c r="E9" s="93">
        <v>0.015</v>
      </c>
      <c r="F9" s="93">
        <v>0.03</v>
      </c>
      <c r="G9" s="93">
        <v>0.045</v>
      </c>
      <c r="H9" s="93">
        <v>0.06</v>
      </c>
      <c r="I9" s="93">
        <v>0.075</v>
      </c>
      <c r="J9" s="93">
        <v>0.09</v>
      </c>
      <c r="K9" s="93">
        <v>0.105</v>
      </c>
      <c r="L9" s="93">
        <v>0.12</v>
      </c>
      <c r="M9" s="93">
        <v>0.135</v>
      </c>
      <c r="N9" s="93">
        <v>0.15</v>
      </c>
      <c r="O9" s="93">
        <v>0.165</v>
      </c>
      <c r="P9" s="93">
        <v>0.18</v>
      </c>
      <c r="Q9" s="93">
        <v>0.195</v>
      </c>
      <c r="R9" s="93">
        <v>0.21</v>
      </c>
      <c r="S9" s="93">
        <v>0.225</v>
      </c>
      <c r="T9" s="93">
        <v>0.24</v>
      </c>
      <c r="U9" s="93">
        <v>0.255</v>
      </c>
      <c r="V9" s="93">
        <v>0.27</v>
      </c>
      <c r="W9" s="93">
        <v>0.285</v>
      </c>
      <c r="X9" s="93">
        <v>0.3</v>
      </c>
    </row>
    <row r="10" spans="1:24" ht="12.75" customHeight="1">
      <c r="A10" s="88" t="s">
        <v>289</v>
      </c>
      <c r="B10" s="16" t="s">
        <v>482</v>
      </c>
      <c r="C10" s="16">
        <v>100</v>
      </c>
      <c r="D10" s="16">
        <v>200</v>
      </c>
      <c r="E10" s="93">
        <v>0.015</v>
      </c>
      <c r="F10" s="93">
        <v>0.03</v>
      </c>
      <c r="G10" s="93">
        <v>0.045</v>
      </c>
      <c r="H10" s="93">
        <v>0.06</v>
      </c>
      <c r="I10" s="93">
        <v>0.075</v>
      </c>
      <c r="J10" s="93">
        <v>0.09</v>
      </c>
      <c r="K10" s="93">
        <v>0.105</v>
      </c>
      <c r="L10" s="93">
        <v>0.12</v>
      </c>
      <c r="M10" s="93">
        <v>0.135</v>
      </c>
      <c r="N10" s="93">
        <v>0.15</v>
      </c>
      <c r="O10" s="93">
        <v>0.165</v>
      </c>
      <c r="P10" s="93">
        <v>0.18</v>
      </c>
      <c r="Q10" s="93">
        <v>0.195</v>
      </c>
      <c r="R10" s="93">
        <v>0.21</v>
      </c>
      <c r="S10" s="93">
        <v>0.225</v>
      </c>
      <c r="T10" s="93">
        <v>0.24</v>
      </c>
      <c r="U10" s="93">
        <v>0.255</v>
      </c>
      <c r="V10" s="93">
        <v>0.27</v>
      </c>
      <c r="W10" s="93">
        <v>0.285</v>
      </c>
      <c r="X10" s="93">
        <v>0.3</v>
      </c>
    </row>
    <row r="11" spans="1:24" ht="12.75" customHeight="1">
      <c r="A11" s="88" t="s">
        <v>323</v>
      </c>
      <c r="B11" s="16" t="s">
        <v>391</v>
      </c>
      <c r="C11" s="16">
        <v>100</v>
      </c>
      <c r="D11" s="16">
        <v>200</v>
      </c>
      <c r="E11" s="93">
        <v>0.015</v>
      </c>
      <c r="F11" s="93">
        <v>0.03</v>
      </c>
      <c r="G11" s="93">
        <v>0.045</v>
      </c>
      <c r="H11" s="93">
        <v>0.06</v>
      </c>
      <c r="I11" s="93">
        <v>0.075</v>
      </c>
      <c r="J11" s="93">
        <v>0.09</v>
      </c>
      <c r="K11" s="93">
        <v>0.105</v>
      </c>
      <c r="L11" s="93">
        <v>0.12</v>
      </c>
      <c r="M11" s="93">
        <v>0.135</v>
      </c>
      <c r="N11" s="93">
        <v>0.15</v>
      </c>
      <c r="O11" s="93">
        <v>0.165</v>
      </c>
      <c r="P11" s="93">
        <v>0.18</v>
      </c>
      <c r="Q11" s="93">
        <v>0.195</v>
      </c>
      <c r="R11" s="93">
        <v>0.21</v>
      </c>
      <c r="S11" s="93">
        <v>0.225</v>
      </c>
      <c r="T11" s="93">
        <v>0.24</v>
      </c>
      <c r="U11" s="93">
        <v>0.255</v>
      </c>
      <c r="V11" s="93">
        <v>0.27</v>
      </c>
      <c r="W11" s="93">
        <v>0.285</v>
      </c>
      <c r="X11" s="93">
        <v>0.3</v>
      </c>
    </row>
    <row r="12" spans="1:24" ht="51">
      <c r="A12" s="88" t="s">
        <v>39</v>
      </c>
      <c r="B12" s="16" t="s">
        <v>91</v>
      </c>
      <c r="C12" s="16">
        <v>100</v>
      </c>
      <c r="D12" s="16">
        <v>200</v>
      </c>
      <c r="E12" s="93">
        <v>0.015</v>
      </c>
      <c r="F12" s="93">
        <v>0.03</v>
      </c>
      <c r="G12" s="93">
        <v>0.045</v>
      </c>
      <c r="H12" s="93">
        <v>0.06</v>
      </c>
      <c r="I12" s="93">
        <v>0.075</v>
      </c>
      <c r="J12" s="93">
        <v>0.09</v>
      </c>
      <c r="K12" s="93">
        <v>0.105</v>
      </c>
      <c r="L12" s="93">
        <v>0.12</v>
      </c>
      <c r="M12" s="93">
        <v>0.135</v>
      </c>
      <c r="N12" s="93">
        <v>0.15</v>
      </c>
      <c r="O12" s="93">
        <v>0.165</v>
      </c>
      <c r="P12" s="93">
        <v>0.18</v>
      </c>
      <c r="Q12" s="93">
        <v>0.195</v>
      </c>
      <c r="R12" s="93">
        <v>0.21</v>
      </c>
      <c r="S12" s="93">
        <v>0.225</v>
      </c>
      <c r="T12" s="93">
        <v>0.24</v>
      </c>
      <c r="U12" s="93">
        <v>0.255</v>
      </c>
      <c r="V12" s="93">
        <v>0.27</v>
      </c>
      <c r="W12" s="93">
        <v>0.285</v>
      </c>
      <c r="X12" s="93">
        <v>0.3</v>
      </c>
    </row>
    <row r="13" spans="1:24" ht="12.75">
      <c r="A13" s="88" t="s">
        <v>49</v>
      </c>
      <c r="B13" s="16" t="s">
        <v>141</v>
      </c>
      <c r="C13" s="16">
        <v>100</v>
      </c>
      <c r="D13" s="16">
        <v>200</v>
      </c>
      <c r="E13" s="93">
        <v>0.015</v>
      </c>
      <c r="F13" s="93">
        <v>0.03</v>
      </c>
      <c r="G13" s="93">
        <v>0.045</v>
      </c>
      <c r="H13" s="93">
        <v>0.06</v>
      </c>
      <c r="I13" s="93">
        <v>0.075</v>
      </c>
      <c r="J13" s="93">
        <v>0.09</v>
      </c>
      <c r="K13" s="93">
        <v>0.105</v>
      </c>
      <c r="L13" s="93">
        <v>0.12</v>
      </c>
      <c r="M13" s="93">
        <v>0.135</v>
      </c>
      <c r="N13" s="93">
        <v>0.15</v>
      </c>
      <c r="O13" s="93">
        <v>0.165</v>
      </c>
      <c r="P13" s="93">
        <v>0.18</v>
      </c>
      <c r="Q13" s="93">
        <v>0.195</v>
      </c>
      <c r="R13" s="93">
        <v>0.21</v>
      </c>
      <c r="S13" s="93">
        <v>0.225</v>
      </c>
      <c r="T13" s="93">
        <v>0.24</v>
      </c>
      <c r="U13" s="93">
        <v>0.255</v>
      </c>
      <c r="V13" s="93">
        <v>0.27</v>
      </c>
      <c r="W13" s="93">
        <v>0.285</v>
      </c>
      <c r="X13" s="93">
        <v>0.3</v>
      </c>
    </row>
    <row r="14" spans="1:24" ht="25.5">
      <c r="A14" s="88" t="s">
        <v>475</v>
      </c>
      <c r="B14" s="16" t="s">
        <v>96</v>
      </c>
      <c r="C14" s="16">
        <v>100</v>
      </c>
      <c r="D14" s="16">
        <v>200</v>
      </c>
      <c r="E14" s="93">
        <v>0.015</v>
      </c>
      <c r="F14" s="93">
        <v>0.03</v>
      </c>
      <c r="G14" s="93">
        <v>0.045</v>
      </c>
      <c r="H14" s="93">
        <v>0.06</v>
      </c>
      <c r="I14" s="93">
        <v>0.075</v>
      </c>
      <c r="J14" s="93">
        <v>0.09</v>
      </c>
      <c r="K14" s="93">
        <v>0.105</v>
      </c>
      <c r="L14" s="93">
        <v>0.12</v>
      </c>
      <c r="M14" s="93">
        <v>0.135</v>
      </c>
      <c r="N14" s="93">
        <v>0.15</v>
      </c>
      <c r="O14" s="93">
        <v>0.165</v>
      </c>
      <c r="P14" s="93">
        <v>0.18</v>
      </c>
      <c r="Q14" s="93">
        <v>0.195</v>
      </c>
      <c r="R14" s="93">
        <v>0.21</v>
      </c>
      <c r="S14" s="93">
        <v>0.225</v>
      </c>
      <c r="T14" s="93">
        <v>0.24</v>
      </c>
      <c r="U14" s="93">
        <v>0.255</v>
      </c>
      <c r="V14" s="93">
        <v>0.27</v>
      </c>
      <c r="W14" s="93">
        <v>0.285</v>
      </c>
      <c r="X14" s="93">
        <v>0.3</v>
      </c>
    </row>
    <row r="15" spans="1:24" ht="12.75" customHeight="1">
      <c r="A15" s="17"/>
      <c r="B15" s="17"/>
      <c r="C15" s="17"/>
      <c r="D15" s="17"/>
      <c r="E15" s="17"/>
      <c r="F15" s="17"/>
      <c r="G15" s="17"/>
      <c r="H15" s="17"/>
      <c r="I15" s="17"/>
      <c r="J15" s="17"/>
      <c r="K15" s="17"/>
      <c r="L15" s="17"/>
      <c r="M15" s="17"/>
      <c r="N15" s="17"/>
      <c r="O15" s="17"/>
      <c r="P15" s="17"/>
      <c r="Q15" s="17"/>
      <c r="R15" s="17"/>
      <c r="S15" s="17"/>
      <c r="T15" s="17"/>
      <c r="U15" s="17"/>
      <c r="V15" s="17"/>
      <c r="W15" s="17"/>
      <c r="X15" s="17"/>
    </row>
    <row r="16" spans="1:24" ht="25.5">
      <c r="A16" s="94" t="s">
        <v>367</v>
      </c>
      <c r="B16" s="94" t="s">
        <v>495</v>
      </c>
      <c r="C16" s="94" t="s">
        <v>494</v>
      </c>
      <c r="D16" s="94" t="s">
        <v>183</v>
      </c>
      <c r="E16" s="302" t="s">
        <v>422</v>
      </c>
      <c r="F16" s="303"/>
      <c r="G16" s="303"/>
      <c r="H16" s="303"/>
      <c r="I16" s="303"/>
      <c r="J16" s="303"/>
      <c r="K16" s="303"/>
      <c r="L16" s="303"/>
      <c r="M16" s="303"/>
      <c r="N16" s="303"/>
      <c r="O16" s="303"/>
      <c r="P16" s="303"/>
      <c r="Q16" s="303"/>
      <c r="R16" s="303"/>
      <c r="S16" s="303"/>
      <c r="T16" s="303"/>
      <c r="U16" s="303"/>
      <c r="V16" s="303"/>
      <c r="W16" s="303"/>
      <c r="X16" s="304"/>
    </row>
    <row r="17" spans="1:24" ht="12.75" customHeight="1">
      <c r="A17" s="95"/>
      <c r="B17" s="95"/>
      <c r="C17" s="96"/>
      <c r="D17" s="96"/>
      <c r="E17" s="92">
        <v>2011</v>
      </c>
      <c r="F17" s="92">
        <v>2012</v>
      </c>
      <c r="G17" s="92">
        <v>2013</v>
      </c>
      <c r="H17" s="92">
        <v>2014</v>
      </c>
      <c r="I17" s="92">
        <v>2015</v>
      </c>
      <c r="J17" s="92">
        <v>2016</v>
      </c>
      <c r="K17" s="92">
        <v>2017</v>
      </c>
      <c r="L17" s="92">
        <v>2018</v>
      </c>
      <c r="M17" s="92">
        <v>2019</v>
      </c>
      <c r="N17" s="92">
        <v>2020</v>
      </c>
      <c r="O17" s="92">
        <v>2021</v>
      </c>
      <c r="P17" s="92">
        <v>2022</v>
      </c>
      <c r="Q17" s="92">
        <v>2023</v>
      </c>
      <c r="R17" s="92">
        <v>2024</v>
      </c>
      <c r="S17" s="92">
        <v>2025</v>
      </c>
      <c r="T17" s="92">
        <v>2026</v>
      </c>
      <c r="U17" s="92">
        <v>2027</v>
      </c>
      <c r="V17" s="92">
        <v>2028</v>
      </c>
      <c r="W17" s="92">
        <v>2029</v>
      </c>
      <c r="X17" s="92">
        <v>2030</v>
      </c>
    </row>
    <row r="18" spans="1:24" ht="12.75" customHeight="1">
      <c r="A18" s="97" t="s">
        <v>179</v>
      </c>
      <c r="B18" s="98" t="s">
        <v>312</v>
      </c>
      <c r="C18" s="98">
        <v>100</v>
      </c>
      <c r="D18" s="98">
        <v>55</v>
      </c>
      <c r="E18" s="99">
        <v>0.11</v>
      </c>
      <c r="F18" s="99">
        <v>0.12</v>
      </c>
      <c r="G18" s="99">
        <v>0.13</v>
      </c>
      <c r="H18" s="99">
        <v>0.14</v>
      </c>
      <c r="I18" s="99">
        <v>0.155</v>
      </c>
      <c r="J18" s="99">
        <v>0.17</v>
      </c>
      <c r="K18" s="99">
        <v>0.185</v>
      </c>
      <c r="L18" s="99">
        <v>0.2</v>
      </c>
      <c r="M18" s="99">
        <v>0.225</v>
      </c>
      <c r="N18" s="99">
        <v>0.23</v>
      </c>
      <c r="O18" s="99">
        <v>0.23</v>
      </c>
      <c r="P18" s="99">
        <v>0.23</v>
      </c>
      <c r="Q18" s="99">
        <v>0.23</v>
      </c>
      <c r="R18" s="99">
        <v>0.23</v>
      </c>
      <c r="S18" s="99">
        <v>0.23</v>
      </c>
      <c r="T18" s="99">
        <v>0.23</v>
      </c>
      <c r="U18" s="99">
        <v>0.23</v>
      </c>
      <c r="V18" s="99">
        <v>0.23</v>
      </c>
      <c r="W18" s="99">
        <v>0.23</v>
      </c>
      <c r="X18" s="99">
        <v>0.23</v>
      </c>
    </row>
    <row r="19" spans="1:24" ht="12.75" customHeight="1">
      <c r="A19" s="100" t="s">
        <v>534</v>
      </c>
      <c r="B19" s="101" t="s">
        <v>312</v>
      </c>
      <c r="C19" s="101">
        <v>100</v>
      </c>
      <c r="D19" s="101">
        <v>80</v>
      </c>
      <c r="E19" s="102">
        <v>0.04982</v>
      </c>
      <c r="F19" s="102">
        <v>0.068</v>
      </c>
      <c r="G19" s="102">
        <v>0.081</v>
      </c>
      <c r="H19" s="102">
        <v>0.094</v>
      </c>
      <c r="I19" s="102">
        <v>0.107</v>
      </c>
      <c r="J19" s="102">
        <v>0.12</v>
      </c>
      <c r="K19" s="102">
        <v>0.1325</v>
      </c>
      <c r="L19" s="102">
        <v>0.145</v>
      </c>
      <c r="M19" s="102">
        <v>0.1575</v>
      </c>
      <c r="N19" s="102">
        <v>0.17</v>
      </c>
      <c r="O19" s="102">
        <v>0.1775</v>
      </c>
      <c r="P19" s="102">
        <v>0.185</v>
      </c>
      <c r="Q19" s="102">
        <v>0.1925</v>
      </c>
      <c r="R19" s="102">
        <v>0.2</v>
      </c>
      <c r="S19" s="102">
        <v>0.2075</v>
      </c>
      <c r="T19" s="102">
        <v>0.215</v>
      </c>
      <c r="U19" s="102">
        <v>0.225</v>
      </c>
      <c r="V19" s="102">
        <v>0.225</v>
      </c>
      <c r="W19" s="102">
        <v>0.225</v>
      </c>
      <c r="X19" s="102">
        <v>0.225</v>
      </c>
    </row>
    <row r="20" spans="1:24" ht="12.75" customHeight="1">
      <c r="A20" s="103"/>
      <c r="B20" s="101" t="s">
        <v>236</v>
      </c>
      <c r="C20" s="101">
        <v>100</v>
      </c>
      <c r="D20" s="101">
        <v>500</v>
      </c>
      <c r="E20" s="102">
        <v>0.00018</v>
      </c>
      <c r="F20" s="102">
        <v>0.002</v>
      </c>
      <c r="G20" s="102">
        <v>0.004</v>
      </c>
      <c r="H20" s="102">
        <v>0.006</v>
      </c>
      <c r="I20" s="102">
        <v>0.008</v>
      </c>
      <c r="J20" s="102">
        <v>0.01</v>
      </c>
      <c r="K20" s="102">
        <v>0.0125</v>
      </c>
      <c r="L20" s="102">
        <v>0.015</v>
      </c>
      <c r="M20" s="102">
        <v>0.0175</v>
      </c>
      <c r="N20" s="102">
        <v>0.02</v>
      </c>
      <c r="O20" s="102">
        <v>0.0225</v>
      </c>
      <c r="P20" s="102">
        <v>0.025</v>
      </c>
      <c r="Q20" s="102">
        <v>0.0275</v>
      </c>
      <c r="R20" s="102">
        <v>0.03</v>
      </c>
      <c r="S20" s="102">
        <v>0.0325</v>
      </c>
      <c r="T20" s="102">
        <v>0.035</v>
      </c>
      <c r="U20" s="102">
        <v>0.035</v>
      </c>
      <c r="V20" s="102">
        <v>0.035</v>
      </c>
      <c r="W20" s="102">
        <v>0.035</v>
      </c>
      <c r="X20" s="102">
        <v>0.035</v>
      </c>
    </row>
    <row r="21" spans="1:24" ht="12.75">
      <c r="A21" s="104" t="s">
        <v>366</v>
      </c>
      <c r="B21" s="98" t="s">
        <v>312</v>
      </c>
      <c r="C21" s="98">
        <v>100</v>
      </c>
      <c r="D21" s="98">
        <v>50</v>
      </c>
      <c r="E21" s="99">
        <v>0.0396</v>
      </c>
      <c r="F21" s="99">
        <v>0.0493</v>
      </c>
      <c r="G21" s="99">
        <v>0.064</v>
      </c>
      <c r="H21" s="99">
        <v>0.0787</v>
      </c>
      <c r="I21" s="99">
        <v>0.0933</v>
      </c>
      <c r="J21" s="99">
        <v>0.1129</v>
      </c>
      <c r="K21" s="99">
        <v>0.1325</v>
      </c>
      <c r="L21" s="99">
        <v>0.152</v>
      </c>
      <c r="M21" s="99">
        <v>0.1715</v>
      </c>
      <c r="N21" s="99">
        <v>0.196</v>
      </c>
      <c r="O21" s="99">
        <v>0.196</v>
      </c>
      <c r="P21" s="99">
        <v>0.196</v>
      </c>
      <c r="Q21" s="99">
        <v>0.196</v>
      </c>
      <c r="R21" s="99">
        <v>0.196</v>
      </c>
      <c r="S21" s="99">
        <v>0.196</v>
      </c>
      <c r="T21" s="99">
        <v>0.196</v>
      </c>
      <c r="U21" s="99">
        <v>0.196</v>
      </c>
      <c r="V21" s="99">
        <v>0.196</v>
      </c>
      <c r="W21" s="99">
        <v>0.196</v>
      </c>
      <c r="X21" s="99">
        <v>0.196</v>
      </c>
    </row>
    <row r="22" spans="1:24" ht="12.75" customHeight="1">
      <c r="A22" s="105"/>
      <c r="B22" s="98" t="s">
        <v>236</v>
      </c>
      <c r="C22" s="98">
        <v>100</v>
      </c>
      <c r="D22" s="98">
        <v>500</v>
      </c>
      <c r="E22" s="99">
        <v>0.0004</v>
      </c>
      <c r="F22" s="99">
        <v>0.0007</v>
      </c>
      <c r="G22" s="99">
        <v>0.001</v>
      </c>
      <c r="H22" s="99">
        <v>0.0013</v>
      </c>
      <c r="I22" s="99">
        <v>0.0017</v>
      </c>
      <c r="J22" s="99">
        <v>0.0021</v>
      </c>
      <c r="K22" s="99">
        <v>0.0025</v>
      </c>
      <c r="L22" s="99">
        <v>0.003</v>
      </c>
      <c r="M22" s="99">
        <v>0.0035</v>
      </c>
      <c r="N22" s="99">
        <v>0.004</v>
      </c>
      <c r="O22" s="99">
        <v>0.004</v>
      </c>
      <c r="P22" s="99">
        <v>0.004</v>
      </c>
      <c r="Q22" s="99">
        <v>0.004</v>
      </c>
      <c r="R22" s="99">
        <v>0.004</v>
      </c>
      <c r="S22" s="99">
        <v>0.004</v>
      </c>
      <c r="T22" s="99">
        <v>0.004</v>
      </c>
      <c r="U22" s="99">
        <v>0.004</v>
      </c>
      <c r="V22" s="99">
        <v>0.004</v>
      </c>
      <c r="W22" s="99">
        <v>0.004</v>
      </c>
      <c r="X22" s="99">
        <v>0.004</v>
      </c>
    </row>
    <row r="23" spans="1:24" ht="12.75" customHeight="1">
      <c r="A23" s="100" t="s">
        <v>437</v>
      </c>
      <c r="B23" s="101" t="s">
        <v>312</v>
      </c>
      <c r="C23" s="101">
        <v>88.5</v>
      </c>
      <c r="D23" s="101">
        <v>19.1</v>
      </c>
      <c r="E23" s="102">
        <v>0.055</v>
      </c>
      <c r="F23" s="102">
        <v>0.064825</v>
      </c>
      <c r="G23" s="102">
        <v>0.0746</v>
      </c>
      <c r="H23" s="102">
        <v>0.08365</v>
      </c>
      <c r="I23" s="102">
        <v>0.092</v>
      </c>
      <c r="J23" s="102">
        <v>0.10105</v>
      </c>
      <c r="K23" s="102">
        <v>0.11515</v>
      </c>
      <c r="L23" s="102">
        <v>0.12925</v>
      </c>
      <c r="M23" s="102">
        <v>0.14335</v>
      </c>
      <c r="N23" s="102">
        <v>0.15745</v>
      </c>
      <c r="O23" s="102">
        <v>0.17155</v>
      </c>
      <c r="P23" s="102">
        <v>0.18565</v>
      </c>
      <c r="Q23" s="102">
        <v>0.19975</v>
      </c>
      <c r="R23" s="102">
        <v>0.21385</v>
      </c>
      <c r="S23" s="102">
        <v>0.22795</v>
      </c>
      <c r="T23" s="102">
        <v>0.235</v>
      </c>
      <c r="U23" s="102">
        <v>0.235</v>
      </c>
      <c r="V23" s="102">
        <v>0.235</v>
      </c>
      <c r="W23" s="102">
        <v>0.235</v>
      </c>
      <c r="X23" s="102">
        <v>0.235</v>
      </c>
    </row>
    <row r="24" spans="1:24" ht="12.75" customHeight="1">
      <c r="A24" s="103"/>
      <c r="B24" s="101" t="s">
        <v>236</v>
      </c>
      <c r="C24" s="101">
        <v>88.5</v>
      </c>
      <c r="D24" s="101">
        <v>19.1</v>
      </c>
      <c r="E24" s="102">
        <v>0</v>
      </c>
      <c r="F24" s="102">
        <v>0.000175</v>
      </c>
      <c r="G24" s="102">
        <v>0.0004</v>
      </c>
      <c r="H24" s="102">
        <v>0.00135</v>
      </c>
      <c r="I24" s="102">
        <v>0.003</v>
      </c>
      <c r="J24" s="102">
        <v>0.00645</v>
      </c>
      <c r="K24" s="102">
        <v>0.00735</v>
      </c>
      <c r="L24" s="102">
        <v>0.00825</v>
      </c>
      <c r="M24" s="102">
        <v>0.00915</v>
      </c>
      <c r="N24" s="102">
        <v>0.01005</v>
      </c>
      <c r="O24" s="102">
        <v>0.01095</v>
      </c>
      <c r="P24" s="102">
        <v>0.01185</v>
      </c>
      <c r="Q24" s="102">
        <v>0.01275</v>
      </c>
      <c r="R24" s="102">
        <v>0.01365</v>
      </c>
      <c r="S24" s="102">
        <v>0.01455</v>
      </c>
      <c r="T24" s="102">
        <v>0.015</v>
      </c>
      <c r="U24" s="102">
        <v>0.015</v>
      </c>
      <c r="V24" s="102">
        <v>0.015</v>
      </c>
      <c r="W24" s="102">
        <v>0.015</v>
      </c>
      <c r="X24" s="102">
        <v>0.015</v>
      </c>
    </row>
    <row r="25" spans="1:24" ht="12.75" customHeight="1">
      <c r="A25" s="106" t="s">
        <v>400</v>
      </c>
      <c r="B25" s="98" t="s">
        <v>6</v>
      </c>
      <c r="C25" s="98">
        <v>81.5</v>
      </c>
      <c r="D25" s="98">
        <v>100</v>
      </c>
      <c r="E25" s="99">
        <v>0.1</v>
      </c>
      <c r="F25" s="99">
        <v>0.1</v>
      </c>
      <c r="G25" s="99">
        <v>0.1</v>
      </c>
      <c r="H25" s="99">
        <v>0.1</v>
      </c>
      <c r="I25" s="99">
        <v>0.1</v>
      </c>
      <c r="J25" s="99">
        <v>0.15</v>
      </c>
      <c r="K25" s="99">
        <v>0.15</v>
      </c>
      <c r="L25" s="99">
        <v>0.15</v>
      </c>
      <c r="M25" s="99">
        <v>0.15</v>
      </c>
      <c r="N25" s="99">
        <v>0.2</v>
      </c>
      <c r="O25" s="99">
        <v>0.2</v>
      </c>
      <c r="P25" s="99">
        <v>0.2</v>
      </c>
      <c r="Q25" s="99">
        <v>0.2</v>
      </c>
      <c r="R25" s="99">
        <v>0.2</v>
      </c>
      <c r="S25" s="99">
        <v>0.2</v>
      </c>
      <c r="T25" s="99">
        <v>0.2</v>
      </c>
      <c r="U25" s="99">
        <v>0.2</v>
      </c>
      <c r="V25" s="99">
        <v>0.2</v>
      </c>
      <c r="W25" s="99">
        <v>0.2</v>
      </c>
      <c r="X25" s="99">
        <v>0.2</v>
      </c>
    </row>
    <row r="26" spans="1:24" ht="12.75" customHeight="1">
      <c r="A26" s="107" t="s">
        <v>280</v>
      </c>
      <c r="B26" s="101" t="s">
        <v>312</v>
      </c>
      <c r="C26" s="101">
        <v>98.3</v>
      </c>
      <c r="D26" s="101">
        <v>60.93</v>
      </c>
      <c r="E26" s="102">
        <v>0.34</v>
      </c>
      <c r="F26" s="102">
        <v>0.35</v>
      </c>
      <c r="G26" s="102">
        <v>0.36</v>
      </c>
      <c r="H26" s="102">
        <v>0.37</v>
      </c>
      <c r="I26" s="102">
        <v>0.38</v>
      </c>
      <c r="J26" s="102">
        <v>0.39</v>
      </c>
      <c r="K26" s="102">
        <v>0.4</v>
      </c>
      <c r="L26" s="102">
        <v>0.4</v>
      </c>
      <c r="M26" s="102">
        <v>0.4</v>
      </c>
      <c r="N26" s="102">
        <v>0.4</v>
      </c>
      <c r="O26" s="102">
        <v>0.4</v>
      </c>
      <c r="P26" s="102">
        <v>0.4</v>
      </c>
      <c r="Q26" s="102">
        <v>0.4</v>
      </c>
      <c r="R26" s="102">
        <v>0.4</v>
      </c>
      <c r="S26" s="102">
        <v>0.4</v>
      </c>
      <c r="T26" s="102">
        <v>0.4</v>
      </c>
      <c r="U26" s="102">
        <v>0.4</v>
      </c>
      <c r="V26" s="102">
        <v>0.4</v>
      </c>
      <c r="W26" s="102">
        <v>0.4</v>
      </c>
      <c r="X26" s="102">
        <v>0.4</v>
      </c>
    </row>
    <row r="27" spans="1:24" ht="12.75" customHeight="1">
      <c r="A27" s="108" t="s">
        <v>203</v>
      </c>
      <c r="B27" s="98" t="s">
        <v>312</v>
      </c>
      <c r="C27" s="98">
        <v>98</v>
      </c>
      <c r="D27" s="98">
        <v>40</v>
      </c>
      <c r="E27" s="99">
        <v>0.0495</v>
      </c>
      <c r="F27" s="99">
        <v>0.064</v>
      </c>
      <c r="G27" s="99">
        <v>0.08</v>
      </c>
      <c r="H27" s="99">
        <v>0.1</v>
      </c>
      <c r="I27" s="99">
        <v>0.101</v>
      </c>
      <c r="J27" s="99">
        <v>0.122</v>
      </c>
      <c r="K27" s="99">
        <v>0.1255</v>
      </c>
      <c r="L27" s="99">
        <v>0.149</v>
      </c>
      <c r="M27" s="99">
        <v>0.162</v>
      </c>
      <c r="N27" s="99">
        <v>0.165</v>
      </c>
      <c r="O27" s="99">
        <v>0.1685</v>
      </c>
      <c r="P27" s="99">
        <v>0.18</v>
      </c>
      <c r="Q27" s="99">
        <v>0.18</v>
      </c>
      <c r="R27" s="99">
        <v>0.18</v>
      </c>
      <c r="S27" s="99">
        <v>0.18</v>
      </c>
      <c r="T27" s="99">
        <v>0.18</v>
      </c>
      <c r="U27" s="99">
        <v>0.18</v>
      </c>
      <c r="V27" s="99">
        <v>0.18</v>
      </c>
      <c r="W27" s="99">
        <v>0.18</v>
      </c>
      <c r="X27" s="99">
        <v>0.18</v>
      </c>
    </row>
    <row r="28" spans="1:24" ht="12.75" customHeight="1">
      <c r="A28" s="103"/>
      <c r="B28" s="98" t="s">
        <v>236</v>
      </c>
      <c r="C28" s="98">
        <v>98</v>
      </c>
      <c r="D28" s="98">
        <v>300</v>
      </c>
      <c r="E28" s="99">
        <v>0.0005</v>
      </c>
      <c r="F28" s="99">
        <v>0.001</v>
      </c>
      <c r="G28" s="99">
        <v>0.002</v>
      </c>
      <c r="H28" s="99">
        <v>0.003</v>
      </c>
      <c r="I28" s="99">
        <v>0.004</v>
      </c>
      <c r="J28" s="99">
        <v>0.005</v>
      </c>
      <c r="K28" s="99">
        <v>0.0055</v>
      </c>
      <c r="L28" s="99">
        <v>0.009</v>
      </c>
      <c r="M28" s="99">
        <v>0.012</v>
      </c>
      <c r="N28" s="99">
        <v>0.015</v>
      </c>
      <c r="O28" s="99">
        <v>0.0185</v>
      </c>
      <c r="P28" s="99">
        <v>0.02</v>
      </c>
      <c r="Q28" s="99">
        <v>0.02</v>
      </c>
      <c r="R28" s="99">
        <v>0.02</v>
      </c>
      <c r="S28" s="99">
        <v>0.02</v>
      </c>
      <c r="T28" s="99">
        <v>0.02</v>
      </c>
      <c r="U28" s="99">
        <v>0.02</v>
      </c>
      <c r="V28" s="99">
        <v>0.02</v>
      </c>
      <c r="W28" s="99">
        <v>0.02</v>
      </c>
      <c r="X28" s="99">
        <v>0.02</v>
      </c>
    </row>
    <row r="29" spans="1:24" ht="12.75" customHeight="1">
      <c r="A29" s="100" t="s">
        <v>199</v>
      </c>
      <c r="B29" s="101" t="s">
        <v>312</v>
      </c>
      <c r="C29" s="109">
        <v>100</v>
      </c>
      <c r="D29" s="101">
        <v>60.93</v>
      </c>
      <c r="E29" s="102">
        <v>0.094436081292278</v>
      </c>
      <c r="F29" s="102">
        <v>0.10328694102443</v>
      </c>
      <c r="G29" s="102">
        <v>0.11179305867623</v>
      </c>
      <c r="H29" s="102">
        <v>0.11985101162357</v>
      </c>
      <c r="I29" s="102">
        <v>0.12732635045511</v>
      </c>
      <c r="J29" s="102">
        <v>0.13693380459292</v>
      </c>
      <c r="K29" s="102">
        <v>0.14693380459292</v>
      </c>
      <c r="L29" s="102">
        <v>0.15693380459292</v>
      </c>
      <c r="M29" s="102">
        <v>0.16693380459292</v>
      </c>
      <c r="N29" s="102">
        <v>0.17693380459292</v>
      </c>
      <c r="O29" s="102">
        <v>0.18693380459292</v>
      </c>
      <c r="P29" s="102">
        <v>0.19693380459292</v>
      </c>
      <c r="Q29" s="102">
        <v>0.20693380459292</v>
      </c>
      <c r="R29" s="102">
        <v>0.21693380459292</v>
      </c>
      <c r="S29" s="102">
        <v>0.22693380459292</v>
      </c>
      <c r="T29" s="102">
        <v>0.23693380459292</v>
      </c>
      <c r="U29" s="102">
        <v>0.24693380459292</v>
      </c>
      <c r="V29" s="102">
        <v>0.25693380459292</v>
      </c>
      <c r="W29" s="102">
        <v>0.26693380459292</v>
      </c>
      <c r="X29" s="102">
        <v>0.27693380459292</v>
      </c>
    </row>
    <row r="30" spans="1:24" ht="12.75" customHeight="1">
      <c r="A30" s="110"/>
      <c r="B30" s="101" t="s">
        <v>236</v>
      </c>
      <c r="C30" s="109">
        <v>100</v>
      </c>
      <c r="D30" s="101">
        <v>600</v>
      </c>
      <c r="E30" s="102">
        <v>0.001563918707722</v>
      </c>
      <c r="F30" s="102">
        <v>0.002713058975569</v>
      </c>
      <c r="G30" s="102">
        <v>0.004206941323771</v>
      </c>
      <c r="H30" s="102">
        <v>0.006148988376434</v>
      </c>
      <c r="I30" s="102">
        <v>0.008673649544895</v>
      </c>
      <c r="J30" s="102">
        <v>0.009066195407082</v>
      </c>
      <c r="K30" s="102">
        <v>0.009066195407082</v>
      </c>
      <c r="L30" s="102">
        <v>0.009066195407082</v>
      </c>
      <c r="M30" s="102">
        <v>0.009066195407082</v>
      </c>
      <c r="N30" s="102">
        <v>0.009066195407082</v>
      </c>
      <c r="O30" s="102">
        <v>0.009066195407082</v>
      </c>
      <c r="P30" s="102">
        <v>0.009066195407082</v>
      </c>
      <c r="Q30" s="102">
        <v>0.009066195407082</v>
      </c>
      <c r="R30" s="102">
        <v>0.009066195407082</v>
      </c>
      <c r="S30" s="102">
        <v>0.009066195407082</v>
      </c>
      <c r="T30" s="102">
        <v>0.009066195407082</v>
      </c>
      <c r="U30" s="102">
        <v>0.009066195407082</v>
      </c>
      <c r="V30" s="102">
        <v>0.009066195407082</v>
      </c>
      <c r="W30" s="102">
        <v>0.009066195407082</v>
      </c>
      <c r="X30" s="102">
        <v>0.009066195407082</v>
      </c>
    </row>
    <row r="31" spans="1:24" ht="12.75" customHeight="1">
      <c r="A31" s="111" t="s">
        <v>337</v>
      </c>
      <c r="B31" s="98" t="s">
        <v>312</v>
      </c>
      <c r="C31" s="98">
        <v>100</v>
      </c>
      <c r="D31" s="98">
        <v>40</v>
      </c>
      <c r="E31" s="112"/>
      <c r="F31" s="99">
        <v>0.048</v>
      </c>
      <c r="G31" s="99">
        <v>0.05645</v>
      </c>
      <c r="H31" s="99">
        <v>0.0675</v>
      </c>
      <c r="I31" s="99">
        <v>0.1</v>
      </c>
      <c r="J31" s="99"/>
      <c r="K31" s="99"/>
      <c r="L31" s="99"/>
      <c r="M31" s="99"/>
      <c r="N31" s="99"/>
      <c r="O31" s="99"/>
      <c r="P31" s="99"/>
      <c r="Q31" s="99"/>
      <c r="R31" s="99"/>
      <c r="S31" s="99"/>
      <c r="T31" s="99"/>
      <c r="U31" s="99"/>
      <c r="V31" s="99"/>
      <c r="W31" s="99"/>
      <c r="X31" s="99"/>
    </row>
    <row r="32" spans="1:24" ht="12.75" customHeight="1">
      <c r="A32" s="100" t="s">
        <v>119</v>
      </c>
      <c r="B32" s="101" t="s">
        <v>162</v>
      </c>
      <c r="C32" s="101">
        <v>47.8</v>
      </c>
      <c r="D32" s="101">
        <v>100</v>
      </c>
      <c r="E32" s="102">
        <v>0.15</v>
      </c>
      <c r="F32" s="102">
        <v>0.18</v>
      </c>
      <c r="G32" s="102">
        <v>0.18</v>
      </c>
      <c r="H32" s="102">
        <v>0.18</v>
      </c>
      <c r="I32" s="102">
        <v>0.18</v>
      </c>
      <c r="J32" s="102">
        <v>0.25</v>
      </c>
      <c r="K32" s="102">
        <v>0.25</v>
      </c>
      <c r="L32" s="102">
        <v>0.25</v>
      </c>
      <c r="M32" s="102">
        <v>0.25</v>
      </c>
      <c r="N32" s="102">
        <v>0.3</v>
      </c>
      <c r="O32" s="102">
        <v>0.3</v>
      </c>
      <c r="P32" s="102">
        <v>0.3</v>
      </c>
      <c r="Q32" s="102">
        <v>0.3</v>
      </c>
      <c r="R32" s="102">
        <v>0.3</v>
      </c>
      <c r="S32" s="102">
        <v>0.3</v>
      </c>
      <c r="T32" s="102">
        <v>0.3</v>
      </c>
      <c r="U32" s="102">
        <v>0.3</v>
      </c>
      <c r="V32" s="102">
        <v>0.3</v>
      </c>
      <c r="W32" s="102">
        <v>0.3</v>
      </c>
      <c r="X32" s="102">
        <v>0.3</v>
      </c>
    </row>
    <row r="33" spans="1:24" ht="12.75" customHeight="1">
      <c r="A33" s="113"/>
      <c r="B33" s="101" t="s">
        <v>68</v>
      </c>
      <c r="C33" s="101">
        <v>52.2</v>
      </c>
      <c r="D33" s="101">
        <v>100</v>
      </c>
      <c r="E33" s="114">
        <v>0.07</v>
      </c>
      <c r="F33" s="102">
        <v>0.12</v>
      </c>
      <c r="G33" s="102">
        <v>0.12</v>
      </c>
      <c r="H33" s="102">
        <v>0.12</v>
      </c>
      <c r="I33" s="102">
        <v>0.12</v>
      </c>
      <c r="J33" s="102">
        <v>0.17</v>
      </c>
      <c r="K33" s="102">
        <v>0.17</v>
      </c>
      <c r="L33" s="102">
        <v>0.17</v>
      </c>
      <c r="M33" s="102">
        <v>0.17</v>
      </c>
      <c r="N33" s="102">
        <v>0.2</v>
      </c>
      <c r="O33" s="102">
        <v>0.2</v>
      </c>
      <c r="P33" s="102">
        <v>0.2</v>
      </c>
      <c r="Q33" s="102">
        <v>0.2</v>
      </c>
      <c r="R33" s="102">
        <v>0.2</v>
      </c>
      <c r="S33" s="102">
        <v>0.25</v>
      </c>
      <c r="T33" s="102">
        <v>0.25</v>
      </c>
      <c r="U33" s="102">
        <v>0.25</v>
      </c>
      <c r="V33" s="102">
        <v>0.25</v>
      </c>
      <c r="W33" s="102">
        <v>0.25</v>
      </c>
      <c r="X33" s="102">
        <v>0.25</v>
      </c>
    </row>
    <row r="34" spans="1:24" ht="12.75" customHeight="1">
      <c r="A34" s="108" t="s">
        <v>412</v>
      </c>
      <c r="B34" s="98" t="s">
        <v>312</v>
      </c>
      <c r="C34" s="98">
        <v>70</v>
      </c>
      <c r="D34" s="98">
        <v>100</v>
      </c>
      <c r="E34" s="99">
        <v>0.0196</v>
      </c>
      <c r="F34" s="99">
        <v>0.0196</v>
      </c>
      <c r="G34" s="99">
        <v>0.0196</v>
      </c>
      <c r="H34" s="99">
        <v>0.049</v>
      </c>
      <c r="I34" s="99">
        <v>0.049</v>
      </c>
      <c r="J34" s="99">
        <v>0.049</v>
      </c>
      <c r="K34" s="99">
        <v>0.049</v>
      </c>
      <c r="L34" s="99">
        <v>0.098</v>
      </c>
      <c r="M34" s="99">
        <v>0.098</v>
      </c>
      <c r="N34" s="99">
        <v>0.098</v>
      </c>
      <c r="O34" s="99">
        <v>0.147</v>
      </c>
      <c r="P34" s="99">
        <v>0.147</v>
      </c>
      <c r="Q34" s="99">
        <v>0.147</v>
      </c>
      <c r="R34" s="99">
        <v>0.147</v>
      </c>
      <c r="S34" s="99">
        <v>0.147</v>
      </c>
      <c r="T34" s="99">
        <v>0.147</v>
      </c>
      <c r="U34" s="99">
        <v>0.147</v>
      </c>
      <c r="V34" s="99">
        <v>0.147</v>
      </c>
      <c r="W34" s="99">
        <v>0.147</v>
      </c>
      <c r="X34" s="99">
        <v>0.147</v>
      </c>
    </row>
    <row r="35" spans="1:24" ht="12.75" customHeight="1">
      <c r="A35" s="103"/>
      <c r="B35" s="98" t="s">
        <v>236</v>
      </c>
      <c r="C35" s="98">
        <v>70</v>
      </c>
      <c r="D35" s="98">
        <v>600</v>
      </c>
      <c r="E35" s="99">
        <v>0.0004</v>
      </c>
      <c r="F35" s="99">
        <v>0.0004</v>
      </c>
      <c r="G35" s="99">
        <v>0.0004</v>
      </c>
      <c r="H35" s="99">
        <v>0.001</v>
      </c>
      <c r="I35" s="99">
        <v>0.001</v>
      </c>
      <c r="J35" s="99">
        <v>0.001</v>
      </c>
      <c r="K35" s="99">
        <v>0.001</v>
      </c>
      <c r="L35" s="99">
        <v>0.002</v>
      </c>
      <c r="M35" s="99">
        <v>0.002</v>
      </c>
      <c r="N35" s="99">
        <v>0.002</v>
      </c>
      <c r="O35" s="99">
        <v>0.003</v>
      </c>
      <c r="P35" s="99">
        <v>0.003</v>
      </c>
      <c r="Q35" s="99">
        <v>0.003</v>
      </c>
      <c r="R35" s="99">
        <v>0.003</v>
      </c>
      <c r="S35" s="99">
        <v>0.003</v>
      </c>
      <c r="T35" s="99">
        <v>0.003</v>
      </c>
      <c r="U35" s="99">
        <v>0.003</v>
      </c>
      <c r="V35" s="99">
        <v>0.003</v>
      </c>
      <c r="W35" s="99">
        <v>0.003</v>
      </c>
      <c r="X35" s="99">
        <v>0.003</v>
      </c>
    </row>
    <row r="36" spans="1:24" ht="12.75" customHeight="1">
      <c r="A36" s="100" t="s">
        <v>15</v>
      </c>
      <c r="B36" s="101" t="s">
        <v>312</v>
      </c>
      <c r="C36" s="101">
        <v>98.2</v>
      </c>
      <c r="D36" s="101">
        <v>60.93</v>
      </c>
      <c r="E36" s="102">
        <v>0.095</v>
      </c>
      <c r="F36" s="102">
        <v>0.105</v>
      </c>
      <c r="G36" s="102">
        <v>0.115</v>
      </c>
      <c r="H36" s="102">
        <v>0.125</v>
      </c>
      <c r="I36" s="102">
        <v>0.135</v>
      </c>
      <c r="J36" s="102">
        <v>0.145</v>
      </c>
      <c r="K36" s="102">
        <v>0.155</v>
      </c>
      <c r="L36" s="102">
        <v>0.165</v>
      </c>
      <c r="M36" s="102">
        <v>0.175</v>
      </c>
      <c r="N36" s="102">
        <v>0.185</v>
      </c>
      <c r="O36" s="102">
        <v>0.195</v>
      </c>
      <c r="P36" s="102">
        <v>0.205</v>
      </c>
      <c r="Q36" s="102">
        <v>0.215</v>
      </c>
      <c r="R36" s="102">
        <v>0.225</v>
      </c>
      <c r="S36" s="102">
        <v>0.235</v>
      </c>
      <c r="T36" s="102">
        <v>0.235</v>
      </c>
      <c r="U36" s="102">
        <v>0.235</v>
      </c>
      <c r="V36" s="102">
        <v>0.235</v>
      </c>
      <c r="W36" s="102">
        <v>0.235</v>
      </c>
      <c r="X36" s="102">
        <v>0.235</v>
      </c>
    </row>
    <row r="37" spans="1:24" ht="12.75" customHeight="1">
      <c r="A37" s="103"/>
      <c r="B37" s="101" t="s">
        <v>236</v>
      </c>
      <c r="C37" s="101">
        <v>98.2</v>
      </c>
      <c r="D37" s="101">
        <v>160.01</v>
      </c>
      <c r="E37" s="102">
        <v>0.0008</v>
      </c>
      <c r="F37" s="102">
        <v>0.0015</v>
      </c>
      <c r="G37" s="102">
        <v>0.002</v>
      </c>
      <c r="H37" s="102">
        <v>0.003</v>
      </c>
      <c r="I37" s="102">
        <v>0.003</v>
      </c>
      <c r="J37" s="102">
        <v>0.003</v>
      </c>
      <c r="K37" s="102">
        <v>0.003</v>
      </c>
      <c r="L37" s="102">
        <v>0.003</v>
      </c>
      <c r="M37" s="102">
        <v>0.003</v>
      </c>
      <c r="N37" s="102">
        <v>0.003</v>
      </c>
      <c r="O37" s="102">
        <v>0.003</v>
      </c>
      <c r="P37" s="102">
        <v>0.003</v>
      </c>
      <c r="Q37" s="102">
        <v>0.003</v>
      </c>
      <c r="R37" s="102">
        <v>0.003</v>
      </c>
      <c r="S37" s="102">
        <v>0.003</v>
      </c>
      <c r="T37" s="102">
        <v>0.003</v>
      </c>
      <c r="U37" s="102">
        <v>0.003</v>
      </c>
      <c r="V37" s="102">
        <v>0.003</v>
      </c>
      <c r="W37" s="102">
        <v>0.003</v>
      </c>
      <c r="X37" s="102">
        <v>0.003</v>
      </c>
    </row>
    <row r="38" spans="1:24" ht="12.75" customHeight="1">
      <c r="A38" s="108" t="s">
        <v>338</v>
      </c>
      <c r="B38" s="98" t="s">
        <v>312</v>
      </c>
      <c r="C38" s="98">
        <v>98.3</v>
      </c>
      <c r="D38" s="98">
        <v>50</v>
      </c>
      <c r="E38" s="99">
        <v>0.07992</v>
      </c>
      <c r="F38" s="99">
        <v>0.0882</v>
      </c>
      <c r="G38" s="99">
        <v>0.09643</v>
      </c>
      <c r="H38" s="99">
        <v>0.10477</v>
      </c>
      <c r="I38" s="99">
        <v>0.11307</v>
      </c>
      <c r="J38" s="99">
        <v>0.12149</v>
      </c>
      <c r="K38" s="99">
        <v>0.12985</v>
      </c>
      <c r="L38" s="99">
        <v>0.14825</v>
      </c>
      <c r="M38" s="99">
        <v>0.16675</v>
      </c>
      <c r="N38" s="99">
        <v>0.18529</v>
      </c>
      <c r="O38" s="99">
        <v>0.2038</v>
      </c>
      <c r="P38" s="99">
        <v>0.2038</v>
      </c>
      <c r="Q38" s="99">
        <v>0.2038</v>
      </c>
      <c r="R38" s="99">
        <v>0.2038</v>
      </c>
      <c r="S38" s="99">
        <v>0.2038</v>
      </c>
      <c r="T38" s="99">
        <v>0.2038</v>
      </c>
      <c r="U38" s="99">
        <v>0.2038</v>
      </c>
      <c r="V38" s="99">
        <v>0.2038</v>
      </c>
      <c r="W38" s="99">
        <v>0.2038</v>
      </c>
      <c r="X38" s="99">
        <v>0.2038</v>
      </c>
    </row>
    <row r="39" spans="1:24" ht="12.75" customHeight="1">
      <c r="A39" s="110"/>
      <c r="B39" s="98" t="s">
        <v>132</v>
      </c>
      <c r="C39" s="98">
        <v>98.3</v>
      </c>
      <c r="D39" s="98">
        <v>693</v>
      </c>
      <c r="E39" s="115">
        <v>306</v>
      </c>
      <c r="F39" s="115">
        <v>442</v>
      </c>
      <c r="G39" s="115">
        <v>596</v>
      </c>
      <c r="H39" s="115">
        <v>772</v>
      </c>
      <c r="I39" s="115">
        <v>965</v>
      </c>
      <c r="J39" s="115">
        <v>1150</v>
      </c>
      <c r="K39" s="115">
        <v>1357</v>
      </c>
      <c r="L39" s="115">
        <v>1591</v>
      </c>
      <c r="M39" s="115">
        <v>1858</v>
      </c>
      <c r="N39" s="115">
        <v>2164</v>
      </c>
      <c r="O39" s="115">
        <v>2518</v>
      </c>
      <c r="P39" s="115">
        <v>2928</v>
      </c>
      <c r="Q39" s="115">
        <v>3433</v>
      </c>
      <c r="R39" s="115">
        <v>3989</v>
      </c>
      <c r="S39" s="115">
        <v>4610</v>
      </c>
      <c r="T39" s="115">
        <v>5316</v>
      </c>
      <c r="U39" s="115">
        <v>5316</v>
      </c>
      <c r="V39" s="115">
        <v>5316</v>
      </c>
      <c r="W39" s="115">
        <v>5316</v>
      </c>
      <c r="X39" s="115">
        <v>5316</v>
      </c>
    </row>
    <row r="40" spans="1:24" ht="12.75" customHeight="1">
      <c r="A40" s="103"/>
      <c r="B40" s="98" t="s">
        <v>462</v>
      </c>
      <c r="C40" s="98"/>
      <c r="D40" s="98"/>
      <c r="E40" s="115"/>
      <c r="F40" s="115"/>
      <c r="G40" s="115"/>
      <c r="H40" s="115"/>
      <c r="I40" s="115"/>
      <c r="J40" s="115"/>
      <c r="K40" s="115"/>
      <c r="L40" s="115"/>
      <c r="M40" s="115"/>
      <c r="N40" s="115"/>
      <c r="O40" s="112">
        <v>1100</v>
      </c>
      <c r="P40" s="115"/>
      <c r="Q40" s="115"/>
      <c r="R40" s="115"/>
      <c r="S40" s="115"/>
      <c r="T40" s="115"/>
      <c r="U40" s="112"/>
      <c r="V40" s="112"/>
      <c r="W40" s="112"/>
      <c r="X40" s="112"/>
    </row>
    <row r="41" spans="1:24" ht="12.75" customHeight="1">
      <c r="A41" s="116" t="s">
        <v>218</v>
      </c>
      <c r="B41" s="101" t="s">
        <v>312</v>
      </c>
      <c r="C41" s="101">
        <v>100</v>
      </c>
      <c r="D41" s="117">
        <v>20</v>
      </c>
      <c r="E41" s="118">
        <v>0.0339</v>
      </c>
      <c r="F41" s="118">
        <v>0.0454</v>
      </c>
      <c r="G41" s="118">
        <v>0.056</v>
      </c>
      <c r="H41" s="118">
        <v>0.0683</v>
      </c>
      <c r="I41" s="118">
        <v>0.0809</v>
      </c>
      <c r="J41" s="118">
        <v>0.0809</v>
      </c>
      <c r="K41" s="118">
        <v>0.0809</v>
      </c>
      <c r="L41" s="118">
        <v>0.0809</v>
      </c>
      <c r="M41" s="118">
        <v>0.0809</v>
      </c>
      <c r="N41" s="118">
        <v>0.0809</v>
      </c>
      <c r="O41" s="118">
        <v>0.0809</v>
      </c>
      <c r="P41" s="118">
        <v>0.0809</v>
      </c>
      <c r="Q41" s="118">
        <v>0.0809</v>
      </c>
      <c r="R41" s="118">
        <v>0.0809</v>
      </c>
      <c r="S41" s="118">
        <v>0.0809</v>
      </c>
      <c r="T41" s="118">
        <v>0.0809</v>
      </c>
      <c r="U41" s="118">
        <v>0.0809</v>
      </c>
      <c r="V41" s="118">
        <v>0.0809</v>
      </c>
      <c r="W41" s="118">
        <v>0.0809</v>
      </c>
      <c r="X41" s="118">
        <v>0.0809</v>
      </c>
    </row>
    <row r="42" spans="1:24" ht="12.75" customHeight="1">
      <c r="A42" s="108" t="s">
        <v>368</v>
      </c>
      <c r="B42" s="98" t="s">
        <v>312</v>
      </c>
      <c r="C42" s="98">
        <v>100</v>
      </c>
      <c r="D42" s="98">
        <v>40</v>
      </c>
      <c r="E42" s="99">
        <v>0</v>
      </c>
      <c r="F42" s="99">
        <v>0.0293</v>
      </c>
      <c r="G42" s="99">
        <v>0.0293</v>
      </c>
      <c r="H42" s="99">
        <v>0.0293</v>
      </c>
      <c r="I42" s="99">
        <v>0.0586</v>
      </c>
      <c r="J42" s="99">
        <v>0.0586</v>
      </c>
      <c r="K42" s="99">
        <v>0.0586</v>
      </c>
      <c r="L42" s="99">
        <v>0.098</v>
      </c>
      <c r="M42" s="99">
        <v>0.098</v>
      </c>
      <c r="N42" s="99">
        <v>0.098</v>
      </c>
      <c r="O42" s="99">
        <v>0.123</v>
      </c>
      <c r="P42" s="99">
        <v>0.123</v>
      </c>
      <c r="Q42" s="99">
        <v>0.123</v>
      </c>
      <c r="R42" s="99">
        <v>0.123</v>
      </c>
      <c r="S42" s="99">
        <v>0.123</v>
      </c>
      <c r="T42" s="99">
        <v>0.123</v>
      </c>
      <c r="U42" s="99">
        <v>0.123</v>
      </c>
      <c r="V42" s="99">
        <v>0.123</v>
      </c>
      <c r="W42" s="99">
        <v>0.123</v>
      </c>
      <c r="X42" s="99">
        <v>0.123</v>
      </c>
    </row>
    <row r="43" spans="1:24" ht="12.75" customHeight="1">
      <c r="A43" s="103"/>
      <c r="B43" s="98" t="s">
        <v>236</v>
      </c>
      <c r="C43" s="98">
        <v>100</v>
      </c>
      <c r="D43" s="98">
        <v>200</v>
      </c>
      <c r="E43" s="99">
        <v>0.0002</v>
      </c>
      <c r="F43" s="99">
        <v>0.0007</v>
      </c>
      <c r="G43" s="99">
        <v>0.0007</v>
      </c>
      <c r="H43" s="99">
        <v>0.0007</v>
      </c>
      <c r="I43" s="99">
        <v>0.0014</v>
      </c>
      <c r="J43" s="99">
        <v>0.0014</v>
      </c>
      <c r="K43" s="99">
        <v>0.0014</v>
      </c>
      <c r="L43" s="99">
        <v>0.002</v>
      </c>
      <c r="M43" s="99">
        <v>0.002</v>
      </c>
      <c r="N43" s="99">
        <v>0.002</v>
      </c>
      <c r="O43" s="99">
        <v>0.002</v>
      </c>
      <c r="P43" s="99">
        <v>0.002</v>
      </c>
      <c r="Q43" s="99">
        <v>0.002</v>
      </c>
      <c r="R43" s="99">
        <v>0.002</v>
      </c>
      <c r="S43" s="99">
        <v>0.002</v>
      </c>
      <c r="T43" s="99">
        <v>0.002</v>
      </c>
      <c r="U43" s="99">
        <v>0.002</v>
      </c>
      <c r="V43" s="99">
        <v>0.002</v>
      </c>
      <c r="W43" s="99">
        <v>0.002</v>
      </c>
      <c r="X43" s="99">
        <v>0.002</v>
      </c>
    </row>
    <row r="44" spans="1:24" ht="12.75" customHeight="1">
      <c r="A44" s="100" t="s">
        <v>477</v>
      </c>
      <c r="B44" s="101" t="s">
        <v>312</v>
      </c>
      <c r="C44" s="101">
        <v>88.6</v>
      </c>
      <c r="D44" s="101">
        <v>45</v>
      </c>
      <c r="E44" s="102">
        <v>0.0097</v>
      </c>
      <c r="F44" s="102">
        <v>0.0144</v>
      </c>
      <c r="G44" s="102">
        <v>0.0191</v>
      </c>
      <c r="H44" s="102">
        <v>0.0238</v>
      </c>
      <c r="I44" s="102">
        <v>0.0335</v>
      </c>
      <c r="J44" s="102">
        <v>0.0432</v>
      </c>
      <c r="K44" s="102">
        <v>0.0528</v>
      </c>
      <c r="L44" s="102">
        <v>0.0624</v>
      </c>
      <c r="M44" s="102">
        <v>0.072</v>
      </c>
      <c r="N44" s="102">
        <v>0.0816</v>
      </c>
      <c r="O44" s="102">
        <v>0.0912</v>
      </c>
      <c r="P44" s="102">
        <v>0.1008</v>
      </c>
      <c r="Q44" s="102">
        <v>0.1104</v>
      </c>
      <c r="R44" s="102">
        <v>0.12</v>
      </c>
      <c r="S44" s="102">
        <v>0.12</v>
      </c>
      <c r="T44" s="102">
        <v>0.12</v>
      </c>
      <c r="U44" s="102">
        <v>0.12</v>
      </c>
      <c r="V44" s="102">
        <v>0.12</v>
      </c>
      <c r="W44" s="102">
        <v>0.12</v>
      </c>
      <c r="X44" s="119">
        <v>0.12</v>
      </c>
    </row>
    <row r="45" spans="1:24" ht="12.75" customHeight="1">
      <c r="A45" s="103"/>
      <c r="B45" s="101" t="s">
        <v>236</v>
      </c>
      <c r="C45" s="101">
        <v>88.6</v>
      </c>
      <c r="D45" s="101">
        <v>400</v>
      </c>
      <c r="E45" s="102">
        <v>0.0003</v>
      </c>
      <c r="F45" s="102">
        <v>0.0006</v>
      </c>
      <c r="G45" s="102">
        <v>0.0009</v>
      </c>
      <c r="H45" s="102">
        <v>0.0012</v>
      </c>
      <c r="I45" s="102">
        <v>0.0015</v>
      </c>
      <c r="J45" s="102">
        <v>0.0018</v>
      </c>
      <c r="K45" s="102">
        <v>0.0022</v>
      </c>
      <c r="L45" s="102">
        <v>0.0026</v>
      </c>
      <c r="M45" s="102">
        <v>0.003</v>
      </c>
      <c r="N45" s="102">
        <v>0.0034</v>
      </c>
      <c r="O45" s="102">
        <v>0.0038</v>
      </c>
      <c r="P45" s="102">
        <v>0.0042</v>
      </c>
      <c r="Q45" s="102">
        <v>0.0046</v>
      </c>
      <c r="R45" s="102">
        <v>0.005</v>
      </c>
      <c r="S45" s="102">
        <v>0.005</v>
      </c>
      <c r="T45" s="102">
        <v>0.005</v>
      </c>
      <c r="U45" s="102">
        <v>0.005</v>
      </c>
      <c r="V45" s="102">
        <v>0.005</v>
      </c>
      <c r="W45" s="102">
        <v>0.005</v>
      </c>
      <c r="X45" s="119">
        <v>0.005</v>
      </c>
    </row>
    <row r="46" spans="1:24" ht="12.75" customHeight="1">
      <c r="A46" s="108" t="s">
        <v>221</v>
      </c>
      <c r="B46" s="98" t="s">
        <v>312</v>
      </c>
      <c r="C46" s="98">
        <v>97.3</v>
      </c>
      <c r="D46" s="98">
        <v>45</v>
      </c>
      <c r="E46" s="114">
        <v>0.029797</v>
      </c>
      <c r="F46" s="114">
        <v>0.034675</v>
      </c>
      <c r="G46" s="114">
        <v>0.03949</v>
      </c>
      <c r="H46" s="114">
        <v>0.04416</v>
      </c>
      <c r="I46" s="114">
        <v>0.04856</v>
      </c>
      <c r="J46" s="114">
        <v>0.0525</v>
      </c>
      <c r="K46" s="114">
        <v>0.057067</v>
      </c>
      <c r="L46" s="114">
        <v>0.0616</v>
      </c>
      <c r="M46" s="114">
        <v>0.0661</v>
      </c>
      <c r="N46" s="114">
        <v>0.070567</v>
      </c>
      <c r="O46" s="114">
        <v>0.075</v>
      </c>
      <c r="P46" s="114">
        <v>0.075</v>
      </c>
      <c r="Q46" s="114">
        <v>0.075</v>
      </c>
      <c r="R46" s="114">
        <v>0.075</v>
      </c>
      <c r="S46" s="114">
        <v>0.075</v>
      </c>
      <c r="T46" s="114">
        <v>0.075</v>
      </c>
      <c r="U46" s="114">
        <v>0.075</v>
      </c>
      <c r="V46" s="114">
        <v>0.075</v>
      </c>
      <c r="W46" s="114">
        <v>0.075</v>
      </c>
      <c r="X46" s="114">
        <v>0.075</v>
      </c>
    </row>
    <row r="47" spans="1:24" ht="12.75" customHeight="1">
      <c r="A47" s="103"/>
      <c r="B47" s="98" t="s">
        <v>236</v>
      </c>
      <c r="C47" s="98">
        <v>97.3</v>
      </c>
      <c r="D47" s="98">
        <v>654.37</v>
      </c>
      <c r="E47" s="99">
        <v>0.000203</v>
      </c>
      <c r="F47" s="99">
        <v>0.000325</v>
      </c>
      <c r="G47" s="99">
        <v>0.00051</v>
      </c>
      <c r="H47" s="99">
        <v>0.00084</v>
      </c>
      <c r="I47" s="99">
        <v>0.00144</v>
      </c>
      <c r="J47" s="99">
        <v>0.0025</v>
      </c>
      <c r="K47" s="99">
        <v>0.002933</v>
      </c>
      <c r="L47" s="99">
        <v>0.0034</v>
      </c>
      <c r="M47" s="99">
        <v>0.0039</v>
      </c>
      <c r="N47" s="99">
        <v>0.004433</v>
      </c>
      <c r="O47" s="99">
        <v>0.005</v>
      </c>
      <c r="P47" s="99">
        <v>0.005</v>
      </c>
      <c r="Q47" s="99">
        <v>0.005</v>
      </c>
      <c r="R47" s="99">
        <v>0.005</v>
      </c>
      <c r="S47" s="99">
        <v>0.005</v>
      </c>
      <c r="T47" s="99">
        <v>0.005</v>
      </c>
      <c r="U47" s="99">
        <v>0.005</v>
      </c>
      <c r="V47" s="99">
        <v>0.005</v>
      </c>
      <c r="W47" s="99">
        <v>0.005</v>
      </c>
      <c r="X47" s="99">
        <v>0.005</v>
      </c>
    </row>
    <row r="48" spans="1:24" ht="12.75" customHeight="1">
      <c r="A48" s="107" t="s">
        <v>5</v>
      </c>
      <c r="B48" s="101" t="s">
        <v>312</v>
      </c>
      <c r="C48" s="101">
        <v>99.3</v>
      </c>
      <c r="D48" s="101">
        <v>60.93</v>
      </c>
      <c r="E48" s="102">
        <v>0.055</v>
      </c>
      <c r="F48" s="102">
        <v>0.065</v>
      </c>
      <c r="G48" s="102">
        <v>0.075</v>
      </c>
      <c r="H48" s="102">
        <v>0.085</v>
      </c>
      <c r="I48" s="102">
        <v>0.1</v>
      </c>
      <c r="J48" s="102">
        <v>0.115</v>
      </c>
      <c r="K48" s="102">
        <v>0.13</v>
      </c>
      <c r="L48" s="102">
        <v>0.145</v>
      </c>
      <c r="M48" s="102">
        <v>0.16</v>
      </c>
      <c r="N48" s="102">
        <v>0.16</v>
      </c>
      <c r="O48" s="102">
        <v>0.16</v>
      </c>
      <c r="P48" s="102">
        <v>0.16</v>
      </c>
      <c r="Q48" s="102">
        <v>0.16</v>
      </c>
      <c r="R48" s="102">
        <v>0.16</v>
      </c>
      <c r="S48" s="102">
        <v>0.16</v>
      </c>
      <c r="T48" s="102">
        <v>0.16</v>
      </c>
      <c r="U48" s="102">
        <v>0.16</v>
      </c>
      <c r="V48" s="102">
        <v>0.16</v>
      </c>
      <c r="W48" s="102">
        <v>0.16</v>
      </c>
      <c r="X48" s="102">
        <v>0.16</v>
      </c>
    </row>
    <row r="49" spans="1:24" ht="12.75" customHeight="1">
      <c r="A49" s="106" t="s">
        <v>295</v>
      </c>
      <c r="B49" s="98" t="s">
        <v>312</v>
      </c>
      <c r="C49" s="98">
        <v>100</v>
      </c>
      <c r="D49" s="98">
        <v>40</v>
      </c>
      <c r="E49" s="99">
        <v>0.06125</v>
      </c>
      <c r="F49" s="99">
        <v>0.06125</v>
      </c>
      <c r="G49" s="99">
        <v>0.06125</v>
      </c>
      <c r="H49" s="99">
        <v>0.06125</v>
      </c>
      <c r="I49" s="99">
        <v>0.10125</v>
      </c>
      <c r="J49" s="99">
        <v>0.10125</v>
      </c>
      <c r="K49" s="99">
        <v>0.10125</v>
      </c>
      <c r="L49" s="99">
        <v>0.10125</v>
      </c>
      <c r="M49" s="99">
        <v>0.10125</v>
      </c>
      <c r="N49" s="99">
        <v>0.10125</v>
      </c>
      <c r="O49" s="99">
        <v>0.10125</v>
      </c>
      <c r="P49" s="99">
        <v>0.10125</v>
      </c>
      <c r="Q49" s="99">
        <v>0.10125</v>
      </c>
      <c r="R49" s="99">
        <v>0.10125</v>
      </c>
      <c r="S49" s="99">
        <v>0.10125</v>
      </c>
      <c r="T49" s="99">
        <v>0.10125</v>
      </c>
      <c r="U49" s="99">
        <v>0.10125</v>
      </c>
      <c r="V49" s="99">
        <v>0.10125</v>
      </c>
      <c r="W49" s="99">
        <v>0.10125</v>
      </c>
      <c r="X49" s="99">
        <v>0.10125</v>
      </c>
    </row>
    <row r="50" spans="1:24" ht="12.75" customHeight="1">
      <c r="A50" s="120" t="s">
        <v>126</v>
      </c>
      <c r="B50" s="101" t="s">
        <v>312</v>
      </c>
      <c r="C50" s="101">
        <v>66.6</v>
      </c>
      <c r="D50" s="101">
        <v>10</v>
      </c>
      <c r="E50" s="102">
        <v>0.1</v>
      </c>
      <c r="F50" s="102">
        <v>0.1</v>
      </c>
      <c r="G50" s="102">
        <v>0.1</v>
      </c>
      <c r="H50" s="102">
        <v>0.1</v>
      </c>
      <c r="I50" s="102">
        <v>0.15</v>
      </c>
      <c r="J50" s="102">
        <v>0.15</v>
      </c>
      <c r="K50" s="102">
        <v>0.15</v>
      </c>
      <c r="L50" s="102">
        <v>0.15</v>
      </c>
      <c r="M50" s="102">
        <v>0.15</v>
      </c>
      <c r="N50" s="102">
        <v>0.15</v>
      </c>
      <c r="O50" s="102">
        <v>0.15</v>
      </c>
      <c r="P50" s="102">
        <v>0.15</v>
      </c>
      <c r="Q50" s="102">
        <v>0.15</v>
      </c>
      <c r="R50" s="102">
        <v>0.15</v>
      </c>
      <c r="S50" s="102">
        <v>0.15</v>
      </c>
      <c r="T50" s="102">
        <v>0.15</v>
      </c>
      <c r="U50" s="102">
        <v>0.15</v>
      </c>
      <c r="V50" s="102">
        <v>0.15</v>
      </c>
      <c r="W50" s="102">
        <v>0.15</v>
      </c>
      <c r="X50" s="102">
        <v>0.15</v>
      </c>
    </row>
    <row r="51" spans="1:24" ht="12.75" customHeight="1">
      <c r="A51" s="108" t="s">
        <v>140</v>
      </c>
      <c r="B51" s="98" t="s">
        <v>312</v>
      </c>
      <c r="C51" s="98">
        <v>100</v>
      </c>
      <c r="D51" s="98">
        <v>40</v>
      </c>
      <c r="E51" s="99">
        <v>0.0531445</v>
      </c>
      <c r="F51" s="99">
        <v>0.0531445</v>
      </c>
      <c r="G51" s="99">
        <v>0.0531445</v>
      </c>
      <c r="H51" s="99">
        <v>0.0531445</v>
      </c>
      <c r="I51" s="99">
        <v>0.0885935</v>
      </c>
      <c r="J51" s="99">
        <v>0.0906735</v>
      </c>
      <c r="K51" s="99">
        <v>0.0927535</v>
      </c>
      <c r="L51" s="99">
        <v>0.0948335</v>
      </c>
      <c r="M51" s="99">
        <v>0.0969135</v>
      </c>
      <c r="N51" s="99">
        <v>0.125058</v>
      </c>
      <c r="O51" s="99">
        <v>0.125058</v>
      </c>
      <c r="P51" s="99">
        <v>0.125058</v>
      </c>
      <c r="Q51" s="99">
        <v>0.125058</v>
      </c>
      <c r="R51" s="99">
        <v>0.125058</v>
      </c>
      <c r="S51" s="99">
        <v>0.125058</v>
      </c>
      <c r="T51" s="99">
        <v>0.125058</v>
      </c>
      <c r="U51" s="99">
        <v>0.125058</v>
      </c>
      <c r="V51" s="99">
        <v>0.125058</v>
      </c>
      <c r="W51" s="99">
        <v>0.125058</v>
      </c>
      <c r="X51" s="99">
        <v>0.125058</v>
      </c>
    </row>
    <row r="52" spans="1:24" ht="12.75" customHeight="1">
      <c r="A52" s="103"/>
      <c r="B52" s="98" t="s">
        <v>236</v>
      </c>
      <c r="C52" s="98">
        <v>100</v>
      </c>
      <c r="D52" s="98">
        <v>200</v>
      </c>
      <c r="E52" s="99">
        <v>0.02031</v>
      </c>
      <c r="F52" s="99">
        <v>0.02031</v>
      </c>
      <c r="G52" s="99">
        <v>0.02031</v>
      </c>
      <c r="H52" s="99">
        <v>0.02031</v>
      </c>
      <c r="I52" s="99">
        <v>0.030465</v>
      </c>
      <c r="J52" s="99">
        <v>0.030465</v>
      </c>
      <c r="K52" s="99">
        <v>0.030465</v>
      </c>
      <c r="L52" s="99">
        <v>0.030465</v>
      </c>
      <c r="M52" s="99">
        <v>0.030465</v>
      </c>
      <c r="N52" s="99">
        <v>0.04062</v>
      </c>
      <c r="O52" s="99">
        <v>0.04062</v>
      </c>
      <c r="P52" s="99">
        <v>0.04062</v>
      </c>
      <c r="Q52" s="99">
        <v>0.04062</v>
      </c>
      <c r="R52" s="99">
        <v>0.04062</v>
      </c>
      <c r="S52" s="99">
        <v>0.04062</v>
      </c>
      <c r="T52" s="99">
        <v>0.04062</v>
      </c>
      <c r="U52" s="99">
        <v>0.04062</v>
      </c>
      <c r="V52" s="99">
        <v>0.04062</v>
      </c>
      <c r="W52" s="99">
        <v>0.04062</v>
      </c>
      <c r="X52" s="99">
        <v>0.04062</v>
      </c>
    </row>
    <row r="53" spans="1:24" ht="12.75" customHeight="1">
      <c r="A53" s="100" t="s">
        <v>328</v>
      </c>
      <c r="B53" s="101" t="s">
        <v>311</v>
      </c>
      <c r="C53" s="101">
        <v>75.9</v>
      </c>
      <c r="D53" s="101">
        <v>50</v>
      </c>
      <c r="E53" s="121">
        <v>3384</v>
      </c>
      <c r="F53" s="121">
        <v>4376</v>
      </c>
      <c r="G53" s="121">
        <v>4376</v>
      </c>
      <c r="H53" s="121">
        <v>5000</v>
      </c>
      <c r="I53" s="121">
        <v>5000</v>
      </c>
      <c r="J53" s="122">
        <v>5000</v>
      </c>
      <c r="K53" s="122">
        <v>5000</v>
      </c>
      <c r="L53" s="122">
        <v>5000</v>
      </c>
      <c r="M53" s="122">
        <v>5000</v>
      </c>
      <c r="N53" s="122">
        <v>5000</v>
      </c>
      <c r="O53" s="122">
        <v>5000</v>
      </c>
      <c r="P53" s="122">
        <v>5000</v>
      </c>
      <c r="Q53" s="122">
        <v>5000</v>
      </c>
      <c r="R53" s="122">
        <v>5000</v>
      </c>
      <c r="S53" s="123">
        <v>10000</v>
      </c>
      <c r="T53" s="123">
        <v>10000</v>
      </c>
      <c r="U53" s="123">
        <v>10000</v>
      </c>
      <c r="V53" s="123">
        <v>10000</v>
      </c>
      <c r="W53" s="123">
        <v>10000</v>
      </c>
      <c r="X53" s="123">
        <v>10000</v>
      </c>
    </row>
    <row r="54" spans="1:24" ht="12.75" customHeight="1">
      <c r="A54" s="103"/>
      <c r="B54" s="101" t="s">
        <v>426</v>
      </c>
      <c r="C54" s="101">
        <v>75.9</v>
      </c>
      <c r="D54" s="101">
        <v>50</v>
      </c>
      <c r="E54" s="121">
        <v>880</v>
      </c>
      <c r="F54" s="121">
        <v>880</v>
      </c>
      <c r="G54" s="121">
        <v>880</v>
      </c>
      <c r="H54" s="121">
        <v>880</v>
      </c>
      <c r="I54" s="121">
        <v>880</v>
      </c>
      <c r="J54" s="122">
        <v>880</v>
      </c>
      <c r="K54" s="122">
        <v>880</v>
      </c>
      <c r="L54" s="122">
        <v>880</v>
      </c>
      <c r="M54" s="122">
        <v>880</v>
      </c>
      <c r="N54" s="122">
        <v>880</v>
      </c>
      <c r="O54" s="122">
        <v>880</v>
      </c>
      <c r="P54" s="122">
        <v>880</v>
      </c>
      <c r="Q54" s="122">
        <v>880</v>
      </c>
      <c r="R54" s="122">
        <v>880</v>
      </c>
      <c r="S54" s="122">
        <v>880</v>
      </c>
      <c r="T54" s="122">
        <v>880</v>
      </c>
      <c r="U54" s="122">
        <v>880</v>
      </c>
      <c r="V54" s="122">
        <v>880</v>
      </c>
      <c r="W54" s="122">
        <v>880</v>
      </c>
      <c r="X54" s="122">
        <v>880</v>
      </c>
    </row>
    <row r="55" spans="1:24" ht="12.75" customHeight="1">
      <c r="A55" s="124" t="s">
        <v>110</v>
      </c>
      <c r="B55" s="125" t="s">
        <v>312</v>
      </c>
      <c r="C55" s="109">
        <v>100</v>
      </c>
      <c r="D55" s="109">
        <v>10</v>
      </c>
      <c r="E55" s="109">
        <v>0</v>
      </c>
      <c r="F55" s="109">
        <v>0</v>
      </c>
      <c r="G55" s="109">
        <v>0</v>
      </c>
      <c r="H55" s="109">
        <v>0</v>
      </c>
      <c r="I55" s="126">
        <v>0.1</v>
      </c>
      <c r="J55" s="126">
        <v>0.1</v>
      </c>
      <c r="K55" s="126">
        <v>0.1</v>
      </c>
      <c r="L55" s="126">
        <v>0.1</v>
      </c>
      <c r="M55" s="126">
        <v>0.1</v>
      </c>
      <c r="N55" s="126">
        <v>0.1</v>
      </c>
      <c r="O55" s="126">
        <v>0.1</v>
      </c>
      <c r="P55" s="126">
        <v>0.1</v>
      </c>
      <c r="Q55" s="126">
        <v>0.1</v>
      </c>
      <c r="R55" s="126">
        <v>0.1</v>
      </c>
      <c r="S55" s="126">
        <v>0.1</v>
      </c>
      <c r="T55" s="126">
        <v>0.1</v>
      </c>
      <c r="U55" s="126">
        <v>0.1</v>
      </c>
      <c r="V55" s="126">
        <v>0.1</v>
      </c>
      <c r="W55" s="126">
        <v>0.1</v>
      </c>
      <c r="X55" s="126">
        <v>0.1</v>
      </c>
    </row>
    <row r="56" spans="1:24" ht="12.75" customHeight="1">
      <c r="A56" s="124" t="s">
        <v>542</v>
      </c>
      <c r="B56" s="125" t="s">
        <v>312</v>
      </c>
      <c r="C56" s="127">
        <v>100</v>
      </c>
      <c r="D56" s="127">
        <v>10</v>
      </c>
      <c r="E56" s="128"/>
      <c r="F56" s="128"/>
      <c r="G56" s="128"/>
      <c r="H56" s="128"/>
      <c r="I56" s="127">
        <v>0.15</v>
      </c>
      <c r="J56" s="127">
        <v>0.15</v>
      </c>
      <c r="K56" s="127">
        <v>0.15</v>
      </c>
      <c r="L56" s="127">
        <v>0.15</v>
      </c>
      <c r="M56" s="127">
        <v>0.15</v>
      </c>
      <c r="N56" s="127">
        <v>0.15</v>
      </c>
      <c r="O56" s="127">
        <v>0.15</v>
      </c>
      <c r="P56" s="127">
        <v>0.15</v>
      </c>
      <c r="Q56" s="127">
        <v>0.15</v>
      </c>
      <c r="R56" s="127">
        <v>0.15</v>
      </c>
      <c r="S56" s="127">
        <v>0.15</v>
      </c>
      <c r="T56" s="127">
        <v>0.15</v>
      </c>
      <c r="U56" s="127">
        <v>0.15</v>
      </c>
      <c r="V56" s="127">
        <v>0.15</v>
      </c>
      <c r="W56" s="127">
        <v>0.15</v>
      </c>
      <c r="X56" s="127">
        <v>0.15</v>
      </c>
    </row>
    <row r="57" spans="1:24" ht="12.75" customHeight="1">
      <c r="A57" s="124" t="s">
        <v>60</v>
      </c>
      <c r="B57" s="125" t="s">
        <v>312</v>
      </c>
      <c r="C57" s="127">
        <v>71</v>
      </c>
      <c r="D57" s="127">
        <v>35</v>
      </c>
      <c r="E57" s="127">
        <v>0</v>
      </c>
      <c r="F57" s="127">
        <v>0</v>
      </c>
      <c r="G57" s="127">
        <v>0</v>
      </c>
      <c r="H57" s="127">
        <v>0</v>
      </c>
      <c r="I57" s="127">
        <v>0.1</v>
      </c>
      <c r="J57" s="127">
        <v>0.1</v>
      </c>
      <c r="K57" s="127">
        <v>0.1</v>
      </c>
      <c r="L57" s="127">
        <v>0.1</v>
      </c>
      <c r="M57" s="127">
        <v>0.1</v>
      </c>
      <c r="N57" s="127">
        <v>0.1</v>
      </c>
      <c r="O57" s="127">
        <v>0.1</v>
      </c>
      <c r="P57" s="127">
        <v>0.1</v>
      </c>
      <c r="Q57" s="127">
        <v>0.1</v>
      </c>
      <c r="R57" s="127">
        <v>0.1</v>
      </c>
      <c r="S57" s="127">
        <v>0.1</v>
      </c>
      <c r="T57" s="127">
        <v>0.1</v>
      </c>
      <c r="U57" s="127">
        <v>0.1</v>
      </c>
      <c r="V57" s="127">
        <v>0.1</v>
      </c>
      <c r="W57" s="127">
        <v>0.1</v>
      </c>
      <c r="X57" s="127">
        <v>0.1</v>
      </c>
    </row>
    <row r="58" spans="1:24" ht="12.75" customHeight="1">
      <c r="A58" s="124" t="s">
        <v>213</v>
      </c>
      <c r="B58" s="125" t="s">
        <v>312</v>
      </c>
      <c r="C58" s="109">
        <v>90</v>
      </c>
      <c r="D58" s="109">
        <v>60.93</v>
      </c>
      <c r="E58" s="109">
        <v>0.1</v>
      </c>
      <c r="F58" s="109">
        <v>0.1</v>
      </c>
      <c r="G58" s="109">
        <v>0.15</v>
      </c>
      <c r="H58" s="109">
        <v>0.15</v>
      </c>
      <c r="I58" s="109">
        <v>0.2</v>
      </c>
      <c r="J58" s="109">
        <v>0.2</v>
      </c>
      <c r="K58" s="109">
        <v>0.2</v>
      </c>
      <c r="L58" s="109">
        <v>0.2</v>
      </c>
      <c r="M58" s="109">
        <v>0.2</v>
      </c>
      <c r="N58" s="109">
        <v>0.2</v>
      </c>
      <c r="O58" s="109">
        <v>0.2</v>
      </c>
      <c r="P58" s="109">
        <v>0.2</v>
      </c>
      <c r="Q58" s="109">
        <v>0.2</v>
      </c>
      <c r="R58" s="109">
        <v>0.2</v>
      </c>
      <c r="S58" s="109">
        <v>0.2</v>
      </c>
      <c r="T58" s="109">
        <v>0.2</v>
      </c>
      <c r="U58" s="109">
        <v>0.2</v>
      </c>
      <c r="V58" s="109">
        <v>0.2</v>
      </c>
      <c r="W58" s="109">
        <v>0.2</v>
      </c>
      <c r="X58" s="109">
        <v>0.2</v>
      </c>
    </row>
    <row r="59" spans="1:24" ht="12.75" customHeight="1">
      <c r="A59" s="124" t="s">
        <v>325</v>
      </c>
      <c r="B59" s="125" t="s">
        <v>537</v>
      </c>
      <c r="C59" s="127">
        <v>100</v>
      </c>
      <c r="D59" s="127">
        <v>10</v>
      </c>
      <c r="E59" s="127">
        <v>0.01</v>
      </c>
      <c r="F59" s="127">
        <v>0.02</v>
      </c>
      <c r="G59" s="127">
        <v>0.03</v>
      </c>
      <c r="H59" s="127">
        <v>0.04</v>
      </c>
      <c r="I59" s="127">
        <v>0.05</v>
      </c>
      <c r="J59" s="127">
        <v>0.06</v>
      </c>
      <c r="K59" s="127">
        <v>0.07</v>
      </c>
      <c r="L59" s="127">
        <v>0.08</v>
      </c>
      <c r="M59" s="127">
        <v>0.09</v>
      </c>
      <c r="N59" s="127">
        <v>0.1</v>
      </c>
      <c r="O59" s="127">
        <v>0.11</v>
      </c>
      <c r="P59" s="127">
        <v>0.12</v>
      </c>
      <c r="Q59" s="127">
        <v>0.13</v>
      </c>
      <c r="R59" s="127">
        <v>0.14</v>
      </c>
      <c r="S59" s="127">
        <v>0.15</v>
      </c>
      <c r="T59" s="127">
        <v>0.15</v>
      </c>
      <c r="U59" s="127">
        <v>0.15</v>
      </c>
      <c r="V59" s="127">
        <v>0.15</v>
      </c>
      <c r="W59" s="127">
        <v>0.15</v>
      </c>
      <c r="X59" s="127">
        <v>0.15</v>
      </c>
    </row>
    <row r="60" spans="1:24" ht="12.75" customHeight="1">
      <c r="A60" s="124" t="s">
        <v>187</v>
      </c>
      <c r="B60" s="125" t="s">
        <v>312</v>
      </c>
      <c r="C60" s="127">
        <v>100</v>
      </c>
      <c r="D60" s="127">
        <v>10</v>
      </c>
      <c r="E60" s="127">
        <v>0.01</v>
      </c>
      <c r="F60" s="127">
        <v>0.02</v>
      </c>
      <c r="G60" s="127">
        <v>0.03</v>
      </c>
      <c r="H60" s="127">
        <v>0.04</v>
      </c>
      <c r="I60" s="127">
        <v>0.05</v>
      </c>
      <c r="J60" s="127">
        <v>0.06</v>
      </c>
      <c r="K60" s="127">
        <v>0.07</v>
      </c>
      <c r="L60" s="127">
        <v>0.08</v>
      </c>
      <c r="M60" s="127">
        <v>0.09</v>
      </c>
      <c r="N60" s="127">
        <v>0.1</v>
      </c>
      <c r="O60" s="127">
        <v>0.1</v>
      </c>
      <c r="P60" s="127">
        <v>0.1</v>
      </c>
      <c r="Q60" s="127">
        <v>0.1</v>
      </c>
      <c r="R60" s="127">
        <v>0.1</v>
      </c>
      <c r="S60" s="127">
        <v>0.1</v>
      </c>
      <c r="T60" s="127">
        <v>0.1</v>
      </c>
      <c r="U60" s="127">
        <v>0.1</v>
      </c>
      <c r="V60" s="127">
        <v>0.1</v>
      </c>
      <c r="W60" s="127">
        <v>0.1</v>
      </c>
      <c r="X60" s="127">
        <v>0.1</v>
      </c>
    </row>
    <row r="61" spans="1:24" ht="12.75" customHeight="1">
      <c r="A61" s="124" t="s">
        <v>24</v>
      </c>
      <c r="B61" s="129" t="s">
        <v>269</v>
      </c>
      <c r="C61" s="128" t="s">
        <v>284</v>
      </c>
      <c r="D61" s="128"/>
      <c r="E61" s="128"/>
      <c r="F61" s="128"/>
      <c r="G61" s="128"/>
      <c r="H61" s="128"/>
      <c r="I61" s="128"/>
      <c r="J61" s="128"/>
      <c r="K61" s="128"/>
      <c r="L61" s="128"/>
      <c r="M61" s="128"/>
      <c r="N61" s="128"/>
      <c r="O61" s="128"/>
      <c r="P61" s="128"/>
      <c r="Q61" s="128"/>
      <c r="R61" s="128"/>
      <c r="S61" s="128"/>
      <c r="T61" s="128"/>
      <c r="U61" s="128"/>
      <c r="V61" s="128"/>
      <c r="W61" s="128"/>
      <c r="X61" s="128"/>
    </row>
    <row r="62" spans="1:24" ht="12.75" customHeight="1">
      <c r="A62" s="124" t="s">
        <v>478</v>
      </c>
      <c r="B62" s="130" t="s">
        <v>334</v>
      </c>
      <c r="C62" s="128" t="s">
        <v>284</v>
      </c>
      <c r="D62" s="128"/>
      <c r="E62" s="128"/>
      <c r="F62" s="128"/>
      <c r="G62" s="128"/>
      <c r="H62" s="128"/>
      <c r="I62" s="128"/>
      <c r="J62" s="128"/>
      <c r="K62" s="128"/>
      <c r="L62" s="128"/>
      <c r="M62" s="128"/>
      <c r="N62" s="128"/>
      <c r="O62" s="128"/>
      <c r="P62" s="128"/>
      <c r="Q62" s="128"/>
      <c r="R62" s="128"/>
      <c r="S62" s="128"/>
      <c r="T62" s="128"/>
      <c r="U62" s="128"/>
      <c r="V62" s="128"/>
      <c r="W62" s="128"/>
      <c r="X62" s="128"/>
    </row>
    <row r="63" spans="1:24" ht="12.75" customHeight="1">
      <c r="A63" s="124"/>
      <c r="B63" s="129"/>
      <c r="C63" s="128"/>
      <c r="D63" s="128"/>
      <c r="E63" s="128"/>
      <c r="F63" s="128"/>
      <c r="G63" s="128"/>
      <c r="H63" s="128"/>
      <c r="I63" s="128"/>
      <c r="J63" s="128"/>
      <c r="K63" s="128"/>
      <c r="L63" s="128"/>
      <c r="M63" s="128"/>
      <c r="N63" s="128"/>
      <c r="O63" s="128"/>
      <c r="P63" s="128"/>
      <c r="Q63" s="128"/>
      <c r="R63" s="128"/>
      <c r="S63" s="128"/>
      <c r="T63" s="128"/>
      <c r="U63" s="128"/>
      <c r="V63" s="128"/>
      <c r="W63" s="128"/>
      <c r="X63" s="128"/>
    </row>
    <row r="64" spans="1:24" ht="12.75" customHeight="1">
      <c r="A64" s="131"/>
      <c r="B64" s="305" t="s">
        <v>92</v>
      </c>
      <c r="C64" s="306"/>
      <c r="D64" s="306"/>
      <c r="E64" s="128"/>
      <c r="F64" s="128"/>
      <c r="G64" s="128"/>
      <c r="H64" s="128"/>
      <c r="I64" s="128"/>
      <c r="J64" s="128"/>
      <c r="K64" s="128"/>
      <c r="L64" s="128"/>
      <c r="M64" s="128"/>
      <c r="N64" s="128"/>
      <c r="O64" s="128"/>
      <c r="P64" s="128"/>
      <c r="Q64" s="128"/>
      <c r="R64" s="128"/>
      <c r="S64" s="128"/>
      <c r="T64" s="128"/>
      <c r="U64" s="128"/>
      <c r="V64" s="128"/>
      <c r="W64" s="128"/>
      <c r="X64" s="128"/>
    </row>
    <row r="65" spans="1:24" ht="12.75" customHeight="1">
      <c r="A65" s="124"/>
      <c r="B65" s="129"/>
      <c r="C65" s="128"/>
      <c r="D65" s="128"/>
      <c r="E65" s="128"/>
      <c r="F65" s="128"/>
      <c r="G65" s="128"/>
      <c r="H65" s="128"/>
      <c r="I65" s="128"/>
      <c r="J65" s="128"/>
      <c r="K65" s="128"/>
      <c r="L65" s="128"/>
      <c r="M65" s="128"/>
      <c r="N65" s="128"/>
      <c r="O65" s="128"/>
      <c r="P65" s="128"/>
      <c r="Q65" s="128"/>
      <c r="R65" s="128"/>
      <c r="S65" s="128"/>
      <c r="T65" s="128"/>
      <c r="U65" s="128"/>
      <c r="V65" s="128"/>
      <c r="W65" s="128"/>
      <c r="X65" s="128"/>
    </row>
    <row r="66" spans="1:24" ht="12.75" customHeight="1">
      <c r="A66" s="124"/>
      <c r="B66" s="129"/>
      <c r="C66" s="128"/>
      <c r="D66" s="128"/>
      <c r="E66" s="128"/>
      <c r="F66" s="128"/>
      <c r="G66" s="128"/>
      <c r="H66" s="128"/>
      <c r="I66" s="128"/>
      <c r="J66" s="128"/>
      <c r="K66" s="128"/>
      <c r="L66" s="128"/>
      <c r="M66" s="128"/>
      <c r="N66" s="128"/>
      <c r="O66" s="128"/>
      <c r="P66" s="128"/>
      <c r="Q66" s="128"/>
      <c r="R66" s="128"/>
      <c r="S66" s="128"/>
      <c r="T66" s="128"/>
      <c r="U66" s="128"/>
      <c r="V66" s="128"/>
      <c r="W66" s="128"/>
      <c r="X66" s="128"/>
    </row>
    <row r="67" spans="1:24" ht="12.75" customHeight="1">
      <c r="A67" s="124"/>
      <c r="B67" s="129"/>
      <c r="C67" s="128"/>
      <c r="D67" s="128"/>
      <c r="E67" s="128"/>
      <c r="F67" s="128"/>
      <c r="G67" s="128"/>
      <c r="H67" s="128"/>
      <c r="I67" s="128"/>
      <c r="J67" s="128"/>
      <c r="K67" s="128"/>
      <c r="L67" s="128"/>
      <c r="M67" s="128"/>
      <c r="N67" s="128"/>
      <c r="O67" s="128"/>
      <c r="P67" s="128"/>
      <c r="Q67" s="128"/>
      <c r="R67" s="128"/>
      <c r="S67" s="128"/>
      <c r="T67" s="128"/>
      <c r="U67" s="128"/>
      <c r="V67" s="128"/>
      <c r="W67" s="128"/>
      <c r="X67" s="128"/>
    </row>
    <row r="68" spans="1:24" ht="12.75" customHeight="1">
      <c r="A68" s="124"/>
      <c r="B68" s="129"/>
      <c r="C68" s="128"/>
      <c r="D68" s="128"/>
      <c r="E68" s="128"/>
      <c r="F68" s="128"/>
      <c r="G68" s="128"/>
      <c r="H68" s="128"/>
      <c r="I68" s="128"/>
      <c r="J68" s="128"/>
      <c r="K68" s="128"/>
      <c r="L68" s="128"/>
      <c r="M68" s="128"/>
      <c r="N68" s="128"/>
      <c r="O68" s="128"/>
      <c r="P68" s="128"/>
      <c r="Q68" s="128"/>
      <c r="R68" s="128"/>
      <c r="S68" s="128"/>
      <c r="T68" s="128"/>
      <c r="U68" s="128"/>
      <c r="V68" s="128"/>
      <c r="W68" s="128"/>
      <c r="X68" s="128"/>
    </row>
    <row r="69" spans="1:24" ht="12.75" customHeight="1">
      <c r="A69" s="124"/>
      <c r="B69" s="129"/>
      <c r="C69" s="128"/>
      <c r="D69" s="128"/>
      <c r="E69" s="128"/>
      <c r="F69" s="128"/>
      <c r="G69" s="128"/>
      <c r="H69" s="128"/>
      <c r="I69" s="128"/>
      <c r="J69" s="128"/>
      <c r="K69" s="128"/>
      <c r="L69" s="128"/>
      <c r="M69" s="128"/>
      <c r="N69" s="128"/>
      <c r="O69" s="128"/>
      <c r="P69" s="128"/>
      <c r="Q69" s="128"/>
      <c r="R69" s="128"/>
      <c r="S69" s="128"/>
      <c r="T69" s="128"/>
      <c r="U69" s="128"/>
      <c r="V69" s="128"/>
      <c r="W69" s="128"/>
      <c r="X69" s="128"/>
    </row>
    <row r="70" spans="1:24" ht="12.75" customHeight="1">
      <c r="A70" s="124"/>
      <c r="B70" s="129"/>
      <c r="C70" s="128"/>
      <c r="D70" s="128"/>
      <c r="E70" s="128"/>
      <c r="F70" s="128"/>
      <c r="G70" s="128"/>
      <c r="H70" s="128"/>
      <c r="I70" s="128"/>
      <c r="J70" s="128"/>
      <c r="K70" s="128"/>
      <c r="L70" s="128"/>
      <c r="M70" s="128"/>
      <c r="N70" s="128"/>
      <c r="O70" s="128"/>
      <c r="P70" s="128"/>
      <c r="Q70" s="128"/>
      <c r="R70" s="128"/>
      <c r="S70" s="128"/>
      <c r="T70" s="128"/>
      <c r="U70" s="128"/>
      <c r="V70" s="128"/>
      <c r="W70" s="128"/>
      <c r="X70" s="128"/>
    </row>
    <row r="71" spans="1:24" ht="12.75" customHeight="1">
      <c r="A71" s="124"/>
      <c r="B71" s="129"/>
      <c r="C71" s="128"/>
      <c r="D71" s="128"/>
      <c r="E71" s="128"/>
      <c r="F71" s="128"/>
      <c r="G71" s="128"/>
      <c r="H71" s="128"/>
      <c r="I71" s="128"/>
      <c r="J71" s="128"/>
      <c r="K71" s="128"/>
      <c r="L71" s="128"/>
      <c r="M71" s="128"/>
      <c r="N71" s="128"/>
      <c r="O71" s="128"/>
      <c r="P71" s="128"/>
      <c r="Q71" s="128"/>
      <c r="R71" s="128"/>
      <c r="S71" s="128"/>
      <c r="T71" s="128"/>
      <c r="U71" s="128"/>
      <c r="V71" s="128"/>
      <c r="W71" s="128"/>
      <c r="X71" s="128"/>
    </row>
  </sheetData>
  <sheetProtection/>
  <mergeCells count="4">
    <mergeCell ref="A1:M1"/>
    <mergeCell ref="A3:H3"/>
    <mergeCell ref="E16:X16"/>
    <mergeCell ref="B64:D64"/>
  </mergeCells>
  <printOptions/>
  <pageMargins left="0.75" right="0.75" top="1" bottom="1" header="0.5" footer="0.5"/>
  <pageSetup horizontalDpi="300" verticalDpi="300" orientation="portrait" paperSize="9"/>
  <legacyDrawing r:id="rId2"/>
</worksheet>
</file>

<file path=xl/worksheets/sheet5.xml><?xml version="1.0" encoding="utf-8"?>
<worksheet xmlns="http://schemas.openxmlformats.org/spreadsheetml/2006/main" xmlns:r="http://schemas.openxmlformats.org/officeDocument/2006/relationships">
  <dimension ref="A2:V10"/>
  <sheetViews>
    <sheetView workbookViewId="0" topLeftCell="A1">
      <selection activeCell="A1" sqref="A1"/>
    </sheetView>
  </sheetViews>
  <sheetFormatPr defaultColWidth="17.140625" defaultRowHeight="12.75" customHeight="1"/>
  <cols>
    <col min="1" max="22" width="17.140625" style="0" customWidth="1"/>
  </cols>
  <sheetData>
    <row r="2" ht="48">
      <c r="B2" s="16" t="s">
        <v>266</v>
      </c>
    </row>
    <row r="3" spans="2:22" ht="12.75" customHeight="1">
      <c r="B3" s="16">
        <v>2010</v>
      </c>
      <c r="C3" s="16">
        <v>2011</v>
      </c>
      <c r="D3" s="16">
        <v>2012</v>
      </c>
      <c r="E3" s="16">
        <v>2013</v>
      </c>
      <c r="F3" s="16">
        <v>2014</v>
      </c>
      <c r="G3" s="16">
        <v>2015</v>
      </c>
      <c r="H3" s="16">
        <v>2016</v>
      </c>
      <c r="I3" s="16">
        <v>2017</v>
      </c>
      <c r="J3" s="16">
        <v>2018</v>
      </c>
      <c r="K3" s="16">
        <v>2019</v>
      </c>
      <c r="L3" s="16">
        <v>2020</v>
      </c>
      <c r="M3" s="16">
        <v>2021</v>
      </c>
      <c r="N3" s="16">
        <v>2022</v>
      </c>
      <c r="O3" s="16">
        <v>2023</v>
      </c>
      <c r="P3" s="16">
        <v>2024</v>
      </c>
      <c r="Q3" s="16">
        <v>2025</v>
      </c>
      <c r="R3" s="16">
        <v>2026</v>
      </c>
      <c r="S3" s="16">
        <v>2027</v>
      </c>
      <c r="T3" s="16">
        <v>2028</v>
      </c>
      <c r="U3" s="16">
        <v>2029</v>
      </c>
      <c r="V3" s="16">
        <v>2030</v>
      </c>
    </row>
    <row r="4" spans="1:22" ht="12">
      <c r="A4" s="16" t="s">
        <v>1</v>
      </c>
      <c r="B4" s="16">
        <v>1.89</v>
      </c>
      <c r="C4" s="16">
        <v>1.89</v>
      </c>
      <c r="D4" s="16">
        <v>1.89</v>
      </c>
      <c r="E4" s="16">
        <v>1.89</v>
      </c>
      <c r="F4" s="16">
        <v>1.89</v>
      </c>
      <c r="G4" s="16">
        <v>1.89</v>
      </c>
      <c r="H4" s="16">
        <v>1.89</v>
      </c>
      <c r="I4" s="16">
        <v>1.89</v>
      </c>
      <c r="J4" s="16">
        <v>1.89</v>
      </c>
      <c r="K4" s="16">
        <v>1.89</v>
      </c>
      <c r="L4" s="16">
        <v>1.89</v>
      </c>
      <c r="M4" s="16">
        <v>1.89</v>
      </c>
      <c r="N4" s="16">
        <v>1.89</v>
      </c>
      <c r="O4" s="16">
        <v>1.89</v>
      </c>
      <c r="P4" s="16">
        <v>1.89</v>
      </c>
      <c r="Q4" s="16">
        <v>1.89</v>
      </c>
      <c r="R4" s="16">
        <v>1.89</v>
      </c>
      <c r="S4" s="16">
        <v>1.89</v>
      </c>
      <c r="T4" s="16">
        <v>1.89</v>
      </c>
      <c r="U4" s="16">
        <v>1.89</v>
      </c>
      <c r="V4" s="16">
        <v>1.89</v>
      </c>
    </row>
    <row r="7" spans="1:4" ht="12">
      <c r="A7" s="288" t="s">
        <v>387</v>
      </c>
      <c r="B7" s="289"/>
      <c r="C7" s="288" t="s">
        <v>64</v>
      </c>
      <c r="D7" s="289"/>
    </row>
    <row r="8" ht="12.75" customHeight="1">
      <c r="A8" s="16" t="s">
        <v>30</v>
      </c>
    </row>
    <row r="9" ht="12.75" customHeight="1">
      <c r="A9" s="16" t="s">
        <v>150</v>
      </c>
    </row>
    <row r="10" spans="1:4" ht="12">
      <c r="A10" s="288" t="s">
        <v>57</v>
      </c>
      <c r="B10" s="289"/>
      <c r="C10" s="288" t="s">
        <v>300</v>
      </c>
      <c r="D10" s="289"/>
    </row>
  </sheetData>
  <sheetProtection/>
  <mergeCells count="4">
    <mergeCell ref="A7:B7"/>
    <mergeCell ref="C7:D7"/>
    <mergeCell ref="A10:B10"/>
    <mergeCell ref="C10:D10"/>
  </mergeCells>
  <printOptions/>
  <pageMargins left="0.75" right="0.75" top="1" bottom="1" header="0.5" footer="0.5"/>
  <pageSetup horizontalDpi="300" verticalDpi="300" orientation="portrait" paperSize="9"/>
</worksheet>
</file>

<file path=xl/worksheets/sheet6.xml><?xml version="1.0" encoding="utf-8"?>
<worksheet xmlns="http://schemas.openxmlformats.org/spreadsheetml/2006/main" xmlns:r="http://schemas.openxmlformats.org/officeDocument/2006/relationships">
  <dimension ref="A1:F11"/>
  <sheetViews>
    <sheetView workbookViewId="0" topLeftCell="A1">
      <selection activeCell="A1" sqref="A1:B1"/>
    </sheetView>
  </sheetViews>
  <sheetFormatPr defaultColWidth="17.140625" defaultRowHeight="12.75" customHeight="1"/>
  <cols>
    <col min="1" max="5" width="17.140625" style="0" customWidth="1"/>
    <col min="6" max="6" width="75.28125" style="0" customWidth="1"/>
  </cols>
  <sheetData>
    <row r="1" spans="1:2" ht="12">
      <c r="A1" s="288" t="s">
        <v>385</v>
      </c>
      <c r="B1" s="289"/>
    </row>
    <row r="4" spans="2:5" ht="12.75" customHeight="1">
      <c r="B4" s="289"/>
      <c r="C4" s="289"/>
      <c r="D4" s="289"/>
      <c r="E4" s="2"/>
    </row>
    <row r="5" spans="2:4" ht="12">
      <c r="B5" s="307" t="s">
        <v>180</v>
      </c>
      <c r="C5" s="308"/>
      <c r="D5" s="308"/>
    </row>
    <row r="10" spans="1:6" ht="24">
      <c r="A10" s="16" t="s">
        <v>42</v>
      </c>
      <c r="B10" s="16" t="s">
        <v>488</v>
      </c>
      <c r="C10" s="288" t="s">
        <v>428</v>
      </c>
      <c r="D10" s="289"/>
      <c r="E10" s="16" t="s">
        <v>102</v>
      </c>
      <c r="F10" s="16" t="s">
        <v>263</v>
      </c>
    </row>
    <row r="11" spans="2:6" ht="24">
      <c r="B11" s="16" t="s">
        <v>473</v>
      </c>
      <c r="C11" s="288" t="s">
        <v>230</v>
      </c>
      <c r="D11" s="289"/>
      <c r="E11" s="16" t="s">
        <v>431</v>
      </c>
      <c r="F11" s="16" t="s">
        <v>263</v>
      </c>
    </row>
  </sheetData>
  <sheetProtection/>
  <mergeCells count="5">
    <mergeCell ref="A1:B1"/>
    <mergeCell ref="B4:D4"/>
    <mergeCell ref="B5:D5"/>
    <mergeCell ref="C10:D10"/>
    <mergeCell ref="C11:D11"/>
  </mergeCells>
  <printOptions/>
  <pageMargins left="0.75" right="0.75" top="1" bottom="1" header="0.5" footer="0.5"/>
  <pageSetup horizontalDpi="300" verticalDpi="300" orientation="portrait" paperSize="9"/>
</worksheet>
</file>

<file path=xl/worksheets/sheet7.xml><?xml version="1.0" encoding="utf-8"?>
<worksheet xmlns="http://schemas.openxmlformats.org/spreadsheetml/2006/main" xmlns:r="http://schemas.openxmlformats.org/officeDocument/2006/relationships">
  <dimension ref="A1:E18"/>
  <sheetViews>
    <sheetView workbookViewId="0" topLeftCell="A1">
      <selection activeCell="A1" sqref="A1"/>
    </sheetView>
  </sheetViews>
  <sheetFormatPr defaultColWidth="17.140625" defaultRowHeight="12.75" customHeight="1"/>
  <cols>
    <col min="1" max="1" width="45.140625" style="0" customWidth="1"/>
    <col min="2" max="2" width="17.421875" style="0" customWidth="1"/>
    <col min="3" max="3" width="14.8515625" style="0" customWidth="1"/>
    <col min="4" max="4" width="45.7109375" style="0" customWidth="1"/>
    <col min="5" max="5" width="18.7109375" style="0" customWidth="1"/>
    <col min="6" max="6" width="10.140625" style="0" customWidth="1"/>
  </cols>
  <sheetData>
    <row r="1" ht="12.75">
      <c r="A1" s="133" t="s">
        <v>411</v>
      </c>
    </row>
    <row r="3" spans="1:3" ht="12.75" customHeight="1">
      <c r="A3" s="17"/>
      <c r="B3" s="17"/>
      <c r="C3" s="17"/>
    </row>
    <row r="4" spans="1:4" ht="25.5">
      <c r="A4" s="134" t="s">
        <v>382</v>
      </c>
      <c r="B4" s="135" t="s">
        <v>502</v>
      </c>
      <c r="C4" s="135" t="s">
        <v>244</v>
      </c>
      <c r="D4" s="50"/>
    </row>
    <row r="5" spans="1:4" ht="12.75" customHeight="1">
      <c r="A5" s="136" t="s">
        <v>499</v>
      </c>
      <c r="B5" s="137" t="s">
        <v>538</v>
      </c>
      <c r="C5" s="138">
        <v>0.3</v>
      </c>
      <c r="D5" s="50"/>
    </row>
    <row r="6" spans="1:4" ht="12.75" customHeight="1">
      <c r="A6" s="136" t="s">
        <v>499</v>
      </c>
      <c r="B6" s="137" t="s">
        <v>247</v>
      </c>
      <c r="C6" s="138">
        <v>0.3</v>
      </c>
      <c r="D6" s="139"/>
    </row>
    <row r="7" spans="1:5" ht="36">
      <c r="A7" s="136" t="s">
        <v>499</v>
      </c>
      <c r="B7" s="137" t="s">
        <v>69</v>
      </c>
      <c r="C7" s="138">
        <v>0.3</v>
      </c>
      <c r="D7" s="140" t="s">
        <v>340</v>
      </c>
      <c r="E7" s="50"/>
    </row>
    <row r="8" spans="1:4" ht="12.75" customHeight="1">
      <c r="A8" s="136" t="s">
        <v>142</v>
      </c>
      <c r="B8" s="137" t="s">
        <v>322</v>
      </c>
      <c r="C8" s="138">
        <v>0.25</v>
      </c>
      <c r="D8" s="141"/>
    </row>
    <row r="9" spans="1:4" ht="12.75" customHeight="1">
      <c r="A9" s="136" t="s">
        <v>274</v>
      </c>
      <c r="B9" s="137" t="s">
        <v>322</v>
      </c>
      <c r="C9" s="138">
        <v>0.2</v>
      </c>
      <c r="D9" s="50"/>
    </row>
    <row r="10" spans="1:4" ht="12.75" customHeight="1">
      <c r="A10" s="136" t="s">
        <v>294</v>
      </c>
      <c r="B10" s="137" t="s">
        <v>322</v>
      </c>
      <c r="C10" s="138">
        <v>0.09</v>
      </c>
      <c r="D10" s="139"/>
    </row>
    <row r="11" spans="1:5" ht="48">
      <c r="A11" s="136" t="s">
        <v>218</v>
      </c>
      <c r="B11" s="137" t="s">
        <v>322</v>
      </c>
      <c r="C11" s="138">
        <v>0.15</v>
      </c>
      <c r="D11" s="140" t="s">
        <v>52</v>
      </c>
      <c r="E11" s="50"/>
    </row>
    <row r="12" spans="1:4" ht="12">
      <c r="A12" s="136" t="s">
        <v>409</v>
      </c>
      <c r="B12" s="137" t="s">
        <v>322</v>
      </c>
      <c r="C12" s="138">
        <v>0.13</v>
      </c>
      <c r="D12" s="141"/>
    </row>
    <row r="13" spans="1:4" ht="12">
      <c r="A13" s="136" t="s">
        <v>86</v>
      </c>
      <c r="B13" s="137" t="s">
        <v>322</v>
      </c>
      <c r="C13" s="142">
        <v>0.15</v>
      </c>
      <c r="D13" s="50" t="s">
        <v>318</v>
      </c>
    </row>
    <row r="14" spans="1:4" ht="12.75" customHeight="1">
      <c r="A14" s="136" t="s">
        <v>405</v>
      </c>
      <c r="B14" s="137" t="s">
        <v>322</v>
      </c>
      <c r="C14" s="138">
        <v>0.12</v>
      </c>
      <c r="D14" s="50"/>
    </row>
    <row r="15" spans="1:4" ht="12.75" customHeight="1">
      <c r="A15" s="136" t="s">
        <v>223</v>
      </c>
      <c r="B15" s="137" t="s">
        <v>322</v>
      </c>
      <c r="C15" s="138">
        <v>0.11</v>
      </c>
      <c r="D15" s="50"/>
    </row>
    <row r="16" spans="1:4" ht="12.75" customHeight="1">
      <c r="A16" s="136" t="s">
        <v>74</v>
      </c>
      <c r="B16" s="137" t="s">
        <v>322</v>
      </c>
      <c r="C16" s="138">
        <v>0.11</v>
      </c>
      <c r="D16" s="50"/>
    </row>
    <row r="17" spans="1:4" ht="12.75" customHeight="1">
      <c r="A17" s="136" t="s">
        <v>313</v>
      </c>
      <c r="B17" s="137" t="s">
        <v>322</v>
      </c>
      <c r="C17" s="138">
        <v>0.15</v>
      </c>
      <c r="D17" s="50"/>
    </row>
    <row r="18" spans="1:4" ht="12.75" customHeight="1">
      <c r="A18" s="309"/>
      <c r="B18" s="309"/>
      <c r="C18" s="309"/>
      <c r="D18" s="6"/>
    </row>
  </sheetData>
  <sheetProtection/>
  <mergeCells count="1">
    <mergeCell ref="A18:C18"/>
  </mergeCells>
  <printOptions/>
  <pageMargins left="0.75" right="0.75" top="1" bottom="1" header="0.5" footer="0.5"/>
  <pageSetup horizontalDpi="300" verticalDpi="300" orientation="portrait" paperSize="9"/>
</worksheet>
</file>

<file path=xl/worksheets/sheet8.xml><?xml version="1.0" encoding="utf-8"?>
<worksheet xmlns="http://schemas.openxmlformats.org/spreadsheetml/2006/main" xmlns:r="http://schemas.openxmlformats.org/officeDocument/2006/relationships">
  <dimension ref="A1:G24"/>
  <sheetViews>
    <sheetView workbookViewId="0" topLeftCell="A1">
      <selection activeCell="A1" sqref="A1:C1"/>
    </sheetView>
  </sheetViews>
  <sheetFormatPr defaultColWidth="17.140625" defaultRowHeight="12.75" customHeight="1"/>
  <cols>
    <col min="1" max="1" width="23.421875" style="0" customWidth="1"/>
    <col min="2" max="2" width="15.421875" style="0" customWidth="1"/>
    <col min="3" max="3" width="14.421875" style="0" customWidth="1"/>
    <col min="4" max="4" width="14.8515625" style="0" customWidth="1"/>
    <col min="5" max="6" width="14.421875" style="0" customWidth="1"/>
    <col min="7" max="7" width="12.7109375" style="0" customWidth="1"/>
  </cols>
  <sheetData>
    <row r="1" spans="1:3" ht="14.25">
      <c r="A1" s="310" t="s">
        <v>139</v>
      </c>
      <c r="B1" s="287"/>
      <c r="C1" s="287"/>
    </row>
    <row r="2" spans="1:6" ht="12.75" customHeight="1">
      <c r="A2" s="311"/>
      <c r="B2" s="311"/>
      <c r="C2" s="311"/>
      <c r="D2" s="311"/>
      <c r="E2" s="311"/>
      <c r="F2" s="311"/>
    </row>
    <row r="3" spans="1:7" ht="12.75">
      <c r="A3" s="311" t="s">
        <v>159</v>
      </c>
      <c r="B3" s="288"/>
      <c r="C3" s="288"/>
      <c r="D3" s="288"/>
      <c r="E3" s="288"/>
      <c r="F3" s="288"/>
      <c r="G3" s="288"/>
    </row>
    <row r="4" spans="1:7" ht="18.75">
      <c r="A4" s="47"/>
      <c r="B4" s="312" t="s">
        <v>528</v>
      </c>
      <c r="C4" s="313"/>
      <c r="D4" s="312" t="s">
        <v>16</v>
      </c>
      <c r="E4" s="314"/>
      <c r="F4" s="314"/>
      <c r="G4" s="313"/>
    </row>
    <row r="5" spans="1:7" ht="57">
      <c r="A5" s="134" t="s">
        <v>502</v>
      </c>
      <c r="B5" s="144" t="s">
        <v>185</v>
      </c>
      <c r="C5" s="145" t="s">
        <v>34</v>
      </c>
      <c r="D5" s="144" t="s">
        <v>275</v>
      </c>
      <c r="E5" s="146" t="s">
        <v>103</v>
      </c>
      <c r="F5" s="146" t="s">
        <v>316</v>
      </c>
      <c r="G5" s="145" t="s">
        <v>264</v>
      </c>
    </row>
    <row r="6" spans="1:7" ht="12.75">
      <c r="A6" s="147" t="s">
        <v>306</v>
      </c>
      <c r="B6" s="148">
        <v>5462.34851620781</v>
      </c>
      <c r="C6" s="149">
        <v>5080.99137335067</v>
      </c>
      <c r="D6" s="150">
        <v>88.75</v>
      </c>
      <c r="E6" s="151">
        <v>2.04</v>
      </c>
      <c r="F6" s="152">
        <v>10488</v>
      </c>
      <c r="G6" s="149">
        <v>10488</v>
      </c>
    </row>
    <row r="7" spans="1:7" ht="12.75">
      <c r="A7" s="153" t="s">
        <v>526</v>
      </c>
      <c r="B7" s="154">
        <v>2844.27877034358</v>
      </c>
      <c r="C7" s="155">
        <v>2742.70734177215</v>
      </c>
      <c r="D7" s="156">
        <v>29.67</v>
      </c>
      <c r="E7" s="157">
        <v>4.25</v>
      </c>
      <c r="F7" s="158">
        <f>G7+400</f>
        <v>9200</v>
      </c>
      <c r="G7" s="159">
        <v>8800</v>
      </c>
    </row>
    <row r="8" spans="1:7" ht="12.75">
      <c r="A8" s="33" t="s">
        <v>133</v>
      </c>
      <c r="B8" s="158">
        <v>1020.57142857143</v>
      </c>
      <c r="C8" s="155">
        <v>984.75</v>
      </c>
      <c r="D8" s="156">
        <v>14.39</v>
      </c>
      <c r="E8" s="157">
        <v>3.43</v>
      </c>
      <c r="F8" s="158">
        <v>7050</v>
      </c>
      <c r="G8" s="159">
        <v>6430</v>
      </c>
    </row>
    <row r="9" spans="1:7" ht="12.75">
      <c r="A9" s="153" t="s">
        <v>122</v>
      </c>
      <c r="B9" s="154">
        <v>701.83</v>
      </c>
      <c r="C9" s="155">
        <v>678.08</v>
      </c>
      <c r="D9" s="156">
        <v>6.7</v>
      </c>
      <c r="E9" s="157">
        <v>9.87</v>
      </c>
      <c r="F9" s="158">
        <v>9750</v>
      </c>
      <c r="G9" s="159">
        <v>9750</v>
      </c>
    </row>
    <row r="10" spans="1:7" ht="12.75">
      <c r="A10" s="153" t="s">
        <v>434</v>
      </c>
      <c r="B10" s="154">
        <v>3215.89305605787</v>
      </c>
      <c r="C10" s="155">
        <v>3100.85734177215</v>
      </c>
      <c r="D10" s="156">
        <v>48.9</v>
      </c>
      <c r="E10" s="157">
        <v>6.87</v>
      </c>
      <c r="F10" s="158">
        <v>8700</v>
      </c>
      <c r="G10" s="159">
        <v>8700</v>
      </c>
    </row>
    <row r="11" spans="1:7" ht="12.75">
      <c r="A11" s="153" t="s">
        <v>383</v>
      </c>
      <c r="B11" s="154">
        <v>5221.35019891501</v>
      </c>
      <c r="C11" s="159">
        <v>4802.45734177215</v>
      </c>
      <c r="D11" s="156">
        <v>69.3</v>
      </c>
      <c r="E11" s="157">
        <v>8.04</v>
      </c>
      <c r="F11" s="158">
        <v>10700</v>
      </c>
      <c r="G11" s="159">
        <v>10235</v>
      </c>
    </row>
    <row r="12" spans="1:7" ht="12.75">
      <c r="A12" s="153" t="s">
        <v>322</v>
      </c>
      <c r="B12" s="154">
        <v>2390.26285714286</v>
      </c>
      <c r="C12" s="155">
        <v>2216.12</v>
      </c>
      <c r="D12" s="156">
        <v>28.07</v>
      </c>
      <c r="E12" s="157">
        <v>0</v>
      </c>
      <c r="F12" s="158" t="s">
        <v>157</v>
      </c>
      <c r="G12" s="159" t="s">
        <v>157</v>
      </c>
    </row>
    <row r="13" spans="1:7" ht="12.75">
      <c r="A13" s="153" t="s">
        <v>403</v>
      </c>
      <c r="B13" s="154">
        <v>5655.49142857143</v>
      </c>
      <c r="C13" s="155">
        <v>4801.92</v>
      </c>
      <c r="D13" s="156">
        <v>53.33</v>
      </c>
      <c r="E13" s="157">
        <v>0</v>
      </c>
      <c r="F13" s="158" t="s">
        <v>157</v>
      </c>
      <c r="G13" s="159" t="s">
        <v>157</v>
      </c>
    </row>
    <row r="14" spans="1:7" ht="12.75">
      <c r="A14" s="153" t="s">
        <v>538</v>
      </c>
      <c r="B14" s="154">
        <v>4505.20571428572</v>
      </c>
      <c r="C14" s="159">
        <v>3825.92</v>
      </c>
      <c r="D14" s="156">
        <v>16.7</v>
      </c>
      <c r="E14" s="157">
        <v>0</v>
      </c>
      <c r="F14" s="158" t="s">
        <v>157</v>
      </c>
      <c r="G14" s="159" t="s">
        <v>157</v>
      </c>
    </row>
    <row r="15" spans="1:7" ht="12.75">
      <c r="A15" s="153" t="s">
        <v>247</v>
      </c>
      <c r="B15" s="154">
        <v>4445.80571428571</v>
      </c>
      <c r="C15" s="159">
        <v>3775.52</v>
      </c>
      <c r="D15" s="156">
        <v>64</v>
      </c>
      <c r="E15" s="157">
        <v>0</v>
      </c>
      <c r="F15" s="158" t="s">
        <v>157</v>
      </c>
      <c r="G15" s="159" t="s">
        <v>157</v>
      </c>
    </row>
    <row r="16" spans="1:7" ht="12.75">
      <c r="A16" s="153" t="s">
        <v>416</v>
      </c>
      <c r="B16" s="154">
        <v>2489.54334285714</v>
      </c>
      <c r="C16" s="159">
        <v>2400.1367</v>
      </c>
      <c r="D16" s="156">
        <v>120.326536604041</v>
      </c>
      <c r="E16" s="157">
        <v>0</v>
      </c>
      <c r="F16" s="158">
        <v>13648</v>
      </c>
      <c r="G16" s="159">
        <v>13648</v>
      </c>
    </row>
    <row r="17" spans="1:7" ht="12.75">
      <c r="A17" s="153" t="s">
        <v>489</v>
      </c>
      <c r="B17" s="154">
        <v>3680.33591320072</v>
      </c>
      <c r="C17" s="159">
        <v>3128.90734177215</v>
      </c>
      <c r="D17" s="156">
        <v>100.5</v>
      </c>
      <c r="E17" s="157">
        <v>5</v>
      </c>
      <c r="F17" s="158">
        <v>13500</v>
      </c>
      <c r="G17" s="159">
        <v>13500</v>
      </c>
    </row>
    <row r="18" spans="1:7" ht="12.75">
      <c r="A18" s="153" t="s">
        <v>61</v>
      </c>
      <c r="B18" s="154">
        <v>4044.60571428571</v>
      </c>
      <c r="C18" s="159">
        <v>3748.82</v>
      </c>
      <c r="D18" s="156">
        <v>84.27</v>
      </c>
      <c r="E18" s="157">
        <v>9.64</v>
      </c>
      <c r="F18" s="158" t="s">
        <v>157</v>
      </c>
      <c r="G18" s="159" t="s">
        <v>157</v>
      </c>
    </row>
    <row r="19" spans="1:7" ht="12.75">
      <c r="A19" s="160" t="s">
        <v>470</v>
      </c>
      <c r="B19" s="161">
        <v>3098</v>
      </c>
      <c r="C19" s="162">
        <v>3098</v>
      </c>
      <c r="D19" s="163">
        <v>14.24</v>
      </c>
      <c r="E19" s="164">
        <v>0</v>
      </c>
      <c r="F19" s="165" t="s">
        <v>157</v>
      </c>
      <c r="G19" s="162" t="s">
        <v>157</v>
      </c>
    </row>
    <row r="20" spans="1:7" ht="12">
      <c r="A20" s="288" t="s">
        <v>324</v>
      </c>
      <c r="B20" s="288"/>
      <c r="C20" s="288"/>
      <c r="D20" s="288"/>
      <c r="E20" s="288"/>
      <c r="F20" s="288"/>
      <c r="G20" s="16"/>
    </row>
    <row r="21" spans="1:5" ht="12">
      <c r="A21" s="288" t="s">
        <v>376</v>
      </c>
      <c r="B21" s="289"/>
      <c r="C21" s="289"/>
      <c r="D21" s="289"/>
      <c r="E21" s="289"/>
    </row>
    <row r="22" spans="1:6" ht="12.75" customHeight="1">
      <c r="A22" s="311"/>
      <c r="B22" s="311"/>
      <c r="C22" s="311"/>
      <c r="D22" s="311"/>
      <c r="E22" s="311"/>
      <c r="F22" s="311"/>
    </row>
    <row r="23" spans="1:7" ht="12.75" customHeight="1">
      <c r="A23" s="315" t="s">
        <v>342</v>
      </c>
      <c r="B23" s="287"/>
      <c r="C23" s="287"/>
      <c r="D23" s="287"/>
      <c r="E23" s="287"/>
      <c r="F23" s="287"/>
      <c r="G23" s="287"/>
    </row>
    <row r="24" spans="1:7" ht="12.75" customHeight="1">
      <c r="A24" s="315" t="s">
        <v>186</v>
      </c>
      <c r="B24" s="287"/>
      <c r="C24" s="287"/>
      <c r="D24" s="287"/>
      <c r="E24" s="287"/>
      <c r="F24" s="287"/>
      <c r="G24" s="287"/>
    </row>
  </sheetData>
  <sheetProtection/>
  <mergeCells count="10">
    <mergeCell ref="A21:E21"/>
    <mergeCell ref="A22:F22"/>
    <mergeCell ref="A23:G23"/>
    <mergeCell ref="A24:G24"/>
    <mergeCell ref="A1:C1"/>
    <mergeCell ref="A2:F2"/>
    <mergeCell ref="A3:G3"/>
    <mergeCell ref="B4:C4"/>
    <mergeCell ref="D4:G4"/>
    <mergeCell ref="A20:F20"/>
  </mergeCells>
  <printOptions/>
  <pageMargins left="0.75" right="0.75" top="1" bottom="1" header="0.5" footer="0.5"/>
  <pageSetup horizontalDpi="300" verticalDpi="300" orientation="portrait" paperSize="9"/>
  <legacyDrawing r:id="rId2"/>
</worksheet>
</file>

<file path=xl/worksheets/sheet9.xml><?xml version="1.0" encoding="utf-8"?>
<worksheet xmlns="http://schemas.openxmlformats.org/spreadsheetml/2006/main" xmlns:r="http://schemas.openxmlformats.org/officeDocument/2006/relationships">
  <dimension ref="A1:E13"/>
  <sheetViews>
    <sheetView workbookViewId="0" topLeftCell="A1">
      <selection activeCell="A1" sqref="A1"/>
    </sheetView>
  </sheetViews>
  <sheetFormatPr defaultColWidth="17.140625" defaultRowHeight="12.75" customHeight="1"/>
  <cols>
    <col min="1" max="1" width="27.28125" style="0" customWidth="1"/>
    <col min="2" max="2" width="32.421875" style="0" customWidth="1"/>
    <col min="3" max="3" width="16.28125" style="0" customWidth="1"/>
    <col min="4" max="6" width="9.140625" style="0" customWidth="1"/>
  </cols>
  <sheetData>
    <row r="1" ht="12.75">
      <c r="A1" s="133" t="s">
        <v>529</v>
      </c>
    </row>
    <row r="2" spans="1:3" ht="12">
      <c r="A2" s="17" t="s">
        <v>504</v>
      </c>
      <c r="B2" s="17"/>
      <c r="C2" s="17"/>
    </row>
    <row r="3" spans="1:5" ht="24">
      <c r="A3" s="166" t="s">
        <v>453</v>
      </c>
      <c r="B3" s="166" t="s">
        <v>375</v>
      </c>
      <c r="C3" s="167" t="s">
        <v>388</v>
      </c>
      <c r="D3" s="50"/>
      <c r="E3" s="168"/>
    </row>
    <row r="4" spans="1:5" ht="12.75">
      <c r="A4" s="169" t="s">
        <v>49</v>
      </c>
      <c r="B4" s="169" t="s">
        <v>401</v>
      </c>
      <c r="C4" s="169">
        <v>0.35</v>
      </c>
      <c r="D4" s="50"/>
      <c r="E4" s="168"/>
    </row>
    <row r="5" spans="1:5" ht="12.75">
      <c r="A5" s="169" t="s">
        <v>391</v>
      </c>
      <c r="B5" s="169" t="s">
        <v>391</v>
      </c>
      <c r="C5" s="169">
        <v>0.35</v>
      </c>
      <c r="D5" s="50"/>
      <c r="E5" s="168"/>
    </row>
    <row r="6" spans="1:5" ht="12.75">
      <c r="A6" s="169" t="s">
        <v>293</v>
      </c>
      <c r="B6" s="169" t="s">
        <v>482</v>
      </c>
      <c r="C6" s="169">
        <v>0.35</v>
      </c>
      <c r="D6" s="50"/>
      <c r="E6" s="168"/>
    </row>
    <row r="7" spans="1:5" ht="39">
      <c r="A7" s="169" t="s">
        <v>39</v>
      </c>
      <c r="B7" s="169" t="s">
        <v>329</v>
      </c>
      <c r="C7" s="169">
        <v>0.35</v>
      </c>
      <c r="D7" s="50"/>
      <c r="E7" s="168"/>
    </row>
    <row r="8" spans="1:5" ht="25.5">
      <c r="A8" s="169" t="s">
        <v>299</v>
      </c>
      <c r="B8" s="169" t="s">
        <v>216</v>
      </c>
      <c r="C8" s="169">
        <v>0.35</v>
      </c>
      <c r="D8" s="50"/>
      <c r="E8" s="168"/>
    </row>
    <row r="9" spans="1:4" ht="12.75">
      <c r="A9" s="170" t="s">
        <v>519</v>
      </c>
      <c r="B9" s="170" t="s">
        <v>137</v>
      </c>
      <c r="C9" s="169">
        <v>0.35</v>
      </c>
      <c r="D9" s="50"/>
    </row>
    <row r="10" spans="1:4" ht="12.75">
      <c r="A10" s="170" t="s">
        <v>223</v>
      </c>
      <c r="B10" s="170" t="s">
        <v>223</v>
      </c>
      <c r="C10" s="169">
        <v>0.35</v>
      </c>
      <c r="D10" s="50"/>
    </row>
    <row r="11" spans="1:3" ht="12.75" customHeight="1">
      <c r="A11" s="48"/>
      <c r="B11" s="48"/>
      <c r="C11" s="48"/>
    </row>
    <row r="12" spans="1:3" ht="12">
      <c r="A12" s="288" t="s">
        <v>342</v>
      </c>
      <c r="B12" s="287"/>
      <c r="C12" s="287"/>
    </row>
    <row r="13" spans="1:3" ht="12">
      <c r="A13" s="288" t="s">
        <v>186</v>
      </c>
      <c r="B13" s="287"/>
      <c r="C13" s="287"/>
    </row>
    <row r="14" ht="15" customHeight="1"/>
    <row r="15" ht="15" customHeight="1"/>
    <row r="16" ht="15" customHeight="1"/>
    <row r="17" ht="15" customHeight="1"/>
    <row r="18" ht="15" customHeight="1"/>
    <row r="19" ht="15" customHeight="1"/>
    <row r="20" ht="15" customHeight="1"/>
    <row r="21" ht="15" customHeight="1"/>
  </sheetData>
  <sheetProtection/>
  <mergeCells count="2">
    <mergeCell ref="A12:C12"/>
    <mergeCell ref="A13:C13"/>
  </mergeCells>
  <printOptions/>
  <pageMargins left="0.75" right="0.75" top="1" bottom="1" header="0.5" footer="0.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Stanton Hadley</cp:lastModifiedBy>
  <dcterms:created xsi:type="dcterms:W3CDTF">2012-01-05T20:24:12Z</dcterms:created>
  <dcterms:modified xsi:type="dcterms:W3CDTF">2012-01-05T20:24:12Z</dcterms:modified>
  <cp:category/>
  <cp:version/>
  <cp:contentType/>
  <cp:contentStatus/>
</cp:coreProperties>
</file>