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4119" windowHeight="8670" activeTab="0"/>
  </bookViews>
  <sheets>
    <sheet name="Exhibit4A_HydroShapes" sheetId="1" r:id="rId1"/>
    <sheet name="Exhibit9_CapitalCostDetail" sheetId="2" r:id="rId2"/>
    <sheet name="Exhibit12_NewResourceLimits" sheetId="3" r:id="rId3"/>
    <sheet name="Exhibit21_MRN Inputs" sheetId="4" r:id="rId4"/>
    <sheet name="Exhibit24_CarbonModeling" sheetId="5" r:id="rId5"/>
    <sheet name="Table5_IntermittentRsvContr" sheetId="6" r:id="rId6"/>
    <sheet name="Table 7_NewBuildCostParameters" sheetId="7" r:id="rId7"/>
    <sheet name="Table14_IntermittentGenLimits" sheetId="8" r:id="rId8"/>
    <sheet name="F3S1-Rev Xfr Limit" sheetId="9" r:id="rId9"/>
    <sheet name="F3S2-Friction Rate Adjustment" sheetId="10" r:id="rId10"/>
    <sheet name="F3S3_High_Load Growth" sheetId="11" r:id="rId11"/>
    <sheet name="F3S4_Low_Load Growth" sheetId="12" r:id="rId12"/>
    <sheet name="F3S5-Extra High Gas $" sheetId="13" r:id="rId13"/>
    <sheet name="F3S5_Exhibit16B" sheetId="14" r:id="rId14"/>
    <sheet name="F3S6-Low Gas $" sheetId="15" r:id="rId15"/>
    <sheet name="F3S6_Exhibit16B" sheetId="16" r:id="rId16"/>
    <sheet name="F3S7- Reserved" sheetId="17" r:id="rId17"/>
    <sheet name="F3S8-Low Carbon $" sheetId="18" r:id="rId18"/>
    <sheet name="F3S9_LimitedNuc_Table7" sheetId="19" r:id="rId19"/>
    <sheet name="F3S9 -Limited Nuc Exhibit9" sheetId="20" r:id="rId20"/>
    <sheet name="F3S10-Increase Cdn hydro" sheetId="21" r:id="rId21"/>
    <sheet name="F3S11_ExtraLowRenew" sheetId="22" r:id="rId22"/>
    <sheet name="F3S12_Hard TransLimits Ex_17" sheetId="23" r:id="rId23"/>
  </sheets>
  <definedNames/>
  <calcPr fullCalcOnLoad="1"/>
</workbook>
</file>

<file path=xl/comments19.xml><?xml version="1.0" encoding="utf-8"?>
<comments xmlns="http://schemas.openxmlformats.org/spreadsheetml/2006/main">
  <authors>
    <author>AsposeUser</author>
  </authors>
  <commentList>
    <comment ref="F16" authorId="0">
      <text>
        <r>
          <rPr>
            <sz val="10"/>
            <rFont val="Arial"/>
            <family val="2"/>
          </rPr>
          <t>CRA International:
add 400 to start at AEO 2010 starting value</t>
        </r>
      </text>
    </comment>
    <comment ref="G20" authorId="0">
      <text>
        <r>
          <rPr>
            <sz val="10"/>
            <rFont val="Arial"/>
            <family val="2"/>
          </rPr>
          <t>CRA International:
ratio</t>
        </r>
      </text>
    </comment>
  </commentList>
</comments>
</file>

<file path=xl/comments22.xml><?xml version="1.0" encoding="utf-8"?>
<comments xmlns="http://schemas.openxmlformats.org/spreadsheetml/2006/main">
  <authors>
    <author>AsposeUser</author>
  </authors>
  <commentList>
    <comment ref="F13" authorId="0">
      <text>
        <r>
          <rPr>
            <sz val="10"/>
            <rFont val="Arial"/>
            <family val="2"/>
          </rPr>
          <t>CRA International:
add 400 to start at AEO 2010 starting value</t>
        </r>
      </text>
    </comment>
  </commentList>
</comments>
</file>

<file path=xl/comments7.xml><?xml version="1.0" encoding="utf-8"?>
<comments xmlns="http://schemas.openxmlformats.org/spreadsheetml/2006/main">
  <authors>
    <author>AsposeUser</author>
  </authors>
  <commentList>
    <comment ref="F7" authorId="0">
      <text>
        <r>
          <rPr>
            <sz val="10"/>
            <rFont val="Arial"/>
            <family val="2"/>
          </rPr>
          <t>CRA International:
add 400 to start at AEO 2010 starting value</t>
        </r>
      </text>
    </comment>
    <comment ref="G11" authorId="0">
      <text>
        <r>
          <rPr>
            <sz val="10"/>
            <rFont val="Arial"/>
            <family val="2"/>
          </rPr>
          <t>CRA International:
ratio</t>
        </r>
      </text>
    </comment>
  </commentList>
</comments>
</file>

<file path=xl/sharedStrings.xml><?xml version="1.0" encoding="utf-8"?>
<sst xmlns="http://schemas.openxmlformats.org/spreadsheetml/2006/main" count="2161" uniqueCount="513">
  <si>
    <t>SP15</t>
  </si>
  <si>
    <t>RGGI States $/tCO2</t>
  </si>
  <si>
    <t>2011-2020 Growth Rate</t>
  </si>
  <si>
    <t>500 MW  - available 2020</t>
  </si>
  <si>
    <t>Low Gas Wellhead price (2009 dollars per million Btu)</t>
  </si>
  <si>
    <t>(calculated)</t>
  </si>
  <si>
    <t>IGCC Bituminous</t>
  </si>
  <si>
    <t>2010$/MMBtu</t>
  </si>
  <si>
    <t>Reserve Margin Credit</t>
  </si>
  <si>
    <t>2011 Energy (GWh)</t>
  </si>
  <si>
    <t>Maritime-NE Hydro</t>
  </si>
  <si>
    <t>AEO 2010 Assumptions, Tables 8.2 &amp; 8.3.   Learning Assumptions: AEO 2010 Assumptions, Table 8.3.  Electrical transmission cost assumed to be the same as nuclear, coal, CC's, etc.</t>
  </si>
  <si>
    <t>Performance Data</t>
  </si>
  <si>
    <t>B20</t>
  </si>
  <si>
    <t>NYISO_J-K</t>
  </si>
  <si>
    <t>slope</t>
  </si>
  <si>
    <t xml:space="preserve"> Use AEO 2010 learning rates for hydro</t>
  </si>
  <si>
    <t>hydro Capacity Factors by Block - Eastern Interconnection</t>
  </si>
  <si>
    <t>Exhibit 18</t>
  </si>
  <si>
    <t>Biomass based on CRA judgment, informed by USDA/DOE 2005 "Billion Ton Study".</t>
  </si>
  <si>
    <t>100% (1400 MW)</t>
  </si>
  <si>
    <t>Sensitivity was reserved at the June 6th SSC call.</t>
  </si>
  <si>
    <t>Appendix A, Exhibit 12 - New Resource Limits</t>
  </si>
  <si>
    <t>NEISO</t>
  </si>
  <si>
    <t>MISO_MO_IL</t>
  </si>
  <si>
    <t>Sources</t>
  </si>
  <si>
    <t>Increase in 2009$/mmBtu for Exhibit 19 below</t>
  </si>
  <si>
    <t>F1</t>
  </si>
  <si>
    <t>NYCW</t>
  </si>
  <si>
    <t>2025 All-in Capital Cost (2010$/kW)</t>
  </si>
  <si>
    <t>NB-NE</t>
  </si>
  <si>
    <t>Geo Thermal</t>
  </si>
  <si>
    <t>Geothermal based on Lovekin &amp; Pletka, GRC Transactions, vol. 33, 2009 (note: could be used for capital costs in lieu of AEO 2011)</t>
  </si>
  <si>
    <t>Midwest</t>
  </si>
  <si>
    <t>F</t>
  </si>
  <si>
    <t>Details</t>
  </si>
  <si>
    <t>Energy Prices</t>
  </si>
  <si>
    <t>Learning by 2025</t>
  </si>
  <si>
    <t>On- and Off-shore wind resource potential based on Win DS base case</t>
  </si>
  <si>
    <t>F3S9:Limited Nuclear</t>
  </si>
  <si>
    <t>*F2+150</t>
  </si>
  <si>
    <t>Southwest</t>
  </si>
  <si>
    <t>2011 Peak (MW)</t>
  </si>
  <si>
    <t>High Gas Wellhead price (2009 dollars per million Btu)</t>
  </si>
  <si>
    <t>Based on NYISO input and consideration of September 2010 NYISO Wind Integration Study (http://bit.ly/hP7bm3 ) and wind data for subsequent years from the ISO (CRA had 10%)</t>
  </si>
  <si>
    <t>Below</t>
  </si>
  <si>
    <t>Vehicle cost premium for BEV100 (relative to conventional)</t>
  </si>
  <si>
    <t>Low gas prices</t>
  </si>
  <si>
    <t>Hours</t>
  </si>
  <si>
    <t>Source/Definition</t>
  </si>
  <si>
    <t>Base Overnight Capital Costs in 2025 ($2010/kW)</t>
  </si>
  <si>
    <t>RGGI Nov. 12 Stakeholder Meeting RGGI Modeling Review</t>
  </si>
  <si>
    <t>GDP Index (2010 = 1)</t>
  </si>
  <si>
    <t>∞</t>
  </si>
  <si>
    <t xml:space="preserve">(a) </t>
  </si>
  <si>
    <t>SPNO</t>
  </si>
  <si>
    <t>NEXT SHEET</t>
  </si>
  <si>
    <t>Macro economic</t>
  </si>
  <si>
    <t>Geothermal</t>
  </si>
  <si>
    <t>National Carbon Policy</t>
  </si>
  <si>
    <t>NYISO_GHI</t>
  </si>
  <si>
    <t>20% Owner's costs also included, Table 9-1.  Gas pipeline source: PJM's "CONE Revenue Requirements 2008 Update", Table 5, page 14. PJM's "CONE Revenue Requirements 2008 Update", Table 5, p14.</t>
  </si>
  <si>
    <t>CT, DE, MA, MD, ME, NH, NJ, NY, RI and VT</t>
  </si>
  <si>
    <t>HQ-OH Hydro</t>
  </si>
  <si>
    <t xml:space="preserve"> EOL refurb cost of 100 year life asset won’t impact EIPC study</t>
  </si>
  <si>
    <t>Offshore Wind</t>
  </si>
  <si>
    <t>Limited new/upgraded nuclear</t>
  </si>
  <si>
    <t>NonRTO_Midwest</t>
  </si>
  <si>
    <t>NYISO_G-I (note A)</t>
  </si>
  <si>
    <t>Appendix A, Exhibit 18 - Wheeling Charges, Trading Friction, and Total Hurdle</t>
  </si>
  <si>
    <t>Exh 19</t>
  </si>
  <si>
    <t>MAPP_CA</t>
  </si>
  <si>
    <t>B5</t>
  </si>
  <si>
    <t>B4</t>
  </si>
  <si>
    <t>B3</t>
  </si>
  <si>
    <t xml:space="preserve"> Use normalized load shapes</t>
  </si>
  <si>
    <t>B2</t>
  </si>
  <si>
    <t>B9</t>
  </si>
  <si>
    <t>F+48</t>
  </si>
  <si>
    <t>B8</t>
  </si>
  <si>
    <t xml:space="preserve">Gas Pipeline Cost </t>
  </si>
  <si>
    <t>Hydro</t>
  </si>
  <si>
    <t>B7</t>
  </si>
  <si>
    <t>Composite Price in 2010$/MMBtu</t>
  </si>
  <si>
    <t>B6</t>
  </si>
  <si>
    <t>SPP (including NE)</t>
  </si>
  <si>
    <t>F3:Regional Carbon</t>
  </si>
  <si>
    <t>Regional Multiplier</t>
  </si>
  <si>
    <t>PJM</t>
  </si>
  <si>
    <t>Short Description</t>
  </si>
  <si>
    <t>*F2+100</t>
  </si>
  <si>
    <t>Alternative Fuel VMT (billions of miles)</t>
  </si>
  <si>
    <t>Exhibit 21 Gas Wellhead Price</t>
  </si>
  <si>
    <t>B1</t>
  </si>
  <si>
    <t>TO BE UPDATED WHEN LIMITS ARE SELECTED FROM F2S1 AND F2S2 RUNS</t>
  </si>
  <si>
    <t>SRSE</t>
  </si>
  <si>
    <t>CRA from Exhibit 9 (based on coal plant)</t>
  </si>
  <si>
    <t xml:space="preserve"> hydro asset life time around 100 Years</t>
  </si>
  <si>
    <t>Extra Low Renewable capital costs (32.5% reduction)</t>
  </si>
  <si>
    <t>Total VOM (2010$/MWh)</t>
  </si>
  <si>
    <t>F+18</t>
  </si>
  <si>
    <t>PJM's "CONE Combined Cycle Revenue Requirements Update",  Aug 26, 2008, Table 2, page 3.   Rail spur source: CRA assumption.</t>
  </si>
  <si>
    <t>(c) The GDP parameters can be modified to create high or low economic growth sensitivities</t>
  </si>
  <si>
    <t>CA</t>
  </si>
  <si>
    <t>Plug to Wheels Electricity Usage for BEV100 KWH per Mile</t>
  </si>
  <si>
    <t>*F2+250</t>
  </si>
  <si>
    <t>F+10</t>
  </si>
  <si>
    <t>Updated May 17, 2011 by K. Look</t>
  </si>
  <si>
    <t>Region</t>
  </si>
  <si>
    <t>BC</t>
  </si>
  <si>
    <t>NYISO_G-I</t>
  </si>
  <si>
    <t>Parameter</t>
  </si>
  <si>
    <t>RMPA</t>
  </si>
  <si>
    <t>Exhibit 21 - MRN Inputs</t>
  </si>
  <si>
    <t>PC
Bituminous</t>
  </si>
  <si>
    <t>Reduce friction charges (50%)</t>
  </si>
  <si>
    <t>CT</t>
  </si>
  <si>
    <t>[10]</t>
  </si>
  <si>
    <t>F3S5:Extra High Gas $</t>
  </si>
  <si>
    <t>F+20</t>
  </si>
  <si>
    <t>BAU Extra Hi (Accelerated) Gas Cost Sensitivity</t>
  </si>
  <si>
    <t>* F2 = F1 + (2016-2020 nuclear builds)</t>
  </si>
  <si>
    <t>[1]</t>
  </si>
  <si>
    <t>100/200 Mile Electric Vehicle</t>
  </si>
  <si>
    <t>Extra high (accelerated) natural gas price</t>
  </si>
  <si>
    <t>CC H-Frame</t>
  </si>
  <si>
    <t>Manitoba and Ontario Hydro are not pseudo generators</t>
  </si>
  <si>
    <t>TVA, VACAR, SOCO, FRCC</t>
  </si>
  <si>
    <t>Re0run of base case with hardened transmission limits</t>
  </si>
  <si>
    <t>* Gas price and gas resource are interdependent.  Tightening or loosening the gas resource will be used to obtain high and low gas price sensitivities</t>
  </si>
  <si>
    <t>Table 7 - New Build Costs and Characteristics</t>
  </si>
  <si>
    <t>Vehicle cost premium for PHEV40 (relative to conventional)</t>
  </si>
  <si>
    <t>Appendix A, Exhibit 16 - Natural Gas Prices, Low Case</t>
  </si>
  <si>
    <t>California</t>
  </si>
  <si>
    <t>MISO-MO-IL</t>
  </si>
  <si>
    <t>Worksheets Affected</t>
  </si>
  <si>
    <t>*F2+50</t>
  </si>
  <si>
    <t>High load growth</t>
  </si>
  <si>
    <t>AZ_NM_SNV</t>
  </si>
  <si>
    <t>Price increase</t>
  </si>
  <si>
    <t>All-in Capital Cost in 2011 w/o IDC ($2010/kW)</t>
  </si>
  <si>
    <t>Exhibit 19 - MRN Inputs</t>
  </si>
  <si>
    <t xml:space="preserve"> AEO 2011 (in 2010 dollars)</t>
  </si>
  <si>
    <t>CRA information</t>
  </si>
  <si>
    <t>Lines used to 95% capacity (2774) 24 hours a day</t>
  </si>
  <si>
    <t>Ethanol (CO2e/MJ)</t>
  </si>
  <si>
    <t>Extra Hi (Accelerated) Gas Henry Hub Price (2010$/mmBtu)</t>
  </si>
  <si>
    <t>Lines used at 400 MW capacity 16 hours a day and zero capacity 8 hours a day</t>
  </si>
  <si>
    <t>F3S7:Reserved</t>
  </si>
  <si>
    <t>National Carbon Tax $/ton</t>
  </si>
  <si>
    <t>AEO 2010 Reference HH (2008$/MMBtu)</t>
  </si>
  <si>
    <t>CONE Combined Cycle Revenue Requirements Update,  Aug 26, 2008, Table 2, page 3.</t>
  </si>
  <si>
    <t>NA</t>
  </si>
  <si>
    <t>SPP-N</t>
  </si>
  <si>
    <t>TBD</t>
  </si>
  <si>
    <t>NE</t>
  </si>
  <si>
    <t>2/15/11- Capital costs changed to match 2015 and 2025 costs from Exhibit 9. Previously, this table mistakenly had costs for 2010 and 2020.</t>
  </si>
  <si>
    <t>(b)</t>
  </si>
  <si>
    <t>MISO_WUMS</t>
  </si>
  <si>
    <t>New vehicle stock (millions)</t>
  </si>
  <si>
    <t>Resources/Endowments</t>
  </si>
  <si>
    <t>AZ_NM_SNV_Coal</t>
  </si>
  <si>
    <t>Growth Adder</t>
  </si>
  <si>
    <t>OH</t>
  </si>
  <si>
    <t>Alternate transporation fuels defaults</t>
  </si>
  <si>
    <t>For lack of data in AEO2011 assumed</t>
  </si>
  <si>
    <t>Future</t>
  </si>
  <si>
    <t>Gasoline (CO2e/MJ)</t>
  </si>
  <si>
    <t>NWPP_Gas</t>
  </si>
  <si>
    <t>F+97.5</t>
  </si>
  <si>
    <t>IGCC-CCS</t>
  </si>
  <si>
    <t>SRVC</t>
  </si>
  <si>
    <t>provided by regional experts</t>
  </si>
  <si>
    <t>MISO_W</t>
  </si>
  <si>
    <t>18% Owner's costs also included, Table 10-2.  Electric transmission source: PJM's "CONE Combined Cycle Revenue Requirements Update",  Aug 26, 2008, Table 2, page 3.   Rail spur: CRA assumption.</t>
  </si>
  <si>
    <t>New vehicle technologies defaults</t>
  </si>
  <si>
    <t>AEO2011 HH (2009$/MMBtu)</t>
  </si>
  <si>
    <t>Plug to Wheels Electricity Usage for PHEV40 KWH per Mile</t>
  </si>
  <si>
    <t>*F2</t>
  </si>
  <si>
    <t>Advanced biodiesel (CO2e/MJ)</t>
  </si>
  <si>
    <t>F+7.5</t>
  </si>
  <si>
    <t xml:space="preserve">Cumulative GW of New Build Allowed in Total U.S. and Canada through This Year </t>
  </si>
  <si>
    <t>2015 All-in Capital Cost (2010$/kW)</t>
  </si>
  <si>
    <t>As such, these inputs do not necessarily reflect the opinions or views of CRA or any individual EIPC stakeholder.</t>
  </si>
  <si>
    <t>miles per gallon of Internal Combustion Engine in PHEV40</t>
  </si>
  <si>
    <t>Off-Shore Wind</t>
  </si>
  <si>
    <t>(a)</t>
  </si>
  <si>
    <t>Increase in Price from BAU_Sen5_High_Gas$</t>
  </si>
  <si>
    <t xml:space="preserve">VOM ($/MWh) </t>
  </si>
  <si>
    <t>Cost of Ethanol (relative to gasoline)</t>
  </si>
  <si>
    <t>NEWE</t>
  </si>
  <si>
    <t>F3S3:High Load Growth</t>
  </si>
  <si>
    <t>On-Shore Wind Class 3</t>
  </si>
  <si>
    <t>HQ</t>
  </si>
  <si>
    <t>HQ/Maritimes Pseudo Generator Definitions</t>
  </si>
  <si>
    <t>CCS Retrofits</t>
  </si>
  <si>
    <t>MISO_IN</t>
  </si>
  <si>
    <t>3800 (2010 Canadian $)</t>
  </si>
  <si>
    <t>MAPP_US</t>
  </si>
  <si>
    <t xml:space="preserve">Note: 2010 costs are assumed to equal 2011 costs.  2015 and 2020 costs are interpolated on a straightline basis between 2010 and 2025.  2030 costs are assumed to equal 2025 costs.  </t>
  </si>
  <si>
    <t>*F2+15</t>
  </si>
  <si>
    <t>convert 2009$ to 2010$</t>
  </si>
  <si>
    <t>Price rise starts in 2011</t>
  </si>
  <si>
    <t>Plug-in 10/40 Gasoline Hybrid</t>
  </si>
  <si>
    <t>Low load growth</t>
  </si>
  <si>
    <t xml:space="preserve">Reserve Margin Contribution </t>
  </si>
  <si>
    <t>Season</t>
  </si>
  <si>
    <t>New Hydro from non-power dams</t>
  </si>
  <si>
    <t>F3S11-Extra Low Renewable $</t>
  </si>
  <si>
    <t>(a) (d)</t>
  </si>
  <si>
    <t xml:space="preserve">Overnight Capital Costs: AEO 2011 ER, Table 1.  Learning Assumptions: AEO 2010 Assumptions, Table 8.3.  Learning for IGCC with CCS equals the weighted average of the 5% learning for IGCC </t>
  </si>
  <si>
    <t>Ontario</t>
  </si>
  <si>
    <t>Hi Gas Henry Hub Price (2010$/mmBtu)</t>
  </si>
  <si>
    <t>NYISO_A-F, NYISO_G-I, NYISO_J-K, NEISO</t>
  </si>
  <si>
    <t xml:space="preserve"> -   </t>
  </si>
  <si>
    <t>New York</t>
  </si>
  <si>
    <t>Regonal Carbon</t>
  </si>
  <si>
    <t>F3S6-Low Gas $</t>
  </si>
  <si>
    <t>*F2+200</t>
  </si>
  <si>
    <t>IESO</t>
  </si>
  <si>
    <t>SPSO</t>
  </si>
  <si>
    <t>Lines used to 95% capacity (1330) 24 hours a day</t>
  </si>
  <si>
    <t>(a) (c)</t>
  </si>
  <si>
    <t>Updated for AEO2011 growth rates after 2020 - 2/8/11</t>
  </si>
  <si>
    <t xml:space="preserve">First Year Available </t>
  </si>
  <si>
    <t>NYISO_J-K (note A)</t>
  </si>
  <si>
    <t>F3S12-Hardened Transmission Limits</t>
  </si>
  <si>
    <t>18% Owner's costs also included, Table 3-2.  Electric transmission source: PJM's "CONE Combined Cycle Revenue Requirements Update",  Aug 26, 2008, Table 2, page 3.   Rail spur: CRA assumption.</t>
  </si>
  <si>
    <t>CT F -Frame</t>
  </si>
  <si>
    <t>Geoth- ermal</t>
  </si>
  <si>
    <t>On-Shore Wind Class 4+</t>
  </si>
  <si>
    <t xml:space="preserve">ENT     </t>
  </si>
  <si>
    <t>In this sensitivity, MRN-NEEM will be allowed to select pseudo-generators up to their full potential</t>
  </si>
  <si>
    <t>Also Super-Regions</t>
  </si>
  <si>
    <t xml:space="preserve">22% Owner's costs also included, Table 12-1.  Electric transmission source: PJM's "CONE Combined Cycle Revenue Requirements Update",  Aug 26, 2008, Table 2, page 3. </t>
  </si>
  <si>
    <t>From AEO2011 Refernce</t>
  </si>
  <si>
    <t>NonRTO_midwest</t>
  </si>
  <si>
    <t>Previous Sheet</t>
  </si>
  <si>
    <t>All-in Capital Cost w/o IDC ($2010/kW)</t>
  </si>
  <si>
    <t>Reserve Contribution</t>
  </si>
  <si>
    <t>AZNM</t>
  </si>
  <si>
    <t>Photo-voltaic</t>
  </si>
  <si>
    <t>Future 3: Federal Carbon Constraint -- State/Regional Implementation</t>
  </si>
  <si>
    <t>Solar Thermal</t>
  </si>
  <si>
    <t>Trading Friction 2010$/MWh</t>
  </si>
  <si>
    <t>AEO Region for 2020+ Growth Rate</t>
  </si>
  <si>
    <t>Pulverized Coal</t>
  </si>
  <si>
    <t>CT F-Frame</t>
  </si>
  <si>
    <t>EIA Case ID</t>
  </si>
  <si>
    <t>ENT</t>
  </si>
  <si>
    <t>Emissions factors for transport fuel defaults</t>
  </si>
  <si>
    <t>Transfer Capacity</t>
  </si>
  <si>
    <t>On-Shore Wind</t>
  </si>
  <si>
    <t>NYISO_A-F (note A)</t>
  </si>
  <si>
    <t>RFCW</t>
  </si>
  <si>
    <t>Gas supply resource index (2010 = 1)*</t>
  </si>
  <si>
    <t>RFCE</t>
  </si>
  <si>
    <t>2015+ Heat Rate - HHV (Btu/kWh)</t>
  </si>
  <si>
    <t>Yellow values are updates from CRA 2/3/11</t>
  </si>
  <si>
    <t>MISO_MI</t>
  </si>
  <si>
    <t>Values raised from $1.86 based on recent decisions within RGGI</t>
  </si>
  <si>
    <t>To</t>
  </si>
  <si>
    <t>Appendix A, Exhibit 9 - Capital Cost Detail</t>
  </si>
  <si>
    <t>d111809a</t>
  </si>
  <si>
    <t>RFCM</t>
  </si>
  <si>
    <t>Wheeling Cost
2010$/MWh</t>
  </si>
  <si>
    <t>NWPP</t>
  </si>
  <si>
    <t>Canada</t>
  </si>
  <si>
    <t>Total FOM (2010$/kW-yr)</t>
  </si>
  <si>
    <t>Total possible HQ-NE by 2030 - 2500 MW. Total exports from HQ: 2020 - 3000 MW; 2025 - 4150 MW; 2030 - 5300 MW</t>
  </si>
  <si>
    <t>NP15</t>
  </si>
  <si>
    <t>Carbon tax level set such that MRN-NEEM U.S. CO2 emissions are approximately 3477.91 million metric tons in 2030 and 1199.28 in 2050.</t>
  </si>
  <si>
    <t>695 (by 2020) +1495 (by2025) +2460 (by 2025)</t>
  </si>
  <si>
    <t>25% Owner's costs also included, Table 22-1.  Electric transmission source: assumed to be located near load center.</t>
  </si>
  <si>
    <t>AEO2010 Hi Gas Scenario in 2008 $/mmbtu</t>
  </si>
  <si>
    <t>HQ-NY</t>
  </si>
  <si>
    <t>Appendix A, Exhibit 16 - Natural Gas Prices, Extra High (Accelerated) Case</t>
  </si>
  <si>
    <t>Summer</t>
  </si>
  <si>
    <t xml:space="preserve">Shift in Price from </t>
  </si>
  <si>
    <t>Electrical transmission</t>
  </si>
  <si>
    <t>The amount of improvement in Advanced Coal, CC H-Frame and IGCC w/ Seq. heat rate between 2010 and 2015+ is increased by 50%.</t>
  </si>
  <si>
    <t>Based on load shape for OH</t>
  </si>
  <si>
    <t xml:space="preserve">Change in Capital Cost over Time </t>
  </si>
  <si>
    <t>HQ-OH</t>
  </si>
  <si>
    <t>F3S2:Friction Rate Adjustment</t>
  </si>
  <si>
    <t>PJM-MAAC</t>
  </si>
  <si>
    <t>ERCOT</t>
  </si>
  <si>
    <t>From</t>
  </si>
  <si>
    <t>Note A. NYISO demands are bassed on EE reductions that are half of the state targets. The growth rates for the BAU must be lowered to reflect the additional EE. Preliminary values are shown here. Below are the PA values.</t>
  </si>
  <si>
    <t>Northeast</t>
  </si>
  <si>
    <t>http://www.rggi.org/stakeholder_meeting</t>
  </si>
  <si>
    <t>NWPP_Coal</t>
  </si>
  <si>
    <t>CCS is a proposed CRA assumption.</t>
  </si>
  <si>
    <t>80% (1200 MW)</t>
  </si>
  <si>
    <t>2035-2050 use 2035 price increase</t>
  </si>
  <si>
    <t>Title</t>
  </si>
  <si>
    <t>Nuclear</t>
  </si>
  <si>
    <t>BAU Hi Gas Cost Sensitivity</t>
  </si>
  <si>
    <t>Transfer limits, reserve margins, hurdle rates, and intermittent resource limits will limit construction inside any particular NEEM region</t>
  </si>
  <si>
    <t>Total possible HQ-OH by 2030 - 2500 MW. Total exports from HQ: 2020 - 3000 MW; 2025 - 4150 MW; 2030 - 5300 MW</t>
  </si>
  <si>
    <t>New Nuclear assumed not to be built in California or near New York City</t>
  </si>
  <si>
    <t>All Other Regions</t>
  </si>
  <si>
    <t>Represents practical constraints on building over time, such as permitting/siting, construction lead times.  CRA assumptions.</t>
  </si>
  <si>
    <t>NYUP</t>
  </si>
  <si>
    <t>2010 Heat Rate - HHV (Btu/kWh)</t>
  </si>
  <si>
    <t>Ratio of 2010 Hi Gas to Reference</t>
  </si>
  <si>
    <t>CRA to determine value of Carbon Tax based on goal of 42% reduction in Carbon emissions from 2005 levels by 2030 and 80% reduction by 2050</t>
  </si>
  <si>
    <t>Changed per SSC approval of SPP request for change</t>
  </si>
  <si>
    <t>SPP_S</t>
  </si>
  <si>
    <t>NYISO_G-I (Note A)</t>
  </si>
  <si>
    <t>SPP_N</t>
  </si>
  <si>
    <t>Wind</t>
  </si>
  <si>
    <t>PJM ROR</t>
  </si>
  <si>
    <t>CRA only models H-Frame CC so F-frame CC not listed.</t>
  </si>
  <si>
    <t xml:space="preserve">20% Owner's costs also included, Table 6-1.  Gas pipeline source: PJM's "CONE Combined Cycle Revenue Requirements Update",  Aug 26, 2008, Table 2, page 3. Electric transmission source: PJM's </t>
  </si>
  <si>
    <t>Hydro from non-power dams</t>
  </si>
  <si>
    <t>World crude oil price (2009 dollars per barrel)</t>
  </si>
  <si>
    <t>Appendix A, Exhibit 16B - Natural Gas Prices, Base Case</t>
  </si>
  <si>
    <t>F3S4:Low Load Growth</t>
  </si>
  <si>
    <t>MISO_W, MISO_MI, MISO_WUMS, MISO_IN, MISO_MO_IL, MAPP_CA, MAPP_US, Non-RTO Midwest</t>
  </si>
  <si>
    <t>CAMX</t>
  </si>
  <si>
    <t>Landfill gas based on CRA judgment, informed by EPA NEEDS report (2006).</t>
  </si>
  <si>
    <t>NYISO_JK</t>
  </si>
  <si>
    <t>Appendix A, Exhibit 21: Key MRN Parameters (formerly Exhibit 19)</t>
  </si>
  <si>
    <t>PV</t>
  </si>
  <si>
    <t>PJM_E</t>
  </si>
  <si>
    <t xml:space="preserve">HQ/NE Hydro </t>
  </si>
  <si>
    <t>HQ- New York Hydro</t>
  </si>
  <si>
    <t>Gas Wellhead Price (2009 dollars per million Btu)*</t>
  </si>
  <si>
    <t>Based on EWITS ELCC for Isolated Regions Scenario (weighted average extrapolation) and GE integration studies for NY, New England (CRA had 20%)</t>
  </si>
  <si>
    <t>Reserve Margin Region</t>
  </si>
  <si>
    <t xml:space="preserve">The input assumptions contained herein reflect a joint assumptions development process between EIPC, EIPC stakeholders and CRA for purposes of EIPC capacity expansion modeling.  </t>
  </si>
  <si>
    <t>Total Hurdle
2010$/MWh</t>
  </si>
  <si>
    <t>75% Capacity (Pseudo-gen at 0 capacity hours 1-6 and full capacity hours 7-24)</t>
  </si>
  <si>
    <t>RGGI removed in 2015 with application of national Carbon Policy</t>
  </si>
  <si>
    <t xml:space="preserve"> Use average EIPC FCR values for technologies as FCR spread is small</t>
  </si>
  <si>
    <t>Year</t>
  </si>
  <si>
    <t xml:space="preserve"> % of time on electric engine for PHEV40</t>
  </si>
  <si>
    <t xml:space="preserve">Overnight Capital Costs: AEO 2011 ER, Table 1.  Learning Assumptions: AEO 2010 Assumptions, Table 8.3.  Contingency and Optimism factors included in AEO 2011 ER overnight costs; </t>
  </si>
  <si>
    <t>6% Owner's costs also included, Table 21-1.  Electric transmission source: NREL's Wind Deployment System (WinDS) Model - average interconnection cost for the least expensive 300 GW in the US.</t>
  </si>
  <si>
    <t>Future 3: Federal Carbon Constraint -- Regional Implementation</t>
  </si>
  <si>
    <t>18% Owner's costs also included, Table 17-1.  Electric transmission source: Assumed to be the same as wind.</t>
  </si>
  <si>
    <t>Hydro from Non-Power Dams</t>
  </si>
  <si>
    <t>12% Owner's costs also included, Table 24-2.  Electric transmission source: Assumed to be the same as wind.</t>
  </si>
  <si>
    <t>Exhibit 16B - Natural Gas Prices</t>
  </si>
  <si>
    <t>BAU Gas Wellhead price (2009 dollars per million Btu)</t>
  </si>
  <si>
    <t>F+3</t>
  </si>
  <si>
    <t>FRCC</t>
  </si>
  <si>
    <t>Lines used to 95% capacity (1425) 24 hours a day</t>
  </si>
  <si>
    <t>Not relevant since MRN not run for Sensitivities</t>
  </si>
  <si>
    <t xml:space="preserve">Operating Life </t>
  </si>
  <si>
    <t>AZ_NM_SNV_Gas</t>
  </si>
  <si>
    <t>SOCO</t>
  </si>
  <si>
    <t>2020-2050 Growth Rate</t>
  </si>
  <si>
    <t xml:space="preserve"> AEO 2011 (in 2010 dollars) (table 4)</t>
  </si>
  <si>
    <t>PV and solar thermal are proposed CRA assumptions.</t>
  </si>
  <si>
    <t>AEO2010 in 2010$/MMBtu</t>
  </si>
  <si>
    <t xml:space="preserve">and the 20% learning for CCS from AEO 2010.  Contingency and Optimism factors included in AEO 2011 ER overnight costs; 20% Owner's costs also included, Table 11-1.  Electric transmission source: </t>
  </si>
  <si>
    <t>National Carbon</t>
  </si>
  <si>
    <t>NYISO_A-F</t>
  </si>
  <si>
    <t>NYISO_J-K (Note A)</t>
  </si>
  <si>
    <t xml:space="preserve">  GDP Chain-type Price Index (2005=1.000)</t>
  </si>
  <si>
    <t>NEEM Regions</t>
  </si>
  <si>
    <t>Wind Options A&amp;B based on New Gen Subteam Recommendations (see summary document)</t>
  </si>
  <si>
    <t>[5]</t>
  </si>
  <si>
    <t>Note: If %, represents % of total in table above; Forced Builds are included in constraint; if no figure listed the table above applies</t>
  </si>
  <si>
    <t>Exhibit 17- Transfer Limits</t>
  </si>
  <si>
    <t>(d) Updated 2/3/11 to include Light Duty trucks within the New Vehicle stock</t>
  </si>
  <si>
    <t xml:space="preserve">Fixed Charge Rate </t>
  </si>
  <si>
    <t>AEO2011 in 2010$/MMBtu</t>
  </si>
  <si>
    <t>NEEM Region</t>
  </si>
  <si>
    <t>IGCC w/seq</t>
  </si>
  <si>
    <t>F3S8:Low Carbon $</t>
  </si>
  <si>
    <t>SPP</t>
  </si>
  <si>
    <t>Cost adder only applicable to RGGI states:</t>
  </si>
  <si>
    <t>Inter-mittency Limit</t>
  </si>
  <si>
    <t>Nuclear likely to be highly economic in certain scenarios, thus on-going limitations in place to represent licensing issues.</t>
  </si>
  <si>
    <t>PJM_ROR</t>
  </si>
  <si>
    <t>AEO: Base Overnight Costs in 2011 (2010$/kW)</t>
  </si>
  <si>
    <t>PJM_ROM</t>
  </si>
  <si>
    <t>Manitoba</t>
  </si>
  <si>
    <t>[4]</t>
  </si>
  <si>
    <t>[14]</t>
  </si>
  <si>
    <t>[13]</t>
  </si>
  <si>
    <t>Next sheet</t>
  </si>
  <si>
    <t>Table 9</t>
  </si>
  <si>
    <t>SPP-S, SPP-N, NE, ENT</t>
  </si>
  <si>
    <t>Table 3</t>
  </si>
  <si>
    <t>Wind Offshore</t>
  </si>
  <si>
    <t>Table 2</t>
  </si>
  <si>
    <t>TVA</t>
  </si>
  <si>
    <t>VACAR</t>
  </si>
  <si>
    <t>Electrical Transmission ($/kW)</t>
  </si>
  <si>
    <t>Annual Transfer Capacity</t>
  </si>
  <si>
    <t>PJM (-E, -ROM, -ROR)</t>
  </si>
  <si>
    <t xml:space="preserve">CCs are assumed to use F-Frame technology until 2015 when the switch is made to H-Frame technology.  </t>
  </si>
  <si>
    <t>Table 5 - Intermittent Resource Contributions</t>
  </si>
  <si>
    <t>Sensitivity decreases national Carbon Price by 20% in comparison to baseline price. Decreased carbon price only applied to electric sector (i.e. price only decreased in NEEM; MRN non-electric sectors receive baseline price)</t>
  </si>
  <si>
    <t>Based on Regional Stakeholder Input</t>
  </si>
  <si>
    <t>[3]</t>
  </si>
  <si>
    <t>Regional Carbon Policy</t>
  </si>
  <si>
    <t xml:space="preserve">Between 2035 and 2050, CRA proposes to increase gas prices at the </t>
  </si>
  <si>
    <t>Carbon tax (in $ per metric ton of CO2)</t>
  </si>
  <si>
    <t>Landfill Gas</t>
  </si>
  <si>
    <t xml:space="preserve">Sensitivity </t>
  </si>
  <si>
    <t>F: Forced builds only</t>
  </si>
  <si>
    <t>Existing (Baseline Infrastructure) Flows</t>
  </si>
  <si>
    <t>Not relevant since MRN not run for sensitivities</t>
  </si>
  <si>
    <t>ALB</t>
  </si>
  <si>
    <t>Shoulder</t>
  </si>
  <si>
    <t>[12]</t>
  </si>
  <si>
    <t>SRGW</t>
  </si>
  <si>
    <t>Original Friction</t>
  </si>
  <si>
    <t>F3S1-Rev Xfr Limit</t>
  </si>
  <si>
    <t>ERCT</t>
  </si>
  <si>
    <t xml:space="preserve">Overnight Capital Cost ($/kW) </t>
  </si>
  <si>
    <t>Wind Cost Class 1 &amp; 2</t>
  </si>
  <si>
    <t>IGCC</t>
  </si>
  <si>
    <t>Appendix A, Exhibit 4a - NEEM Hydro Shapes</t>
  </si>
  <si>
    <t>IGCC Bituminous w/ Sequestration</t>
  </si>
  <si>
    <t>(Blanks indicate no hydro from non-power dam potential in the region)</t>
  </si>
  <si>
    <t>Nuclear Decommissioning Cost</t>
  </si>
  <si>
    <t>15% Owner's costs also included, Table 23-1.  Electric transmission source: Assumed to be the same as wind.</t>
  </si>
  <si>
    <t>100% (2920 MW)</t>
  </si>
  <si>
    <t>[2]</t>
  </si>
  <si>
    <t>F+60</t>
  </si>
  <si>
    <t>Increase in Price in 2010$/mmbtu for 16B</t>
  </si>
  <si>
    <t>Onshore Winds have had a Class 3 category added and Class 4+ values changed based on NREL data, see Exhibit 11</t>
  </si>
  <si>
    <t>MISO</t>
  </si>
  <si>
    <t>$7 - represent hurdle/wheel cost for transmision between  regions</t>
  </si>
  <si>
    <t>Rail Spur</t>
  </si>
  <si>
    <t>Increased imported Canadian hydro</t>
  </si>
  <si>
    <t>[11]</t>
  </si>
  <si>
    <t>Intermittency Region</t>
  </si>
  <si>
    <t xml:space="preserve">Emissions (lb/MMBtu) </t>
  </si>
  <si>
    <t>CC F-Frame</t>
  </si>
  <si>
    <t>Total</t>
  </si>
  <si>
    <t xml:space="preserve">IGCC </t>
  </si>
  <si>
    <t>Total VMT for Light-Duty Vehicles (billions of miles)</t>
  </si>
  <si>
    <t>Carbon Tax value equal in Futures 2, 3 and 8</t>
  </si>
  <si>
    <t xml:space="preserve">Refurb cost at end of life </t>
  </si>
  <si>
    <t>(a) Data based on ER AEO2011 through 2035.  Growth after 2035 based on growth from 2030 to 2035</t>
  </si>
  <si>
    <t>Electric transmission source: PJM's "CONE Combined Cycle Revenue Requirements Update",  Aug 26, 2008, Table 2, page 3.</t>
  </si>
  <si>
    <t>d120810c</t>
  </si>
  <si>
    <t>F+37.5</t>
  </si>
  <si>
    <t xml:space="preserve"> AEO 2011</t>
  </si>
  <si>
    <t>All</t>
  </si>
  <si>
    <t>AEO2011</t>
  </si>
  <si>
    <t>AEO2010</t>
  </si>
  <si>
    <t>US Hydro</t>
  </si>
  <si>
    <t>2020 limits in place for all technologies, most other types unlimited (other than in table above) by 2025</t>
  </si>
  <si>
    <t>NYISO</t>
  </si>
  <si>
    <t>BAU Henry Hub Spot Price (2010$/MMBtu)</t>
  </si>
  <si>
    <t>[8]</t>
  </si>
  <si>
    <t>Table 2 - Energy Demand</t>
  </si>
  <si>
    <t>PJM_E, PJM_ROM</t>
  </si>
  <si>
    <t>20% Owner's costs also included, Table 14-1.  Electric transmission source: PJM's "CONE Combined Cycle Revenue Requirements Update",  Aug 26, 2008, Table 2, page 3.   Rail spur:  CRA assumption.</t>
  </si>
  <si>
    <t>Note: Forced New Builds are included in this constraint</t>
  </si>
  <si>
    <t xml:space="preserve">Resource Potential </t>
  </si>
  <si>
    <t>Biomass</t>
  </si>
  <si>
    <t>HQ-NE</t>
  </si>
  <si>
    <t>MISO_MO-IL</t>
  </si>
  <si>
    <t>All-in Capital Cost in 2025 w/o IDC ($2010/kW)</t>
  </si>
  <si>
    <t>Nuclear Decommissioning Cost: CRA analysis.</t>
  </si>
  <si>
    <t>0 (hurdle/wheel cost already accounted for in NEEM regions)</t>
  </si>
  <si>
    <t>MROW</t>
  </si>
  <si>
    <t>NYLI</t>
  </si>
  <si>
    <t>All Regions</t>
  </si>
  <si>
    <t>F+175</t>
  </si>
  <si>
    <t>Cumulative New Build GW Limit Potential by NEEM Region</t>
  </si>
  <si>
    <t>Technology</t>
  </si>
  <si>
    <t>[9]</t>
  </si>
  <si>
    <t>B19</t>
  </si>
  <si>
    <t>Initial tax set at $30/ton tax in 2015 increasing 7$/year, adjusted by CRA to reach desired target</t>
  </si>
  <si>
    <t>B17</t>
  </si>
  <si>
    <t>B18</t>
  </si>
  <si>
    <t>MROE</t>
  </si>
  <si>
    <t xml:space="preserve">same rate of increase for the 2030-2035 period. </t>
  </si>
  <si>
    <t>[7]</t>
  </si>
  <si>
    <t xml:space="preserve">8760 hr gen shape </t>
  </si>
  <si>
    <t>B11</t>
  </si>
  <si>
    <t>B12</t>
  </si>
  <si>
    <t>B10</t>
  </si>
  <si>
    <t>B15</t>
  </si>
  <si>
    <t>Wind (options B&amp;A)</t>
  </si>
  <si>
    <t>South</t>
  </si>
  <si>
    <t>SRDA</t>
  </si>
  <si>
    <t>B16</t>
  </si>
  <si>
    <t>B13</t>
  </si>
  <si>
    <t>B14</t>
  </si>
  <si>
    <t>Winter</t>
  </si>
  <si>
    <t>F3S10:Increase Cdn hydro</t>
  </si>
  <si>
    <t>SRCE</t>
  </si>
  <si>
    <t>Advanced Coal</t>
  </si>
  <si>
    <t>Capital Costs</t>
  </si>
  <si>
    <t>Table 14 - Intermittent Generation Limits (annual MWh basis)</t>
  </si>
  <si>
    <t>Capacity Factor</t>
  </si>
  <si>
    <t xml:space="preserve">20% Owner's costs also included, Table 5-1.  Owner's Cost: CRA analysis.  Gas pipeline source: PJM's "CONE Combined Cycle Revenue Requirements Update",  Aug 26, 2008, Table 2, page 3. </t>
  </si>
  <si>
    <t>IGCC-CCS not available until 2020 (for economic builds); CCS Retrofits available in the same year.</t>
  </si>
  <si>
    <t>Revised transfer capability -- overload charges at 75% of avg shadow prices (unless changed due to results from BAU sensitivities)</t>
  </si>
  <si>
    <t>NYISO_A-F (Note A)</t>
  </si>
  <si>
    <t xml:space="preserve">FOM ($/kW-year) </t>
  </si>
  <si>
    <t>[6]</t>
  </si>
  <si>
    <t>Photovoltaic</t>
  </si>
  <si>
    <t>Carbon tax</t>
  </si>
  <si>
    <t>New Pulverized Coal assumed not to be built in California, New York, New England, PJM East, and Canada</t>
  </si>
  <si>
    <t>Exhibit 16A - HH Gas Prices</t>
  </si>
  <si>
    <t>Exhibit 9 Capital cost detail</t>
  </si>
  <si>
    <t>Annual</t>
  </si>
  <si>
    <t>250 MW - available 2020</t>
  </si>
  <si>
    <t>Table 3 - Peak Demand</t>
  </si>
  <si>
    <t>Cost of advanced biodiesel (relative to gasoline)</t>
  </si>
  <si>
    <t>(b) CRA may modify these two parameters as needed to approximately match the PHEV/BEV AEO 2011 new vehicle stock projection.  These two parameters then will be modified to create higher EV penetration sensitivities.</t>
  </si>
</sst>
</file>

<file path=xl/styles.xml><?xml version="1.0" encoding="utf-8"?>
<styleSheet xmlns="http://schemas.openxmlformats.org/spreadsheetml/2006/main">
  <numFmts count="8">
    <numFmt numFmtId="165" formatCode="0.0"/>
    <numFmt numFmtId="166" formatCode="#,##0;(#,##0)"/>
    <numFmt numFmtId="167" formatCode="#,##0.00;(#,##0.00)"/>
    <numFmt numFmtId="168" formatCode="0.0%"/>
    <numFmt numFmtId="169" formatCode="#,##0.0000"/>
    <numFmt numFmtId="170" formatCode="#,##0.0"/>
    <numFmt numFmtId="171" formatCode="&quot;$&quot;#,##0.00;&quot;$&quot;(#,##0.00)"/>
    <numFmt numFmtId="172" formatCode="0.000"/>
  </numFmts>
  <fonts count="23">
    <font>
      <sz val="10"/>
      <name val="Arial"/>
      <family val="2"/>
    </font>
    <font>
      <b/>
      <sz val="12"/>
      <color indexed="30"/>
      <name val="Times New Roman"/>
      <family val="2"/>
    </font>
    <font>
      <i/>
      <sz val="11"/>
      <color indexed="30"/>
      <name val="Arial"/>
      <family val="2"/>
    </font>
    <font>
      <b/>
      <sz val="11"/>
      <color indexed="30"/>
      <name val="Arial"/>
      <family val="2"/>
    </font>
    <font>
      <sz val="11"/>
      <color indexed="30"/>
      <name val="Times New Roman"/>
      <family val="2"/>
    </font>
    <font>
      <sz val="10"/>
      <color indexed="30"/>
      <name val="Arial"/>
      <family val="2"/>
    </font>
    <font>
      <b/>
      <sz val="14"/>
      <color indexed="30"/>
      <name val="Times New Roman"/>
      <family val="2"/>
    </font>
    <font>
      <b/>
      <sz val="11"/>
      <color indexed="21"/>
      <name val="Times New Roman"/>
      <family val="2"/>
    </font>
    <font>
      <sz val="10"/>
      <color indexed="30"/>
      <name val="Times New Roman"/>
      <family val="2"/>
    </font>
    <font>
      <sz val="11"/>
      <color indexed="30"/>
      <name val="Arial"/>
      <family val="2"/>
    </font>
    <font>
      <b/>
      <sz val="11"/>
      <color indexed="30"/>
      <name val="Times New Roman"/>
      <family val="2"/>
    </font>
    <font>
      <b/>
      <sz val="10"/>
      <color indexed="30"/>
      <name val="Arial"/>
      <family val="2"/>
    </font>
    <font>
      <i/>
      <sz val="11"/>
      <color indexed="30"/>
      <name val="Times New Roman"/>
      <family val="2"/>
    </font>
    <font>
      <sz val="12"/>
      <color indexed="13"/>
      <name val="Arial"/>
      <family val="2"/>
    </font>
    <font>
      <sz val="10"/>
      <color indexed="16"/>
      <name val="Arial"/>
      <family val="2"/>
    </font>
    <font>
      <b/>
      <sz val="11"/>
      <color indexed="29"/>
      <name val="Times New Roman"/>
      <family val="2"/>
    </font>
    <font>
      <sz val="10"/>
      <color indexed="29"/>
      <name val="Arial"/>
      <family val="2"/>
    </font>
    <font>
      <sz val="9"/>
      <color indexed="30"/>
      <name val="Arial"/>
      <family val="2"/>
    </font>
    <font>
      <b/>
      <sz val="10"/>
      <color indexed="29"/>
      <name val="Arial"/>
      <family val="2"/>
    </font>
    <font>
      <b/>
      <sz val="10"/>
      <name val="Arial"/>
      <family val="2"/>
    </font>
    <font>
      <b/>
      <sz val="12"/>
      <color indexed="30"/>
      <name val="Arial"/>
      <family val="2"/>
    </font>
    <font>
      <sz val="12"/>
      <color indexed="30"/>
      <name val="Arial"/>
      <family val="2"/>
    </font>
    <font>
      <b/>
      <sz val="8"/>
      <name val="Arial"/>
      <family val="2"/>
    </font>
  </fonts>
  <fills count="17">
    <fill>
      <patternFill/>
    </fill>
    <fill>
      <patternFill patternType="gray125"/>
    </fill>
    <fill>
      <patternFill patternType="solid">
        <fgColor indexed="33"/>
        <bgColor indexed="64"/>
      </patternFill>
    </fill>
    <fill>
      <patternFill patternType="solid">
        <fgColor indexed="39"/>
        <bgColor indexed="64"/>
      </patternFill>
    </fill>
    <fill>
      <patternFill patternType="solid">
        <fgColor indexed="48"/>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8"/>
        <bgColor indexed="64"/>
      </patternFill>
    </fill>
    <fill>
      <patternFill patternType="solid">
        <fgColor indexed="53"/>
        <bgColor indexed="64"/>
      </patternFill>
    </fill>
    <fill>
      <patternFill patternType="solid">
        <fgColor indexed="42"/>
        <bgColor indexed="64"/>
      </patternFill>
    </fill>
    <fill>
      <patternFill patternType="solid">
        <fgColor indexed="52"/>
        <bgColor indexed="64"/>
      </patternFill>
    </fill>
    <fill>
      <patternFill patternType="solid">
        <fgColor indexed="29"/>
        <bgColor indexed="64"/>
      </patternFill>
    </fill>
    <fill>
      <patternFill patternType="solid">
        <fgColor indexed="20"/>
        <bgColor indexed="64"/>
      </patternFill>
    </fill>
    <fill>
      <patternFill patternType="solid">
        <fgColor indexed="14"/>
        <bgColor indexed="64"/>
      </patternFill>
    </fill>
    <fill>
      <patternFill patternType="solid">
        <fgColor indexed="19"/>
        <bgColor indexed="64"/>
      </patternFill>
    </fill>
    <fill>
      <patternFill patternType="solid">
        <fgColor indexed="32"/>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92">
    <xf numFmtId="0" fontId="0" fillId="0" borderId="0" xfId="0" applyAlignment="1">
      <alignment vertical="center"/>
    </xf>
    <xf numFmtId="0" fontId="1" fillId="0" borderId="0" xfId="0" applyNumberFormat="1" applyFont="1" applyFill="1" applyAlignment="1">
      <alignment wrapText="1"/>
    </xf>
    <xf numFmtId="0" fontId="0" fillId="0" borderId="0" xfId="0" applyNumberFormat="1" applyFont="1" applyFill="1" applyAlignment="1">
      <alignment wrapText="1"/>
    </xf>
    <xf numFmtId="0" fontId="1" fillId="0" borderId="0" xfId="0" applyNumberFormat="1" applyFont="1" applyFill="1" applyAlignment="1">
      <alignment vertical="top" wrapText="1"/>
    </xf>
    <xf numFmtId="0" fontId="2" fillId="0" borderId="0" xfId="0" applyNumberFormat="1" applyFont="1" applyFill="1" applyAlignment="1">
      <alignment vertical="top"/>
    </xf>
    <xf numFmtId="0" fontId="1" fillId="0" borderId="1" xfId="0" applyNumberFormat="1" applyFont="1" applyFill="1" applyBorder="1" applyAlignment="1">
      <alignment horizontal="right" vertical="top" wrapText="1"/>
    </xf>
    <xf numFmtId="0" fontId="0" fillId="0" borderId="1" xfId="0" applyNumberFormat="1" applyFont="1" applyFill="1" applyBorder="1" applyAlignment="1">
      <alignment wrapText="1"/>
    </xf>
    <xf numFmtId="0" fontId="3" fillId="0" borderId="0" xfId="0" applyNumberFormat="1" applyFont="1" applyFill="1" applyAlignment="1">
      <alignment horizontal="left" wrapText="1"/>
    </xf>
    <xf numFmtId="165" fontId="4" fillId="0" borderId="2" xfId="0" applyNumberFormat="1" applyFont="1" applyFill="1" applyBorder="1" applyAlignment="1">
      <alignment horizontal="right"/>
    </xf>
    <xf numFmtId="2" fontId="4" fillId="0" borderId="2" xfId="0" applyNumberFormat="1" applyFont="1" applyFill="1" applyBorder="1" applyAlignment="1">
      <alignment horizontal="right"/>
    </xf>
    <xf numFmtId="0" fontId="0" fillId="0" borderId="2" xfId="0" applyNumberFormat="1" applyFont="1" applyFill="1" applyBorder="1" applyAlignment="1">
      <alignment wrapText="1"/>
    </xf>
    <xf numFmtId="0" fontId="3" fillId="0" borderId="0" xfId="0" applyNumberFormat="1" applyFont="1" applyFill="1" applyAlignment="1">
      <alignment wrapText="1"/>
    </xf>
    <xf numFmtId="165" fontId="4" fillId="0" borderId="0" xfId="0" applyNumberFormat="1" applyFont="1" applyFill="1" applyAlignment="1">
      <alignment horizontal="right"/>
    </xf>
    <xf numFmtId="0" fontId="4" fillId="0" borderId="0" xfId="0" applyNumberFormat="1" applyFont="1" applyFill="1" applyAlignment="1">
      <alignment horizontal="right"/>
    </xf>
    <xf numFmtId="0" fontId="4" fillId="0" borderId="0" xfId="0" applyNumberFormat="1" applyFont="1" applyFill="1" applyAlignment="1">
      <alignment horizontal="right" wrapText="1"/>
    </xf>
    <xf numFmtId="0" fontId="4" fillId="0" borderId="0" xfId="0" applyNumberFormat="1" applyFont="1" applyFill="1" applyAlignment="1">
      <alignment horizontal="right" vertical="top" wrapText="1"/>
    </xf>
    <xf numFmtId="0" fontId="5" fillId="0" borderId="0" xfId="0" applyNumberFormat="1" applyFont="1" applyFill="1" applyAlignment="1">
      <alignment wrapText="1"/>
    </xf>
    <xf numFmtId="0" fontId="6" fillId="0" borderId="0" xfId="0" applyNumberFormat="1" applyFont="1" applyFill="1" applyAlignment="1">
      <alignment/>
    </xf>
    <xf numFmtId="0" fontId="5" fillId="0" borderId="1" xfId="0" applyNumberFormat="1" applyFont="1" applyFill="1" applyBorder="1" applyAlignment="1">
      <alignment wrapText="1"/>
    </xf>
    <xf numFmtId="0" fontId="5" fillId="0" borderId="3" xfId="0" applyNumberFormat="1" applyFont="1" applyFill="1" applyBorder="1" applyAlignment="1">
      <alignment wrapText="1"/>
    </xf>
    <xf numFmtId="0" fontId="7" fillId="2" borderId="4" xfId="0" applyNumberFormat="1" applyFont="1" applyFill="1" applyBorder="1" applyAlignment="1">
      <alignment/>
    </xf>
    <xf numFmtId="0" fontId="7" fillId="2" borderId="5" xfId="0" applyNumberFormat="1" applyFont="1" applyFill="1" applyBorder="1" applyAlignment="1">
      <alignment wrapText="1"/>
    </xf>
    <xf numFmtId="0" fontId="7" fillId="2" borderId="5" xfId="0" applyNumberFormat="1" applyFont="1" applyFill="1" applyBorder="1" applyAlignment="1">
      <alignment horizontal="right" wrapText="1"/>
    </xf>
    <xf numFmtId="0" fontId="7" fillId="2" borderId="2" xfId="0" applyNumberFormat="1" applyFont="1" applyFill="1" applyBorder="1" applyAlignment="1">
      <alignment horizontal="right" wrapText="1"/>
    </xf>
    <xf numFmtId="0" fontId="7" fillId="2" borderId="6" xfId="0" applyNumberFormat="1" applyFont="1" applyFill="1" applyBorder="1" applyAlignment="1">
      <alignment horizontal="right" wrapText="1"/>
    </xf>
    <xf numFmtId="0" fontId="4" fillId="0" borderId="3" xfId="0" applyNumberFormat="1" applyFont="1" applyFill="1" applyBorder="1" applyAlignment="1">
      <alignment/>
    </xf>
    <xf numFmtId="0" fontId="4" fillId="0" borderId="7" xfId="0" applyNumberFormat="1" applyFont="1" applyFill="1" applyBorder="1" applyAlignment="1">
      <alignment/>
    </xf>
    <xf numFmtId="0" fontId="4" fillId="0" borderId="2" xfId="0" applyNumberFormat="1" applyFont="1" applyFill="1" applyBorder="1" applyAlignment="1">
      <alignment/>
    </xf>
    <xf numFmtId="3" fontId="4" fillId="0" borderId="2" xfId="0" applyNumberFormat="1" applyFont="1" applyFill="1" applyBorder="1" applyAlignment="1">
      <alignment/>
    </xf>
    <xf numFmtId="9" fontId="4" fillId="0" borderId="2" xfId="0" applyNumberFormat="1" applyFont="1" applyFill="1" applyBorder="1" applyAlignment="1">
      <alignment/>
    </xf>
    <xf numFmtId="166" fontId="4" fillId="0" borderId="2" xfId="0" applyNumberFormat="1" applyFont="1" applyFill="1" applyBorder="1" applyAlignment="1">
      <alignment/>
    </xf>
    <xf numFmtId="167" fontId="4" fillId="0" borderId="2" xfId="0" applyNumberFormat="1" applyFont="1" applyFill="1" applyBorder="1" applyAlignment="1">
      <alignment/>
    </xf>
    <xf numFmtId="166" fontId="4" fillId="0" borderId="0" xfId="0" applyNumberFormat="1" applyFont="1" applyFill="1" applyAlignment="1">
      <alignment/>
    </xf>
    <xf numFmtId="0" fontId="4" fillId="3" borderId="8" xfId="0" applyNumberFormat="1" applyFont="1" applyFill="1" applyBorder="1" applyAlignment="1">
      <alignment horizontal="right"/>
    </xf>
    <xf numFmtId="0" fontId="4" fillId="0" borderId="9" xfId="0" applyNumberFormat="1" applyFont="1" applyFill="1" applyBorder="1" applyAlignment="1">
      <alignment/>
    </xf>
    <xf numFmtId="3" fontId="4" fillId="0" borderId="0" xfId="0" applyNumberFormat="1" applyFont="1" applyFill="1" applyAlignment="1">
      <alignment/>
    </xf>
    <xf numFmtId="9" fontId="4" fillId="0" borderId="0" xfId="0" applyNumberFormat="1" applyFont="1" applyFill="1" applyAlignment="1">
      <alignment/>
    </xf>
    <xf numFmtId="167" fontId="4" fillId="0" borderId="0" xfId="0" applyNumberFormat="1" applyFont="1" applyFill="1" applyAlignment="1">
      <alignment/>
    </xf>
    <xf numFmtId="0" fontId="4" fillId="3" borderId="3" xfId="0" applyNumberFormat="1" applyFont="1" applyFill="1" applyBorder="1" applyAlignment="1">
      <alignment horizontal="right"/>
    </xf>
    <xf numFmtId="166" fontId="4" fillId="0" borderId="1" xfId="0" applyNumberFormat="1" applyFont="1" applyFill="1" applyBorder="1" applyAlignment="1">
      <alignment/>
    </xf>
    <xf numFmtId="166" fontId="4" fillId="0" borderId="5" xfId="0" applyNumberFormat="1" applyFont="1" applyFill="1" applyBorder="1" applyAlignment="1">
      <alignment/>
    </xf>
    <xf numFmtId="168" fontId="4" fillId="0" borderId="0" xfId="0" applyNumberFormat="1" applyFont="1" applyFill="1" applyAlignment="1">
      <alignment/>
    </xf>
    <xf numFmtId="9" fontId="4" fillId="0" borderId="0" xfId="0" applyNumberFormat="1" applyFont="1" applyFill="1" applyAlignment="1">
      <alignment wrapText="1"/>
    </xf>
    <xf numFmtId="0" fontId="4" fillId="0" borderId="0" xfId="0" applyNumberFormat="1" applyFont="1" applyFill="1" applyAlignment="1">
      <alignment/>
    </xf>
    <xf numFmtId="0" fontId="0" fillId="0" borderId="3" xfId="0" applyNumberFormat="1" applyFont="1" applyFill="1" applyBorder="1" applyAlignment="1">
      <alignment wrapText="1"/>
    </xf>
    <xf numFmtId="0" fontId="5" fillId="4" borderId="10" xfId="0" applyNumberFormat="1" applyFont="1" applyFill="1" applyBorder="1" applyAlignment="1">
      <alignment wrapText="1"/>
    </xf>
    <xf numFmtId="0" fontId="5" fillId="4" borderId="1" xfId="0" applyNumberFormat="1" applyFont="1" applyFill="1" applyBorder="1" applyAlignment="1">
      <alignment wrapText="1"/>
    </xf>
    <xf numFmtId="0" fontId="5" fillId="4" borderId="0" xfId="0" applyNumberFormat="1" applyFont="1" applyFill="1" applyAlignment="1">
      <alignment wrapText="1"/>
    </xf>
    <xf numFmtId="0" fontId="5" fillId="0" borderId="11" xfId="0" applyNumberFormat="1" applyFont="1" applyFill="1" applyBorder="1" applyAlignment="1">
      <alignment wrapText="1"/>
    </xf>
    <xf numFmtId="0" fontId="5" fillId="0" borderId="2" xfId="0" applyNumberFormat="1" applyFont="1" applyFill="1" applyBorder="1" applyAlignment="1">
      <alignment wrapText="1"/>
    </xf>
    <xf numFmtId="0" fontId="5" fillId="0" borderId="0" xfId="0" applyNumberFormat="1" applyFont="1" applyFill="1" applyAlignment="1">
      <alignment vertical="center"/>
    </xf>
    <xf numFmtId="0" fontId="8" fillId="0" borderId="0" xfId="0" applyNumberFormat="1" applyFont="1" applyFill="1" applyAlignment="1">
      <alignment/>
    </xf>
    <xf numFmtId="0" fontId="7" fillId="2" borderId="7" xfId="0" applyNumberFormat="1" applyFont="1" applyFill="1" applyBorder="1" applyAlignment="1">
      <alignment horizontal="center"/>
    </xf>
    <xf numFmtId="0" fontId="7" fillId="2" borderId="2" xfId="0" applyNumberFormat="1" applyFont="1" applyFill="1" applyBorder="1" applyAlignment="1">
      <alignment horizontal="center"/>
    </xf>
    <xf numFmtId="0" fontId="7" fillId="2" borderId="8" xfId="0" applyNumberFormat="1" applyFont="1" applyFill="1" applyBorder="1" applyAlignment="1">
      <alignment horizontal="center"/>
    </xf>
    <xf numFmtId="0" fontId="5" fillId="0" borderId="9" xfId="0" applyNumberFormat="1" applyFont="1" applyFill="1" applyBorder="1" applyAlignment="1">
      <alignment wrapText="1"/>
    </xf>
    <xf numFmtId="0" fontId="7" fillId="2" borderId="10" xfId="0" applyNumberFormat="1" applyFont="1" applyFill="1" applyBorder="1" applyAlignment="1">
      <alignment/>
    </xf>
    <xf numFmtId="0" fontId="7" fillId="2" borderId="1" xfId="0" applyNumberFormat="1" applyFont="1" applyFill="1" applyBorder="1" applyAlignment="1">
      <alignment wrapText="1"/>
    </xf>
    <xf numFmtId="0" fontId="7" fillId="2" borderId="0" xfId="0" applyNumberFormat="1" applyFont="1" applyFill="1" applyAlignment="1">
      <alignment wrapText="1"/>
    </xf>
    <xf numFmtId="0" fontId="7" fillId="2" borderId="3" xfId="0" applyNumberFormat="1" applyFont="1" applyFill="1" applyBorder="1" applyAlignment="1">
      <alignment wrapText="1"/>
    </xf>
    <xf numFmtId="166" fontId="4" fillId="0" borderId="3" xfId="0" applyNumberFormat="1" applyFont="1" applyFill="1" applyBorder="1" applyAlignment="1">
      <alignment/>
    </xf>
    <xf numFmtId="169" fontId="0" fillId="0" borderId="0" xfId="0" applyNumberFormat="1" applyFont="1" applyFill="1" applyAlignment="1">
      <alignment wrapText="1"/>
    </xf>
    <xf numFmtId="0" fontId="4" fillId="4" borderId="10" xfId="0" applyNumberFormat="1" applyFont="1" applyFill="1" applyBorder="1" applyAlignment="1">
      <alignment/>
    </xf>
    <xf numFmtId="0" fontId="4" fillId="4" borderId="1" xfId="0" applyNumberFormat="1" applyFont="1" applyFill="1" applyBorder="1" applyAlignment="1">
      <alignment/>
    </xf>
    <xf numFmtId="166" fontId="4" fillId="4" borderId="1" xfId="0" applyNumberFormat="1" applyFont="1" applyFill="1" applyBorder="1" applyAlignment="1">
      <alignment/>
    </xf>
    <xf numFmtId="166" fontId="4" fillId="4" borderId="11" xfId="0" applyNumberFormat="1" applyFont="1" applyFill="1" applyBorder="1" applyAlignment="1">
      <alignment/>
    </xf>
    <xf numFmtId="0" fontId="0" fillId="0" borderId="10" xfId="0" applyNumberFormat="1" applyFont="1" applyFill="1" applyBorder="1" applyAlignment="1">
      <alignment wrapText="1"/>
    </xf>
    <xf numFmtId="0" fontId="5" fillId="0" borderId="2" xfId="0" applyNumberFormat="1" applyFont="1" applyFill="1" applyBorder="1" applyAlignment="1">
      <alignment vertical="center"/>
    </xf>
    <xf numFmtId="0" fontId="1" fillId="0" borderId="0" xfId="0" applyNumberFormat="1" applyFont="1" applyFill="1" applyAlignment="1">
      <alignment/>
    </xf>
    <xf numFmtId="0" fontId="1" fillId="0" borderId="0" xfId="0" applyNumberFormat="1" applyFont="1" applyFill="1" applyAlignment="1">
      <alignment vertical="top"/>
    </xf>
    <xf numFmtId="0" fontId="0" fillId="4" borderId="1" xfId="0" applyNumberFormat="1" applyFont="1" applyFill="1" applyBorder="1" applyAlignment="1">
      <alignment wrapText="1"/>
    </xf>
    <xf numFmtId="0" fontId="3" fillId="0" borderId="0" xfId="0" applyNumberFormat="1" applyFont="1" applyFill="1" applyAlignment="1">
      <alignment/>
    </xf>
    <xf numFmtId="0" fontId="0" fillId="4" borderId="2" xfId="0" applyNumberFormat="1" applyFont="1" applyFill="1" applyBorder="1" applyAlignment="1">
      <alignment wrapText="1"/>
    </xf>
    <xf numFmtId="0" fontId="0" fillId="4" borderId="0" xfId="0" applyNumberFormat="1" applyFont="1" applyFill="1" applyAlignment="1">
      <alignment wrapText="1"/>
    </xf>
    <xf numFmtId="165" fontId="4" fillId="4" borderId="0" xfId="0" applyNumberFormat="1" applyFont="1" applyFill="1" applyAlignment="1">
      <alignment horizontal="right"/>
    </xf>
    <xf numFmtId="0" fontId="9" fillId="0" borderId="1" xfId="0" applyNumberFormat="1" applyFont="1" applyFill="1" applyBorder="1" applyAlignment="1">
      <alignment vertical="top" wrapText="1"/>
    </xf>
    <xf numFmtId="0" fontId="10" fillId="0" borderId="0" xfId="0" applyNumberFormat="1" applyFont="1" applyFill="1" applyAlignment="1">
      <alignment vertical="top" wrapText="1"/>
    </xf>
    <xf numFmtId="1" fontId="4" fillId="0" borderId="2" xfId="0" applyNumberFormat="1" applyFont="1" applyFill="1" applyBorder="1" applyAlignment="1">
      <alignment horizontal="right"/>
    </xf>
    <xf numFmtId="170" fontId="4" fillId="0" borderId="2" xfId="0" applyNumberFormat="1" applyFont="1" applyFill="1" applyBorder="1" applyAlignment="1">
      <alignment/>
    </xf>
    <xf numFmtId="0" fontId="9" fillId="0" borderId="0" xfId="0" applyNumberFormat="1" applyFont="1" applyFill="1" applyAlignment="1">
      <alignment vertical="top"/>
    </xf>
    <xf numFmtId="0" fontId="9" fillId="0" borderId="0" xfId="0" applyNumberFormat="1" applyFont="1" applyFill="1" applyAlignment="1">
      <alignment vertical="top" wrapText="1"/>
    </xf>
    <xf numFmtId="0" fontId="5" fillId="5" borderId="0" xfId="0" applyNumberFormat="1" applyFont="1" applyFill="1" applyAlignment="1">
      <alignment wrapText="1"/>
    </xf>
    <xf numFmtId="0" fontId="3" fillId="0" borderId="0" xfId="0" applyNumberFormat="1" applyFont="1" applyFill="1" applyAlignment="1">
      <alignment vertical="top"/>
    </xf>
    <xf numFmtId="0" fontId="3" fillId="0" borderId="4" xfId="0" applyNumberFormat="1" applyFont="1" applyFill="1" applyBorder="1" applyAlignment="1">
      <alignment horizontal="center"/>
    </xf>
    <xf numFmtId="0" fontId="3" fillId="0" borderId="5" xfId="0" applyNumberFormat="1" applyFont="1" applyFill="1" applyBorder="1" applyAlignment="1">
      <alignment horizontal="center"/>
    </xf>
    <xf numFmtId="0" fontId="3" fillId="0" borderId="6" xfId="0" applyNumberFormat="1" applyFont="1" applyFill="1" applyBorder="1" applyAlignment="1">
      <alignment horizontal="center"/>
    </xf>
    <xf numFmtId="1" fontId="9" fillId="0" borderId="2" xfId="0" applyNumberFormat="1" applyFont="1" applyFill="1" applyBorder="1" applyAlignment="1">
      <alignment vertical="top" wrapText="1"/>
    </xf>
    <xf numFmtId="1" fontId="9" fillId="0" borderId="2" xfId="0" applyNumberFormat="1" applyFont="1" applyFill="1" applyBorder="1" applyAlignment="1">
      <alignment horizontal="right" vertical="top" wrapText="1"/>
    </xf>
    <xf numFmtId="1" fontId="9" fillId="0" borderId="0" xfId="0" applyNumberFormat="1" applyFont="1" applyFill="1" applyAlignment="1">
      <alignment vertical="top" wrapText="1"/>
    </xf>
    <xf numFmtId="1" fontId="9" fillId="0" borderId="0" xfId="0" applyNumberFormat="1" applyFont="1" applyFill="1" applyAlignment="1">
      <alignment horizontal="right" vertical="top" wrapText="1"/>
    </xf>
    <xf numFmtId="1" fontId="9" fillId="0" borderId="0" xfId="0" applyNumberFormat="1" applyFont="1" applyFill="1" applyAlignment="1">
      <alignment horizontal="right"/>
    </xf>
    <xf numFmtId="9" fontId="9" fillId="0" borderId="0" xfId="0" applyNumberFormat="1" applyFont="1" applyFill="1" applyAlignment="1">
      <alignment vertical="top" wrapText="1"/>
    </xf>
    <xf numFmtId="9" fontId="9" fillId="0" borderId="0" xfId="0" applyNumberFormat="1" applyFont="1" applyFill="1" applyAlignment="1">
      <alignment horizontal="right"/>
    </xf>
    <xf numFmtId="0" fontId="9" fillId="4" borderId="0" xfId="0" applyNumberFormat="1" applyFont="1" applyFill="1" applyAlignment="1">
      <alignment vertical="top" wrapText="1"/>
    </xf>
    <xf numFmtId="0" fontId="9" fillId="4" borderId="0" xfId="0" applyNumberFormat="1" applyFont="1" applyFill="1" applyAlignment="1">
      <alignment wrapText="1"/>
    </xf>
    <xf numFmtId="9" fontId="9" fillId="0" borderId="0" xfId="0" applyNumberFormat="1" applyFont="1" applyFill="1" applyAlignment="1">
      <alignment horizontal="right" vertical="top" wrapText="1"/>
    </xf>
    <xf numFmtId="0" fontId="9" fillId="0" borderId="0" xfId="0" applyNumberFormat="1" applyFont="1" applyFill="1" applyAlignment="1">
      <alignment horizontal="right" vertical="top" wrapText="1"/>
    </xf>
    <xf numFmtId="0" fontId="5" fillId="0" borderId="0" xfId="0" applyNumberFormat="1" applyFont="1" applyFill="1" applyAlignment="1">
      <alignment/>
    </xf>
    <xf numFmtId="0" fontId="4" fillId="5" borderId="4" xfId="0" applyNumberFormat="1" applyFont="1" applyFill="1" applyBorder="1" applyAlignment="1">
      <alignment/>
    </xf>
    <xf numFmtId="0" fontId="4" fillId="5" borderId="5" xfId="0" applyNumberFormat="1" applyFont="1" applyFill="1" applyBorder="1" applyAlignment="1">
      <alignment/>
    </xf>
    <xf numFmtId="0" fontId="10" fillId="5" borderId="5" xfId="0" applyNumberFormat="1" applyFont="1" applyFill="1" applyBorder="1" applyAlignment="1">
      <alignment/>
    </xf>
    <xf numFmtId="0" fontId="10" fillId="5" borderId="6" xfId="0" applyNumberFormat="1" applyFont="1" applyFill="1" applyBorder="1" applyAlignment="1">
      <alignment/>
    </xf>
    <xf numFmtId="0" fontId="0" fillId="0" borderId="9" xfId="0" applyNumberFormat="1" applyFont="1" applyFill="1" applyBorder="1" applyAlignment="1">
      <alignment wrapText="1"/>
    </xf>
    <xf numFmtId="0" fontId="10" fillId="0" borderId="7" xfId="0" applyNumberFormat="1" applyFont="1" applyFill="1" applyBorder="1" applyAlignment="1">
      <alignment/>
    </xf>
    <xf numFmtId="167" fontId="4" fillId="0" borderId="8" xfId="0" applyNumberFormat="1" applyFont="1" applyFill="1" applyBorder="1" applyAlignment="1">
      <alignment/>
    </xf>
    <xf numFmtId="0" fontId="4" fillId="0" borderId="10" xfId="0" applyNumberFormat="1" applyFont="1" applyFill="1" applyBorder="1" applyAlignment="1">
      <alignment/>
    </xf>
    <xf numFmtId="0" fontId="4" fillId="0" borderId="1" xfId="0" applyNumberFormat="1" applyFont="1" applyFill="1" applyBorder="1" applyAlignment="1">
      <alignment/>
    </xf>
    <xf numFmtId="167" fontId="4" fillId="0" borderId="1" xfId="0" applyNumberFormat="1" applyFont="1" applyFill="1" applyBorder="1" applyAlignment="1">
      <alignment/>
    </xf>
    <xf numFmtId="167" fontId="4" fillId="0" borderId="11" xfId="0" applyNumberFormat="1" applyFont="1" applyFill="1" applyBorder="1" applyAlignment="1">
      <alignment/>
    </xf>
    <xf numFmtId="0" fontId="10" fillId="0" borderId="4" xfId="0" applyNumberFormat="1" applyFont="1" applyFill="1" applyBorder="1" applyAlignment="1">
      <alignment/>
    </xf>
    <xf numFmtId="0" fontId="4" fillId="0" borderId="5" xfId="0" applyNumberFormat="1" applyFont="1" applyFill="1" applyBorder="1" applyAlignment="1">
      <alignment/>
    </xf>
    <xf numFmtId="167" fontId="4" fillId="0" borderId="5" xfId="0" applyNumberFormat="1" applyFont="1" applyFill="1" applyBorder="1" applyAlignment="1">
      <alignment/>
    </xf>
    <xf numFmtId="167" fontId="4" fillId="0" borderId="6" xfId="0" applyNumberFormat="1" applyFont="1" applyFill="1" applyBorder="1" applyAlignment="1">
      <alignment/>
    </xf>
    <xf numFmtId="167" fontId="4" fillId="0" borderId="3" xfId="0" applyNumberFormat="1" applyFont="1" applyFill="1" applyBorder="1" applyAlignment="1">
      <alignment/>
    </xf>
    <xf numFmtId="2" fontId="4" fillId="0" borderId="2" xfId="0" applyNumberFormat="1" applyFont="1" applyFill="1" applyBorder="1" applyAlignment="1">
      <alignment/>
    </xf>
    <xf numFmtId="2" fontId="4" fillId="0" borderId="1" xfId="0" applyNumberFormat="1" applyFont="1" applyFill="1" applyBorder="1" applyAlignment="1">
      <alignment/>
    </xf>
    <xf numFmtId="166" fontId="4" fillId="0" borderId="6" xfId="0" applyNumberFormat="1" applyFont="1" applyFill="1" applyBorder="1" applyAlignment="1">
      <alignment/>
    </xf>
    <xf numFmtId="0" fontId="4" fillId="0" borderId="8" xfId="0" applyNumberFormat="1" applyFont="1" applyFill="1" applyBorder="1" applyAlignment="1">
      <alignment/>
    </xf>
    <xf numFmtId="0" fontId="4" fillId="0" borderId="11" xfId="0" applyNumberFormat="1" applyFont="1" applyFill="1" applyBorder="1" applyAlignment="1">
      <alignment/>
    </xf>
    <xf numFmtId="0" fontId="4" fillId="0" borderId="0" xfId="0" applyNumberFormat="1" applyFont="1" applyFill="1" applyAlignment="1">
      <alignment horizontal="left"/>
    </xf>
    <xf numFmtId="0" fontId="10" fillId="0" borderId="0" xfId="0" applyNumberFormat="1" applyFont="1" applyFill="1" applyAlignment="1">
      <alignment/>
    </xf>
    <xf numFmtId="0" fontId="5" fillId="5" borderId="1" xfId="0" applyNumberFormat="1" applyFont="1" applyFill="1" applyBorder="1" applyAlignment="1">
      <alignment wrapText="1"/>
    </xf>
    <xf numFmtId="0" fontId="10" fillId="0" borderId="12" xfId="0" applyNumberFormat="1" applyFont="1" applyFill="1" applyBorder="1" applyAlignment="1">
      <alignment wrapText="1"/>
    </xf>
    <xf numFmtId="0" fontId="10" fillId="0" borderId="12" xfId="0" applyNumberFormat="1" applyFont="1" applyFill="1" applyBorder="1" applyAlignment="1">
      <alignment horizontal="center" wrapText="1"/>
    </xf>
    <xf numFmtId="0" fontId="5" fillId="0" borderId="12" xfId="0" applyNumberFormat="1" applyFont="1" applyFill="1" applyBorder="1" applyAlignment="1">
      <alignment vertical="top" wrapText="1"/>
    </xf>
    <xf numFmtId="0" fontId="5" fillId="0" borderId="12" xfId="0" applyNumberFormat="1" applyFont="1" applyFill="1" applyBorder="1" applyAlignment="1">
      <alignment horizontal="center" vertical="top" wrapText="1"/>
    </xf>
    <xf numFmtId="9" fontId="5" fillId="0" borderId="12" xfId="0" applyNumberFormat="1" applyFont="1" applyFill="1" applyBorder="1" applyAlignment="1">
      <alignment horizontal="center" vertical="top" wrapText="1"/>
    </xf>
    <xf numFmtId="0" fontId="5" fillId="0" borderId="10" xfId="0" applyNumberFormat="1" applyFont="1" applyFill="1" applyBorder="1" applyAlignment="1">
      <alignment wrapText="1"/>
    </xf>
    <xf numFmtId="0" fontId="5" fillId="0" borderId="12" xfId="0" applyNumberFormat="1" applyFont="1" applyFill="1" applyBorder="1" applyAlignment="1">
      <alignment wrapText="1"/>
    </xf>
    <xf numFmtId="0" fontId="5" fillId="0" borderId="7" xfId="0" applyNumberFormat="1" applyFont="1" applyFill="1" applyBorder="1" applyAlignment="1">
      <alignment wrapText="1"/>
    </xf>
    <xf numFmtId="9" fontId="5" fillId="4" borderId="12" xfId="0" applyNumberFormat="1" applyFont="1" applyFill="1" applyBorder="1" applyAlignment="1">
      <alignment horizontal="center" vertical="top" wrapText="1"/>
    </xf>
    <xf numFmtId="0" fontId="5" fillId="0" borderId="5" xfId="0" applyNumberFormat="1" applyFont="1" applyFill="1" applyBorder="1" applyAlignment="1">
      <alignment wrapText="1"/>
    </xf>
    <xf numFmtId="0" fontId="6" fillId="0" borderId="10" xfId="0" applyNumberFormat="1" applyFont="1" applyFill="1" applyBorder="1" applyAlignment="1">
      <alignment horizontal="center"/>
    </xf>
    <xf numFmtId="0" fontId="6" fillId="0" borderId="11" xfId="0" applyNumberFormat="1" applyFont="1" applyFill="1" applyBorder="1" applyAlignment="1">
      <alignment horizontal="center"/>
    </xf>
    <xf numFmtId="0" fontId="6" fillId="0" borderId="1" xfId="0" applyNumberFormat="1" applyFont="1" applyFill="1" applyBorder="1" applyAlignment="1">
      <alignment horizontal="center"/>
    </xf>
    <xf numFmtId="0" fontId="10" fillId="0" borderId="4" xfId="0" applyNumberFormat="1" applyFont="1" applyFill="1" applyBorder="1" applyAlignment="1">
      <alignment horizontal="center" wrapText="1"/>
    </xf>
    <xf numFmtId="0" fontId="10" fillId="0" borderId="6" xfId="0" applyNumberFormat="1" applyFont="1" applyFill="1" applyBorder="1" applyAlignment="1">
      <alignment horizontal="center" wrapText="1"/>
    </xf>
    <xf numFmtId="0" fontId="10" fillId="0" borderId="5" xfId="0" applyNumberFormat="1" applyFont="1" applyFill="1" applyBorder="1" applyAlignment="1">
      <alignment horizontal="center" wrapText="1"/>
    </xf>
    <xf numFmtId="0" fontId="4" fillId="0" borderId="13" xfId="0" applyNumberFormat="1" applyFont="1" applyFill="1" applyBorder="1" applyAlignment="1">
      <alignment vertical="top" wrapText="1"/>
    </xf>
    <xf numFmtId="3" fontId="4" fillId="0" borderId="7" xfId="0" applyNumberFormat="1" applyFont="1" applyFill="1" applyBorder="1" applyAlignment="1">
      <alignment horizontal="center" vertical="top" wrapText="1"/>
    </xf>
    <xf numFmtId="3" fontId="4" fillId="0" borderId="8" xfId="0" applyNumberFormat="1" applyFont="1" applyFill="1" applyBorder="1" applyAlignment="1">
      <alignment horizontal="center" vertical="top" wrapText="1"/>
    </xf>
    <xf numFmtId="2" fontId="4" fillId="0" borderId="7" xfId="0" applyNumberFormat="1" applyFont="1" applyFill="1" applyBorder="1" applyAlignment="1">
      <alignment horizontal="center" vertical="top" wrapText="1"/>
    </xf>
    <xf numFmtId="2" fontId="4" fillId="0" borderId="2" xfId="0" applyNumberFormat="1" applyFont="1" applyFill="1" applyBorder="1" applyAlignment="1">
      <alignment horizontal="center" vertical="top" wrapText="1"/>
    </xf>
    <xf numFmtId="3" fontId="4" fillId="0" borderId="2" xfId="0" applyNumberFormat="1" applyFont="1" applyFill="1" applyBorder="1" applyAlignment="1">
      <alignment horizontal="center" vertical="top" wrapText="1"/>
    </xf>
    <xf numFmtId="0" fontId="4" fillId="0" borderId="14" xfId="0" applyNumberFormat="1" applyFont="1" applyFill="1" applyBorder="1" applyAlignment="1">
      <alignment vertical="top" wrapText="1"/>
    </xf>
    <xf numFmtId="3" fontId="4" fillId="0" borderId="9" xfId="0" applyNumberFormat="1" applyFont="1" applyFill="1" applyBorder="1" applyAlignment="1">
      <alignment horizontal="center" vertical="top" wrapText="1"/>
    </xf>
    <xf numFmtId="3" fontId="4" fillId="0" borderId="3" xfId="0" applyNumberFormat="1" applyFont="1" applyFill="1" applyBorder="1" applyAlignment="1">
      <alignment horizontal="center"/>
    </xf>
    <xf numFmtId="2" fontId="4" fillId="0" borderId="9" xfId="0" applyNumberFormat="1" applyFont="1" applyFill="1" applyBorder="1" applyAlignment="1">
      <alignment horizontal="center" vertical="top" wrapText="1"/>
    </xf>
    <xf numFmtId="2" fontId="4" fillId="0" borderId="0" xfId="0" applyNumberFormat="1" applyFont="1" applyFill="1" applyAlignment="1">
      <alignment horizontal="center" vertical="top" wrapText="1"/>
    </xf>
    <xf numFmtId="3" fontId="4" fillId="0" borderId="0" xfId="0" applyNumberFormat="1" applyFont="1" applyFill="1" applyAlignment="1">
      <alignment horizontal="center" vertical="top" wrapText="1"/>
    </xf>
    <xf numFmtId="3" fontId="4" fillId="4" borderId="3" xfId="0" applyNumberFormat="1" applyFont="1" applyFill="1" applyBorder="1" applyAlignment="1">
      <alignment horizontal="center" vertical="top" wrapText="1"/>
    </xf>
    <xf numFmtId="3" fontId="4" fillId="0" borderId="3" xfId="0" applyNumberFormat="1" applyFont="1" applyFill="1" applyBorder="1" applyAlignment="1">
      <alignment horizontal="center" vertical="top" wrapText="1"/>
    </xf>
    <xf numFmtId="0" fontId="4" fillId="4" borderId="14" xfId="0" applyNumberFormat="1" applyFont="1" applyFill="1" applyBorder="1" applyAlignment="1">
      <alignment vertical="top" wrapText="1"/>
    </xf>
    <xf numFmtId="3" fontId="4" fillId="4" borderId="9" xfId="0" applyNumberFormat="1" applyFont="1" applyFill="1" applyBorder="1" applyAlignment="1">
      <alignment horizontal="center" vertical="top" wrapText="1"/>
    </xf>
    <xf numFmtId="2" fontId="4" fillId="4" borderId="9" xfId="0" applyNumberFormat="1" applyFont="1" applyFill="1" applyBorder="1" applyAlignment="1">
      <alignment horizontal="center" vertical="top" wrapText="1"/>
    </xf>
    <xf numFmtId="2" fontId="4" fillId="4" borderId="0" xfId="0" applyNumberFormat="1" applyFont="1" applyFill="1" applyAlignment="1">
      <alignment horizontal="center" vertical="top" wrapText="1"/>
    </xf>
    <xf numFmtId="3" fontId="4" fillId="4" borderId="0" xfId="0" applyNumberFormat="1" applyFont="1" applyFill="1" applyAlignment="1">
      <alignment horizontal="center" vertical="top" wrapText="1"/>
    </xf>
    <xf numFmtId="0" fontId="10" fillId="0" borderId="0" xfId="0" applyNumberFormat="1" applyFont="1" applyFill="1" applyAlignment="1">
      <alignment wrapText="1"/>
    </xf>
    <xf numFmtId="0" fontId="10" fillId="0" borderId="12" xfId="0" applyNumberFormat="1" applyFont="1" applyFill="1" applyBorder="1" applyAlignment="1">
      <alignment horizontal="center" vertical="top" wrapText="1"/>
    </xf>
    <xf numFmtId="0" fontId="11" fillId="0" borderId="12" xfId="0" applyNumberFormat="1" applyFont="1" applyFill="1" applyBorder="1" applyAlignment="1">
      <alignment wrapText="1"/>
    </xf>
    <xf numFmtId="0" fontId="4" fillId="0" borderId="12" xfId="0" applyNumberFormat="1" applyFont="1" applyFill="1" applyBorder="1" applyAlignment="1">
      <alignment horizontal="center" vertical="top" wrapText="1"/>
    </xf>
    <xf numFmtId="9" fontId="4" fillId="0" borderId="12" xfId="0" applyNumberFormat="1" applyFont="1" applyFill="1" applyBorder="1" applyAlignment="1">
      <alignment horizontal="center" vertical="top" wrapText="1"/>
    </xf>
    <xf numFmtId="0" fontId="4" fillId="0" borderId="12" xfId="0" applyNumberFormat="1" applyFont="1" applyFill="1" applyBorder="1" applyAlignment="1">
      <alignment horizontal="center"/>
    </xf>
    <xf numFmtId="0" fontId="11" fillId="0" borderId="0" xfId="0" applyNumberFormat="1" applyFont="1" applyFill="1" applyAlignment="1">
      <alignment wrapText="1"/>
    </xf>
    <xf numFmtId="0" fontId="12" fillId="0" borderId="1" xfId="0" applyNumberFormat="1" applyFont="1" applyFill="1" applyBorder="1" applyAlignment="1">
      <alignment/>
    </xf>
    <xf numFmtId="0" fontId="11" fillId="6" borderId="13" xfId="0" applyNumberFormat="1" applyFont="1" applyFill="1" applyBorder="1" applyAlignment="1">
      <alignment horizontal="center" vertical="center"/>
    </xf>
    <xf numFmtId="0" fontId="11" fillId="6" borderId="13" xfId="0" applyNumberFormat="1" applyFont="1" applyFill="1" applyBorder="1" applyAlignment="1">
      <alignment horizontal="center" wrapText="1"/>
    </xf>
    <xf numFmtId="0" fontId="11" fillId="6" borderId="15" xfId="0" applyNumberFormat="1" applyFont="1" applyFill="1" applyBorder="1" applyAlignment="1">
      <alignment horizontal="center" vertical="center"/>
    </xf>
    <xf numFmtId="0" fontId="5" fillId="0" borderId="15" xfId="0" applyNumberFormat="1" applyFont="1" applyFill="1" applyBorder="1" applyAlignment="1">
      <alignment horizontal="center"/>
    </xf>
    <xf numFmtId="0" fontId="5" fillId="0" borderId="12" xfId="0" applyNumberFormat="1" applyFont="1" applyFill="1" applyBorder="1" applyAlignment="1">
      <alignment/>
    </xf>
    <xf numFmtId="1" fontId="5" fillId="0" borderId="12" xfId="0" applyNumberFormat="1" applyFont="1" applyFill="1" applyBorder="1" applyAlignment="1">
      <alignment horizontal="center"/>
    </xf>
    <xf numFmtId="170" fontId="5" fillId="0" borderId="12" xfId="0" applyNumberFormat="1" applyFont="1" applyFill="1" applyBorder="1" applyAlignment="1">
      <alignment horizontal="center"/>
    </xf>
    <xf numFmtId="0" fontId="5" fillId="0" borderId="8" xfId="0" applyNumberFormat="1" applyFont="1" applyFill="1" applyBorder="1" applyAlignment="1">
      <alignment wrapText="1"/>
    </xf>
    <xf numFmtId="0" fontId="5" fillId="0" borderId="1" xfId="0" applyNumberFormat="1" applyFont="1" applyFill="1" applyBorder="1" applyAlignment="1">
      <alignment vertical="center"/>
    </xf>
    <xf numFmtId="9" fontId="13" fillId="7" borderId="12" xfId="0" applyNumberFormat="1" applyFont="1" applyFill="1" applyBorder="1" applyAlignment="1">
      <alignment vertical="center"/>
    </xf>
    <xf numFmtId="0" fontId="0" fillId="0" borderId="13" xfId="0" applyNumberFormat="1" applyFont="1" applyFill="1" applyBorder="1" applyAlignment="1">
      <alignment wrapText="1"/>
    </xf>
    <xf numFmtId="0" fontId="4" fillId="0" borderId="12" xfId="0" applyNumberFormat="1" applyFont="1" applyFill="1" applyBorder="1" applyAlignment="1">
      <alignment/>
    </xf>
    <xf numFmtId="3" fontId="4" fillId="0" borderId="12" xfId="0" applyNumberFormat="1" applyFont="1" applyFill="1" applyBorder="1" applyAlignment="1">
      <alignment horizontal="center"/>
    </xf>
    <xf numFmtId="10" fontId="4" fillId="0" borderId="12" xfId="0" applyNumberFormat="1" applyFont="1" applyFill="1" applyBorder="1" applyAlignment="1">
      <alignment horizontal="center"/>
    </xf>
    <xf numFmtId="0" fontId="0" fillId="0" borderId="14" xfId="0" applyNumberFormat="1" applyFont="1" applyFill="1" applyBorder="1" applyAlignment="1">
      <alignment wrapText="1"/>
    </xf>
    <xf numFmtId="3" fontId="5" fillId="0" borderId="12" xfId="0" applyNumberFormat="1" applyFont="1" applyFill="1" applyBorder="1" applyAlignment="1">
      <alignment horizontal="center"/>
    </xf>
    <xf numFmtId="10" fontId="5" fillId="0" borderId="12" xfId="0" applyNumberFormat="1" applyFont="1" applyFill="1" applyBorder="1" applyAlignment="1">
      <alignment horizontal="center"/>
    </xf>
    <xf numFmtId="3" fontId="4" fillId="8" borderId="12" xfId="0" applyNumberFormat="1" applyFont="1" applyFill="1" applyBorder="1" applyAlignment="1">
      <alignment horizontal="center"/>
    </xf>
    <xf numFmtId="10" fontId="4" fillId="8" borderId="12" xfId="0" applyNumberFormat="1" applyFont="1" applyFill="1" applyBorder="1" applyAlignment="1">
      <alignment horizontal="center"/>
    </xf>
    <xf numFmtId="3" fontId="5" fillId="8" borderId="12" xfId="0" applyNumberFormat="1" applyFont="1" applyFill="1" applyBorder="1" applyAlignment="1">
      <alignment horizontal="center"/>
    </xf>
    <xf numFmtId="10" fontId="5" fillId="8" borderId="12" xfId="0" applyNumberFormat="1" applyFont="1" applyFill="1" applyBorder="1" applyAlignment="1">
      <alignment horizontal="center"/>
    </xf>
    <xf numFmtId="10" fontId="5" fillId="0" borderId="4" xfId="0" applyNumberFormat="1" applyFont="1" applyFill="1" applyBorder="1" applyAlignment="1">
      <alignment horizontal="center"/>
    </xf>
    <xf numFmtId="3" fontId="4" fillId="9" borderId="12" xfId="0" applyNumberFormat="1" applyFont="1" applyFill="1" applyBorder="1" applyAlignment="1">
      <alignment horizontal="center"/>
    </xf>
    <xf numFmtId="10" fontId="4" fillId="9" borderId="12" xfId="0" applyNumberFormat="1" applyFont="1" applyFill="1" applyBorder="1" applyAlignment="1">
      <alignment horizontal="center"/>
    </xf>
    <xf numFmtId="3" fontId="5" fillId="9" borderId="12" xfId="0" applyNumberFormat="1" applyFont="1" applyFill="1" applyBorder="1" applyAlignment="1">
      <alignment horizontal="center"/>
    </xf>
    <xf numFmtId="10" fontId="5" fillId="9" borderId="12" xfId="0" applyNumberFormat="1" applyFont="1" applyFill="1" applyBorder="1" applyAlignment="1">
      <alignment horizontal="center"/>
    </xf>
    <xf numFmtId="0" fontId="5" fillId="0" borderId="14" xfId="0" applyNumberFormat="1" applyFont="1" applyFill="1" applyBorder="1" applyAlignment="1">
      <alignment wrapText="1"/>
    </xf>
    <xf numFmtId="0" fontId="14" fillId="10" borderId="0" xfId="0" applyNumberFormat="1" applyFont="1" applyFill="1" applyAlignment="1">
      <alignment wrapText="1"/>
    </xf>
    <xf numFmtId="0" fontId="10" fillId="0" borderId="0" xfId="0" applyNumberFormat="1" applyFont="1" applyFill="1" applyAlignment="1">
      <alignment horizontal="left"/>
    </xf>
    <xf numFmtId="0" fontId="5" fillId="0" borderId="0" xfId="0" applyNumberFormat="1" applyFont="1" applyFill="1" applyAlignment="1">
      <alignment horizontal="left" wrapText="1"/>
    </xf>
    <xf numFmtId="0" fontId="15" fillId="0" borderId="0" xfId="0" applyNumberFormat="1" applyFont="1" applyFill="1" applyAlignment="1">
      <alignment horizontal="left"/>
    </xf>
    <xf numFmtId="0" fontId="16" fillId="0" borderId="0" xfId="0" applyNumberFormat="1" applyFont="1" applyFill="1" applyAlignment="1">
      <alignment horizontal="left" wrapText="1"/>
    </xf>
    <xf numFmtId="0" fontId="16" fillId="0" borderId="0" xfId="0" applyNumberFormat="1" applyFont="1" applyFill="1" applyAlignment="1">
      <alignment vertical="center"/>
    </xf>
    <xf numFmtId="0" fontId="4" fillId="0" borderId="0" xfId="0" applyNumberFormat="1" applyFont="1" applyFill="1" applyAlignment="1">
      <alignment wrapText="1"/>
    </xf>
    <xf numFmtId="0" fontId="5" fillId="0" borderId="9" xfId="0" applyNumberFormat="1" applyFont="1" applyFill="1" applyBorder="1" applyAlignment="1">
      <alignment vertical="center" wrapText="1"/>
    </xf>
    <xf numFmtId="0" fontId="5" fillId="0" borderId="0" xfId="0" applyNumberFormat="1" applyFont="1" applyFill="1" applyAlignment="1">
      <alignment vertical="center" wrapText="1"/>
    </xf>
    <xf numFmtId="0" fontId="5" fillId="0" borderId="3" xfId="0" applyNumberFormat="1" applyFont="1" applyFill="1" applyBorder="1" applyAlignment="1">
      <alignment vertical="center" wrapText="1"/>
    </xf>
    <xf numFmtId="0" fontId="5" fillId="0" borderId="13" xfId="0" applyNumberFormat="1" applyFont="1" applyFill="1" applyBorder="1" applyAlignment="1">
      <alignment vertical="center" wrapText="1"/>
    </xf>
    <xf numFmtId="0" fontId="5" fillId="0" borderId="7" xfId="0" applyNumberFormat="1" applyFont="1" applyFill="1" applyBorder="1" applyAlignment="1">
      <alignment vertical="center" wrapText="1"/>
    </xf>
    <xf numFmtId="171" fontId="4" fillId="11" borderId="14" xfId="0" applyNumberFormat="1" applyFont="1" applyFill="1" applyBorder="1" applyAlignment="1">
      <alignment vertical="top" wrapText="1"/>
    </xf>
    <xf numFmtId="171" fontId="4" fillId="11" borderId="9" xfId="0" applyNumberFormat="1" applyFont="1" applyFill="1" applyBorder="1" applyAlignment="1">
      <alignment vertical="top" wrapText="1"/>
    </xf>
    <xf numFmtId="171" fontId="5" fillId="0" borderId="0" xfId="0" applyNumberFormat="1" applyFont="1" applyFill="1" applyAlignment="1">
      <alignment vertical="center"/>
    </xf>
    <xf numFmtId="2" fontId="9" fillId="0" borderId="3" xfId="0" applyNumberFormat="1" applyFont="1" applyFill="1" applyBorder="1" applyAlignment="1">
      <alignment/>
    </xf>
    <xf numFmtId="2" fontId="9" fillId="0" borderId="14" xfId="0" applyNumberFormat="1" applyFont="1" applyFill="1" applyBorder="1" applyAlignment="1">
      <alignment/>
    </xf>
    <xf numFmtId="2" fontId="5" fillId="0" borderId="9" xfId="0" applyNumberFormat="1" applyFont="1" applyFill="1" applyBorder="1" applyAlignment="1">
      <alignment/>
    </xf>
    <xf numFmtId="2" fontId="5" fillId="0" borderId="0" xfId="0" applyNumberFormat="1" applyFont="1" applyFill="1" applyAlignment="1">
      <alignment/>
    </xf>
    <xf numFmtId="9" fontId="5" fillId="0" borderId="0" xfId="0" applyNumberFormat="1" applyFont="1" applyFill="1" applyAlignment="1">
      <alignment vertical="center"/>
    </xf>
    <xf numFmtId="9" fontId="5" fillId="0" borderId="3" xfId="0" applyNumberFormat="1" applyFont="1" applyFill="1" applyBorder="1" applyAlignment="1">
      <alignment vertical="center"/>
    </xf>
    <xf numFmtId="169" fontId="5" fillId="0" borderId="0" xfId="0" applyNumberFormat="1" applyFont="1" applyFill="1" applyAlignment="1">
      <alignment wrapText="1"/>
    </xf>
    <xf numFmtId="171" fontId="4" fillId="11" borderId="15" xfId="0" applyNumberFormat="1" applyFont="1" applyFill="1" applyBorder="1" applyAlignment="1">
      <alignment vertical="top" wrapText="1"/>
    </xf>
    <xf numFmtId="2" fontId="9" fillId="0" borderId="15" xfId="0" applyNumberFormat="1" applyFont="1" applyFill="1" applyBorder="1" applyAlignment="1">
      <alignment/>
    </xf>
    <xf numFmtId="2" fontId="5" fillId="0" borderId="10" xfId="0" applyNumberFormat="1" applyFont="1" applyFill="1" applyBorder="1" applyAlignment="1">
      <alignment/>
    </xf>
    <xf numFmtId="0" fontId="17" fillId="0" borderId="0" xfId="0" applyNumberFormat="1" applyFont="1" applyFill="1" applyAlignment="1">
      <alignment/>
    </xf>
    <xf numFmtId="0" fontId="11" fillId="0" borderId="0" xfId="0" applyNumberFormat="1" applyFont="1" applyFill="1" applyAlignment="1">
      <alignment/>
    </xf>
    <xf numFmtId="0" fontId="5" fillId="0" borderId="0" xfId="0" applyNumberFormat="1" applyFont="1" applyFill="1" applyAlignment="1">
      <alignment horizontal="left"/>
    </xf>
    <xf numFmtId="172" fontId="5" fillId="0" borderId="0" xfId="0" applyNumberFormat="1" applyFont="1" applyFill="1" applyAlignment="1">
      <alignment/>
    </xf>
    <xf numFmtId="0" fontId="16" fillId="0" borderId="4" xfId="0" applyNumberFormat="1" applyFont="1" applyFill="1" applyBorder="1" applyAlignment="1">
      <alignment/>
    </xf>
    <xf numFmtId="0" fontId="16" fillId="0" borderId="4" xfId="0" applyNumberFormat="1" applyFont="1" applyFill="1" applyBorder="1" applyAlignment="1">
      <alignment wrapText="1"/>
    </xf>
    <xf numFmtId="0" fontId="16" fillId="0" borderId="5" xfId="0" applyNumberFormat="1" applyFont="1" applyFill="1" applyBorder="1" applyAlignment="1">
      <alignment wrapText="1"/>
    </xf>
    <xf numFmtId="0" fontId="4" fillId="0" borderId="2" xfId="0" applyNumberFormat="1" applyFont="1" applyFill="1" applyBorder="1" applyAlignment="1">
      <alignment horizontal="right"/>
    </xf>
    <xf numFmtId="167" fontId="4" fillId="10" borderId="2" xfId="0" applyNumberFormat="1" applyFont="1" applyFill="1" applyBorder="1" applyAlignment="1">
      <alignment/>
    </xf>
    <xf numFmtId="167" fontId="4" fillId="10" borderId="8" xfId="0" applyNumberFormat="1" applyFont="1" applyFill="1" applyBorder="1" applyAlignment="1">
      <alignment/>
    </xf>
    <xf numFmtId="2" fontId="5" fillId="0" borderId="0" xfId="0" applyNumberFormat="1" applyFont="1" applyFill="1" applyAlignment="1">
      <alignment vertical="center"/>
    </xf>
    <xf numFmtId="2" fontId="10" fillId="0" borderId="0" xfId="0" applyNumberFormat="1" applyFont="1" applyFill="1" applyAlignment="1">
      <alignment/>
    </xf>
    <xf numFmtId="0" fontId="18" fillId="0" borderId="0" xfId="0" applyNumberFormat="1" applyFont="1" applyFill="1" applyAlignment="1">
      <alignment vertical="center"/>
    </xf>
    <xf numFmtId="0" fontId="10" fillId="0" borderId="0" xfId="0" applyNumberFormat="1" applyFont="1" applyFill="1" applyAlignment="1">
      <alignment vertical="top"/>
    </xf>
    <xf numFmtId="0" fontId="11" fillId="0" borderId="1" xfId="0" applyNumberFormat="1" applyFont="1" applyFill="1" applyBorder="1" applyAlignment="1">
      <alignment wrapText="1"/>
    </xf>
    <xf numFmtId="171" fontId="4" fillId="11" borderId="0" xfId="0" applyNumberFormat="1" applyFont="1" applyFill="1" applyAlignment="1">
      <alignment vertical="top" wrapText="1"/>
    </xf>
    <xf numFmtId="171" fontId="4" fillId="11" borderId="10" xfId="0" applyNumberFormat="1" applyFont="1" applyFill="1" applyBorder="1" applyAlignment="1">
      <alignment vertical="top" wrapText="1"/>
    </xf>
    <xf numFmtId="0" fontId="16" fillId="0" borderId="0" xfId="0" applyNumberFormat="1" applyFont="1" applyFill="1" applyAlignment="1">
      <alignment/>
    </xf>
    <xf numFmtId="0" fontId="16" fillId="0" borderId="0" xfId="0" applyNumberFormat="1" applyFont="1" applyFill="1" applyAlignment="1">
      <alignment wrapText="1"/>
    </xf>
    <xf numFmtId="0" fontId="18" fillId="0" borderId="0" xfId="0" applyNumberFormat="1" applyFont="1" applyFill="1" applyAlignment="1">
      <alignment wrapText="1"/>
    </xf>
    <xf numFmtId="0" fontId="19" fillId="0" borderId="0" xfId="0" applyNumberFormat="1" applyFont="1" applyFill="1" applyAlignment="1">
      <alignment wrapText="1"/>
    </xf>
    <xf numFmtId="3" fontId="4" fillId="12" borderId="7" xfId="0" applyNumberFormat="1" applyFont="1" applyFill="1" applyBorder="1" applyAlignment="1">
      <alignment horizontal="center" vertical="top" wrapText="1"/>
    </xf>
    <xf numFmtId="3" fontId="4" fillId="12" borderId="8" xfId="0" applyNumberFormat="1" applyFont="1" applyFill="1" applyBorder="1" applyAlignment="1">
      <alignment horizontal="center" vertical="top" wrapText="1"/>
    </xf>
    <xf numFmtId="3" fontId="4" fillId="12" borderId="2" xfId="0" applyNumberFormat="1" applyFont="1" applyFill="1" applyBorder="1" applyAlignment="1">
      <alignment/>
    </xf>
    <xf numFmtId="166" fontId="4" fillId="12" borderId="2" xfId="0" applyNumberFormat="1" applyFont="1" applyFill="1" applyBorder="1" applyAlignment="1">
      <alignment/>
    </xf>
    <xf numFmtId="166" fontId="4" fillId="12" borderId="0" xfId="0" applyNumberFormat="1" applyFont="1" applyFill="1" applyAlignment="1">
      <alignment/>
    </xf>
    <xf numFmtId="166" fontId="4" fillId="12" borderId="3" xfId="0" applyNumberFormat="1" applyFont="1" applyFill="1" applyBorder="1" applyAlignment="1">
      <alignment/>
    </xf>
    <xf numFmtId="0" fontId="0" fillId="12" borderId="0" xfId="0" applyNumberFormat="1" applyFont="1" applyFill="1" applyAlignment="1">
      <alignment wrapText="1"/>
    </xf>
    <xf numFmtId="0" fontId="5" fillId="12" borderId="0" xfId="0" applyNumberFormat="1" applyFont="1" applyFill="1" applyAlignment="1">
      <alignment wrapText="1"/>
    </xf>
    <xf numFmtId="0" fontId="5" fillId="12" borderId="0" xfId="0" applyNumberFormat="1" applyFont="1" applyFill="1" applyAlignment="1">
      <alignment vertical="center"/>
    </xf>
    <xf numFmtId="10" fontId="5" fillId="0" borderId="0" xfId="0" applyNumberFormat="1" applyFont="1" applyFill="1" applyAlignment="1">
      <alignment wrapText="1"/>
    </xf>
    <xf numFmtId="0" fontId="20" fillId="0" borderId="0" xfId="0" applyNumberFormat="1" applyFont="1" applyFill="1" applyAlignment="1">
      <alignment horizontal="center" wrapText="1"/>
    </xf>
    <xf numFmtId="0" fontId="21" fillId="0" borderId="0" xfId="0" applyNumberFormat="1" applyFont="1" applyFill="1" applyAlignment="1">
      <alignment horizontal="center" wrapText="1"/>
    </xf>
    <xf numFmtId="0" fontId="11" fillId="13" borderId="12" xfId="0" applyNumberFormat="1" applyFont="1" applyFill="1" applyBorder="1" applyAlignment="1">
      <alignment horizontal="center" wrapText="1"/>
    </xf>
    <xf numFmtId="0" fontId="11" fillId="13" borderId="10" xfId="0" applyNumberFormat="1" applyFont="1" applyFill="1" applyBorder="1" applyAlignment="1">
      <alignment horizontal="center" wrapText="1"/>
    </xf>
    <xf numFmtId="0" fontId="11" fillId="13" borderId="11" xfId="0" applyNumberFormat="1" applyFont="1" applyFill="1" applyBorder="1" applyAlignment="1">
      <alignment horizontal="center" wrapText="1"/>
    </xf>
    <xf numFmtId="0" fontId="11" fillId="0" borderId="9" xfId="0" applyNumberFormat="1" applyFont="1" applyFill="1" applyBorder="1" applyAlignment="1">
      <alignment horizontal="center" wrapText="1"/>
    </xf>
    <xf numFmtId="0" fontId="5" fillId="0" borderId="6" xfId="0" applyNumberFormat="1" applyFont="1" applyFill="1" applyBorder="1" applyAlignment="1">
      <alignment wrapText="1"/>
    </xf>
    <xf numFmtId="0" fontId="5" fillId="0" borderId="12" xfId="0" applyNumberFormat="1" applyFont="1" applyFill="1" applyBorder="1" applyAlignment="1">
      <alignment horizontal="right" wrapText="1"/>
    </xf>
    <xf numFmtId="0" fontId="5" fillId="14" borderId="12" xfId="0" applyNumberFormat="1" applyFont="1" applyFill="1" applyBorder="1" applyAlignment="1">
      <alignment wrapText="1"/>
    </xf>
    <xf numFmtId="0" fontId="5" fillId="7" borderId="12" xfId="0" applyNumberFormat="1" applyFont="1" applyFill="1" applyBorder="1" applyAlignment="1">
      <alignment wrapText="1"/>
    </xf>
    <xf numFmtId="0" fontId="5" fillId="12" borderId="12" xfId="0" applyNumberFormat="1" applyFont="1" applyFill="1" applyBorder="1" applyAlignment="1">
      <alignment horizontal="center" wrapText="1"/>
    </xf>
    <xf numFmtId="0" fontId="5" fillId="14" borderId="12" xfId="0" applyNumberFormat="1" applyFont="1" applyFill="1" applyBorder="1" applyAlignment="1">
      <alignment horizontal="center" wrapText="1"/>
    </xf>
    <xf numFmtId="0" fontId="5" fillId="0" borderId="9" xfId="0" applyNumberFormat="1" applyFont="1" applyFill="1" applyBorder="1" applyAlignment="1">
      <alignment horizontal="center" wrapText="1"/>
    </xf>
    <xf numFmtId="0" fontId="5" fillId="0" borderId="13" xfId="0" applyNumberFormat="1" applyFont="1" applyFill="1" applyBorder="1" applyAlignment="1">
      <alignment horizontal="right" wrapText="1"/>
    </xf>
    <xf numFmtId="0" fontId="4" fillId="4" borderId="3" xfId="0" applyNumberFormat="1" applyFont="1" applyFill="1" applyBorder="1" applyAlignment="1">
      <alignment horizontal="center" vertical="top" wrapText="1"/>
    </xf>
    <xf numFmtId="3" fontId="4" fillId="12" borderId="9" xfId="0" applyNumberFormat="1" applyFont="1" applyFill="1" applyBorder="1" applyAlignment="1">
      <alignment horizontal="center" vertical="top" wrapText="1"/>
    </xf>
    <xf numFmtId="3" fontId="4" fillId="12" borderId="3" xfId="0" applyNumberFormat="1" applyFont="1" applyFill="1" applyBorder="1" applyAlignment="1">
      <alignment horizontal="center"/>
    </xf>
    <xf numFmtId="3" fontId="4" fillId="12" borderId="3" xfId="0" applyNumberFormat="1" applyFont="1" applyFill="1" applyBorder="1" applyAlignment="1">
      <alignment horizontal="center" vertical="top" wrapText="1"/>
    </xf>
    <xf numFmtId="0" fontId="5" fillId="0" borderId="15" xfId="0" applyNumberFormat="1" applyFont="1" applyFill="1" applyBorder="1" applyAlignment="1">
      <alignment wrapText="1"/>
    </xf>
    <xf numFmtId="3" fontId="4" fillId="12" borderId="10" xfId="0" applyNumberFormat="1" applyFont="1" applyFill="1" applyBorder="1" applyAlignment="1">
      <alignment horizontal="center" vertical="top" wrapText="1"/>
    </xf>
    <xf numFmtId="3" fontId="4" fillId="12" borderId="11" xfId="0" applyNumberFormat="1" applyFont="1" applyFill="1" applyBorder="1" applyAlignment="1">
      <alignment horizontal="center" vertical="top" wrapText="1"/>
    </xf>
    <xf numFmtId="0" fontId="10" fillId="15" borderId="4" xfId="0" applyNumberFormat="1" applyFont="1" applyFill="1" applyBorder="1" applyAlignment="1">
      <alignment/>
    </xf>
    <xf numFmtId="0" fontId="10" fillId="15" borderId="5" xfId="0" applyNumberFormat="1" applyFont="1" applyFill="1" applyBorder="1" applyAlignment="1">
      <alignment wrapText="1"/>
    </xf>
    <xf numFmtId="0" fontId="10" fillId="15" borderId="5" xfId="0" applyNumberFormat="1" applyFont="1" applyFill="1" applyBorder="1" applyAlignment="1">
      <alignment horizontal="right" wrapText="1"/>
    </xf>
    <xf numFmtId="0" fontId="10" fillId="15" borderId="2" xfId="0" applyNumberFormat="1" applyFont="1" applyFill="1" applyBorder="1" applyAlignment="1">
      <alignment horizontal="right" wrapText="1"/>
    </xf>
    <xf numFmtId="0" fontId="10" fillId="0" borderId="6" xfId="0" applyNumberFormat="1" applyFont="1" applyFill="1" applyBorder="1" applyAlignment="1">
      <alignment horizontal="right" wrapText="1"/>
    </xf>
    <xf numFmtId="0" fontId="4" fillId="0" borderId="8" xfId="0" applyNumberFormat="1" applyFont="1" applyFill="1" applyBorder="1" applyAlignment="1">
      <alignment horizontal="right"/>
    </xf>
    <xf numFmtId="0" fontId="4" fillId="0" borderId="3" xfId="0" applyNumberFormat="1" applyFont="1" applyFill="1" applyBorder="1" applyAlignment="1">
      <alignment horizontal="right"/>
    </xf>
    <xf numFmtId="3" fontId="4" fillId="12" borderId="0" xfId="0" applyNumberFormat="1" applyFont="1" applyFill="1" applyAlignment="1">
      <alignment/>
    </xf>
    <xf numFmtId="166" fontId="4" fillId="12" borderId="5" xfId="0" applyNumberFormat="1" applyFont="1" applyFill="1" applyBorder="1" applyAlignment="1">
      <alignment/>
    </xf>
    <xf numFmtId="3" fontId="4" fillId="12" borderId="1" xfId="0" applyNumberFormat="1" applyFont="1" applyFill="1" applyBorder="1" applyAlignment="1">
      <alignment/>
    </xf>
    <xf numFmtId="9" fontId="4" fillId="0" borderId="1" xfId="0" applyNumberFormat="1" applyFont="1" applyFill="1" applyBorder="1" applyAlignment="1">
      <alignment/>
    </xf>
    <xf numFmtId="166" fontId="4" fillId="12" borderId="1" xfId="0" applyNumberFormat="1" applyFont="1" applyFill="1" applyBorder="1" applyAlignment="1">
      <alignment/>
    </xf>
    <xf numFmtId="0" fontId="4" fillId="0" borderId="11" xfId="0" applyNumberFormat="1" applyFont="1" applyFill="1" applyBorder="1" applyAlignment="1">
      <alignment horizontal="right"/>
    </xf>
    <xf numFmtId="0" fontId="5" fillId="12" borderId="2" xfId="0" applyNumberFormat="1" applyFont="1" applyFill="1" applyBorder="1" applyAlignment="1">
      <alignment wrapText="1"/>
    </xf>
    <xf numFmtId="0" fontId="10" fillId="15" borderId="7" xfId="0" applyNumberFormat="1" applyFont="1" applyFill="1" applyBorder="1" applyAlignment="1">
      <alignment horizontal="center"/>
    </xf>
    <xf numFmtId="0" fontId="10" fillId="15" borderId="2" xfId="0" applyNumberFormat="1" applyFont="1" applyFill="1" applyBorder="1" applyAlignment="1">
      <alignment horizontal="center"/>
    </xf>
    <xf numFmtId="0" fontId="10" fillId="15" borderId="8" xfId="0" applyNumberFormat="1" applyFont="1" applyFill="1" applyBorder="1" applyAlignment="1">
      <alignment horizontal="center"/>
    </xf>
    <xf numFmtId="0" fontId="10" fillId="15" borderId="10" xfId="0" applyNumberFormat="1" applyFont="1" applyFill="1" applyBorder="1" applyAlignment="1">
      <alignment/>
    </xf>
    <xf numFmtId="0" fontId="10" fillId="15" borderId="1" xfId="0" applyNumberFormat="1" applyFont="1" applyFill="1" applyBorder="1" applyAlignment="1">
      <alignment wrapText="1"/>
    </xf>
    <xf numFmtId="0" fontId="10" fillId="15" borderId="0" xfId="0" applyNumberFormat="1" applyFont="1" applyFill="1" applyAlignment="1">
      <alignment wrapText="1"/>
    </xf>
    <xf numFmtId="0" fontId="10" fillId="15" borderId="3" xfId="0" applyNumberFormat="1" applyFont="1" applyFill="1" applyBorder="1" applyAlignment="1">
      <alignment wrapText="1"/>
    </xf>
    <xf numFmtId="0" fontId="16" fillId="16" borderId="0" xfId="0" applyNumberFormat="1" applyFont="1" applyFill="1" applyAlignment="1">
      <alignment wrapText="1"/>
    </xf>
    <xf numFmtId="0" fontId="16" fillId="16" borderId="0" xfId="0" applyNumberFormat="1" applyFont="1" applyFill="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FF"/>
      <rgbColor rgb="00FF9900"/>
      <rgbColor rgb="00FF99CC"/>
      <rgbColor rgb="00FF6600"/>
      <rgbColor rgb="0099CCFF"/>
      <rgbColor rgb="003F3F76"/>
      <rgbColor rgb="00BDE6E1"/>
      <rgbColor rgb="00B3D580"/>
      <rgbColor rgb="00BFBFBF"/>
      <rgbColor rgb="0000CCFF"/>
      <rgbColor rgb="00CCFFFF"/>
      <rgbColor rgb="000066CC"/>
      <rgbColor rgb="00DDDDDD"/>
      <rgbColor rgb="00FFFFFF"/>
      <rgbColor rgb="00C0C0C0"/>
      <rgbColor rgb="000000D4"/>
      <rgbColor rgb="00808080"/>
      <rgbColor rgb="00CCFFCC"/>
      <rgbColor rgb="00FFCC99"/>
      <rgbColor rgb="003366FF"/>
      <rgbColor rgb="00FFFF00"/>
      <rgbColor rgb="00FF0000"/>
      <rgbColor rgb="00000000"/>
      <rgbColor rgb="0000FF00"/>
      <rgbColor rgb="00FADCB3"/>
      <rgbColor rgb="00000080"/>
      <rgbColor rgb="00FFCC00"/>
      <rgbColor rgb="00DD0806"/>
      <rgbColor rgb="00FFFF99"/>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vml"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X38"/>
  <sheetViews>
    <sheetView tabSelected="1" workbookViewId="0" topLeftCell="A1"/>
  </sheetViews>
  <sheetFormatPr defaultColWidth="17.140625" defaultRowHeight="12.75" customHeight="1"/>
  <cols>
    <col min="1" max="1" width="30.421875" style="0" customWidth="1"/>
    <col min="2" max="2" width="13.57421875" style="0" customWidth="1"/>
    <col min="3" max="3" width="9.00390625" style="0" customWidth="1"/>
    <col min="4" max="4" width="12.140625" style="0" customWidth="1"/>
    <col min="5" max="5" width="9.140625" style="0" customWidth="1"/>
    <col min="6" max="6" width="12.140625" style="0" customWidth="1"/>
    <col min="7" max="7" width="10.140625" style="0" customWidth="1"/>
    <col min="8" max="8" width="8.7109375" style="0" customWidth="1"/>
    <col min="9" max="9" width="9.57421875" style="0" customWidth="1"/>
    <col min="10" max="10" width="8.7109375" style="0" customWidth="1"/>
    <col min="11" max="11" width="9.57421875" style="0" customWidth="1"/>
    <col min="12" max="12" width="8.7109375" style="0" customWidth="1"/>
    <col min="13" max="13" width="9.140625" style="0" customWidth="1"/>
    <col min="14" max="24" width="17.140625" style="0" customWidth="1"/>
  </cols>
  <sheetData>
    <row r="1" spans="1:24" ht="63">
      <c r="A1" s="1" t="s">
        <v>418</v>
      </c>
      <c r="B1" s="2"/>
      <c r="C1" s="2"/>
      <c r="D1" s="2"/>
      <c r="E1" s="2"/>
      <c r="F1" s="2"/>
      <c r="G1" s="2"/>
      <c r="H1" s="2"/>
      <c r="I1" s="2"/>
      <c r="J1" s="2"/>
      <c r="K1" s="2"/>
      <c r="L1" s="2"/>
      <c r="M1" s="2"/>
      <c r="N1" s="2"/>
      <c r="O1" s="2"/>
      <c r="P1" s="2"/>
      <c r="Q1" s="2"/>
      <c r="R1" s="2"/>
      <c r="S1" s="2"/>
      <c r="T1" s="2"/>
      <c r="U1" s="2"/>
      <c r="V1" s="2"/>
      <c r="W1" s="2"/>
      <c r="X1" s="2"/>
    </row>
    <row r="2" spans="1:24" ht="12.75" customHeight="1">
      <c r="A2" s="2"/>
      <c r="B2" s="2"/>
      <c r="C2" s="2"/>
      <c r="D2" s="2"/>
      <c r="E2" s="2"/>
      <c r="F2" s="2"/>
      <c r="G2" s="2"/>
      <c r="H2" s="2"/>
      <c r="I2" s="2"/>
      <c r="J2" s="2"/>
      <c r="K2" s="2"/>
      <c r="L2" s="2"/>
      <c r="M2" s="2"/>
      <c r="N2" s="2"/>
      <c r="O2" s="2"/>
      <c r="P2" s="2"/>
      <c r="Q2" s="2"/>
      <c r="R2" s="2"/>
      <c r="S2" s="2"/>
      <c r="T2" s="2"/>
      <c r="U2" s="2"/>
      <c r="V2" s="2"/>
      <c r="W2" s="2"/>
      <c r="X2" s="2"/>
    </row>
    <row r="3" spans="1:24" ht="15.75">
      <c r="A3" s="3"/>
      <c r="B3" s="2"/>
      <c r="C3" s="2"/>
      <c r="D3" s="2"/>
      <c r="E3" s="2"/>
      <c r="F3" s="2"/>
      <c r="G3" s="4"/>
      <c r="H3" s="2"/>
      <c r="I3" s="2"/>
      <c r="J3" s="2"/>
      <c r="K3" s="2"/>
      <c r="L3" s="2"/>
      <c r="M3" s="2"/>
      <c r="N3" s="2"/>
      <c r="O3" s="2"/>
      <c r="P3" s="2"/>
      <c r="Q3" s="2"/>
      <c r="R3" s="2"/>
      <c r="S3" s="2"/>
      <c r="T3" s="2"/>
      <c r="U3" s="2"/>
      <c r="V3" s="2"/>
      <c r="W3" s="2"/>
      <c r="X3" s="2"/>
    </row>
    <row r="4" spans="1:24" ht="12.75" customHeight="1">
      <c r="A4" s="2"/>
      <c r="B4" s="2"/>
      <c r="C4" s="2"/>
      <c r="D4" s="2"/>
      <c r="E4" s="2"/>
      <c r="F4" s="2"/>
      <c r="G4" s="2"/>
      <c r="H4" s="2"/>
      <c r="I4" s="2"/>
      <c r="J4" s="2"/>
      <c r="K4" s="2"/>
      <c r="L4" s="2"/>
      <c r="M4" s="2"/>
      <c r="N4" s="2"/>
      <c r="O4" s="2"/>
      <c r="P4" s="2"/>
      <c r="Q4" s="2"/>
      <c r="R4" s="2"/>
      <c r="S4" s="2"/>
      <c r="T4" s="2"/>
      <c r="U4" s="2"/>
      <c r="V4" s="2"/>
      <c r="W4" s="2"/>
      <c r="X4" s="2"/>
    </row>
    <row r="5" spans="1:24" ht="51">
      <c r="A5" s="2" t="s">
        <v>17</v>
      </c>
      <c r="B5" s="5"/>
      <c r="C5" s="5"/>
      <c r="D5" s="5"/>
      <c r="E5" s="5"/>
      <c r="F5" s="5"/>
      <c r="G5" s="5"/>
      <c r="H5" s="5"/>
      <c r="I5" s="5"/>
      <c r="J5" s="5"/>
      <c r="K5" s="5"/>
      <c r="L5" s="5"/>
      <c r="M5" s="6"/>
      <c r="N5" s="6"/>
      <c r="O5" s="6"/>
      <c r="P5" s="6"/>
      <c r="Q5" s="6"/>
      <c r="R5" s="6"/>
      <c r="S5" s="6"/>
      <c r="T5" s="6"/>
      <c r="U5" s="6"/>
      <c r="V5" s="6"/>
      <c r="W5" s="6"/>
      <c r="X5" s="6"/>
    </row>
    <row r="6" spans="1:24" ht="85.5">
      <c r="A6" s="7" t="s">
        <v>420</v>
      </c>
      <c r="B6" s="8"/>
      <c r="C6" s="8"/>
      <c r="D6" s="8"/>
      <c r="E6" s="8"/>
      <c r="F6" s="8"/>
      <c r="G6" s="8"/>
      <c r="H6" s="8"/>
      <c r="I6" s="9"/>
      <c r="J6" s="8"/>
      <c r="K6" s="8"/>
      <c r="L6" s="8"/>
      <c r="M6" s="10"/>
      <c r="N6" s="10"/>
      <c r="O6" s="10"/>
      <c r="P6" s="10"/>
      <c r="Q6" s="10"/>
      <c r="R6" s="10"/>
      <c r="S6" s="10"/>
      <c r="T6" s="10"/>
      <c r="U6" s="10"/>
      <c r="V6" s="10"/>
      <c r="W6" s="10"/>
      <c r="X6" s="10"/>
    </row>
    <row r="7" spans="1:24" ht="42.75">
      <c r="A7" s="11" t="s">
        <v>207</v>
      </c>
      <c r="B7" s="12"/>
      <c r="C7" s="12" t="s">
        <v>277</v>
      </c>
      <c r="D7" s="12"/>
      <c r="E7" s="12"/>
      <c r="F7" s="12"/>
      <c r="G7" s="12"/>
      <c r="H7" s="12"/>
      <c r="I7" s="12"/>
      <c r="J7" s="12"/>
      <c r="K7" s="12"/>
      <c r="L7" s="12"/>
      <c r="M7" s="2" t="s">
        <v>409</v>
      </c>
      <c r="N7" s="2"/>
      <c r="O7" s="2"/>
      <c r="P7" s="2"/>
      <c r="Q7" s="2"/>
      <c r="R7" s="2" t="s">
        <v>490</v>
      </c>
      <c r="S7" s="2"/>
      <c r="T7" s="2"/>
      <c r="U7" s="2"/>
      <c r="V7" s="2"/>
      <c r="W7" s="2" t="s">
        <v>508</v>
      </c>
      <c r="X7" s="2"/>
    </row>
    <row r="8" spans="1:24" ht="14.25">
      <c r="A8" s="11"/>
      <c r="B8" s="12" t="s">
        <v>48</v>
      </c>
      <c r="C8" s="12">
        <v>10</v>
      </c>
      <c r="D8" s="12">
        <v>25</v>
      </c>
      <c r="E8" s="12">
        <v>75</v>
      </c>
      <c r="F8" s="12">
        <v>100</v>
      </c>
      <c r="G8" s="12">
        <v>200</v>
      </c>
      <c r="H8" s="12">
        <v>300</v>
      </c>
      <c r="I8" s="12">
        <v>400</v>
      </c>
      <c r="J8" s="12">
        <v>500</v>
      </c>
      <c r="K8" s="12">
        <v>800</v>
      </c>
      <c r="L8" s="12">
        <v>1262</v>
      </c>
      <c r="M8" s="2">
        <v>25</v>
      </c>
      <c r="N8" s="2">
        <v>200</v>
      </c>
      <c r="O8" s="2">
        <v>600</v>
      </c>
      <c r="P8" s="2">
        <v>900</v>
      </c>
      <c r="Q8" s="2">
        <v>1203</v>
      </c>
      <c r="R8" s="2">
        <v>25</v>
      </c>
      <c r="S8" s="2">
        <v>100</v>
      </c>
      <c r="T8" s="2">
        <v>400</v>
      </c>
      <c r="U8" s="2">
        <v>700</v>
      </c>
      <c r="V8" s="2">
        <v>935</v>
      </c>
      <c r="W8" s="2" t="s">
        <v>496</v>
      </c>
      <c r="X8" s="2"/>
    </row>
    <row r="9" spans="1:24" ht="14.25">
      <c r="A9" s="11" t="s">
        <v>370</v>
      </c>
      <c r="B9" s="12" t="s">
        <v>336</v>
      </c>
      <c r="C9" s="12" t="s">
        <v>93</v>
      </c>
      <c r="D9" s="12" t="s">
        <v>76</v>
      </c>
      <c r="E9" s="12" t="s">
        <v>74</v>
      </c>
      <c r="F9" s="12" t="s">
        <v>73</v>
      </c>
      <c r="G9" s="12" t="s">
        <v>72</v>
      </c>
      <c r="H9" s="12" t="s">
        <v>84</v>
      </c>
      <c r="I9" s="12" t="s">
        <v>82</v>
      </c>
      <c r="J9" s="12" t="s">
        <v>79</v>
      </c>
      <c r="K9" s="12" t="s">
        <v>77</v>
      </c>
      <c r="L9" s="12" t="s">
        <v>482</v>
      </c>
      <c r="M9" s="2" t="s">
        <v>480</v>
      </c>
      <c r="N9" s="2" t="s">
        <v>481</v>
      </c>
      <c r="O9" s="2" t="s">
        <v>488</v>
      </c>
      <c r="P9" s="2" t="s">
        <v>489</v>
      </c>
      <c r="Q9" s="2" t="s">
        <v>483</v>
      </c>
      <c r="R9" s="2" t="s">
        <v>487</v>
      </c>
      <c r="S9" s="2" t="s">
        <v>474</v>
      </c>
      <c r="T9" s="2" t="s">
        <v>475</v>
      </c>
      <c r="U9" s="2" t="s">
        <v>472</v>
      </c>
      <c r="V9" s="2" t="s">
        <v>13</v>
      </c>
      <c r="W9" s="2" t="s">
        <v>5</v>
      </c>
      <c r="X9" s="2"/>
    </row>
    <row r="10" spans="1:24" ht="14.25">
      <c r="A10" s="11" t="s">
        <v>231</v>
      </c>
      <c r="B10" s="12" t="s">
        <v>446</v>
      </c>
      <c r="C10" s="13">
        <v>0.172</v>
      </c>
      <c r="D10" s="13">
        <v>0.222</v>
      </c>
      <c r="E10" s="13">
        <v>0.238</v>
      </c>
      <c r="F10" s="13">
        <v>0.245</v>
      </c>
      <c r="G10" s="13">
        <v>0.24</v>
      </c>
      <c r="H10" s="13">
        <v>0.241</v>
      </c>
      <c r="I10" s="13">
        <v>0.258</v>
      </c>
      <c r="J10" s="13">
        <v>0.242</v>
      </c>
      <c r="K10" s="13">
        <v>0.284</v>
      </c>
      <c r="L10" s="13">
        <v>0.299</v>
      </c>
      <c r="M10" s="2">
        <v>0.173</v>
      </c>
      <c r="N10" s="2">
        <v>0.378</v>
      </c>
      <c r="O10" s="2">
        <v>0.387</v>
      </c>
      <c r="P10" s="2">
        <v>0.43</v>
      </c>
      <c r="Q10" s="2">
        <v>0.404</v>
      </c>
      <c r="R10" s="2">
        <v>0.476</v>
      </c>
      <c r="S10" s="2">
        <v>0.543</v>
      </c>
      <c r="T10" s="2">
        <v>0.533</v>
      </c>
      <c r="U10" s="2">
        <v>0.524</v>
      </c>
      <c r="V10" s="2">
        <v>0.515</v>
      </c>
      <c r="W10" s="2">
        <v>0.378</v>
      </c>
      <c r="X10" s="2"/>
    </row>
    <row r="11" spans="1:24" ht="14.25">
      <c r="A11" s="11" t="s">
        <v>347</v>
      </c>
      <c r="B11" s="12" t="s">
        <v>446</v>
      </c>
      <c r="C11" s="13">
        <v>0.352</v>
      </c>
      <c r="D11" s="13">
        <v>0.318</v>
      </c>
      <c r="E11" s="13">
        <v>0.307</v>
      </c>
      <c r="F11" s="13">
        <v>0.294</v>
      </c>
      <c r="G11" s="13">
        <v>0.282</v>
      </c>
      <c r="H11" s="13">
        <v>0.262</v>
      </c>
      <c r="I11" s="13">
        <v>0.255</v>
      </c>
      <c r="J11" s="13">
        <v>0.294</v>
      </c>
      <c r="K11" s="13">
        <v>0.259</v>
      </c>
      <c r="L11" s="13">
        <v>0.252</v>
      </c>
      <c r="M11" s="2">
        <v>0.492</v>
      </c>
      <c r="N11" s="2">
        <v>0.336</v>
      </c>
      <c r="O11" s="2">
        <v>0.33</v>
      </c>
      <c r="P11" s="2">
        <v>0.271</v>
      </c>
      <c r="Q11" s="2">
        <v>0.297</v>
      </c>
      <c r="R11" s="2">
        <v>0.249</v>
      </c>
      <c r="S11" s="2">
        <v>0.223</v>
      </c>
      <c r="T11" s="2">
        <v>0.22</v>
      </c>
      <c r="U11" s="2">
        <v>0.217</v>
      </c>
      <c r="V11" s="2">
        <v>0.231</v>
      </c>
      <c r="W11" s="2">
        <v>0.267</v>
      </c>
      <c r="X11" s="2"/>
    </row>
    <row r="12" spans="1:24" ht="14.25">
      <c r="A12" s="11" t="s">
        <v>219</v>
      </c>
      <c r="B12" s="12" t="s">
        <v>446</v>
      </c>
      <c r="C12" s="12"/>
      <c r="D12" s="12"/>
      <c r="E12" s="12"/>
      <c r="F12" s="12"/>
      <c r="G12" s="12"/>
      <c r="H12" s="12"/>
      <c r="I12" s="12"/>
      <c r="J12" s="12"/>
      <c r="K12" s="12"/>
      <c r="L12" s="12"/>
      <c r="M12" s="2"/>
      <c r="N12" s="2"/>
      <c r="O12" s="2"/>
      <c r="P12" s="2"/>
      <c r="Q12" s="2"/>
      <c r="R12" s="2"/>
      <c r="S12" s="2"/>
      <c r="T12" s="2"/>
      <c r="U12" s="2"/>
      <c r="V12" s="2"/>
      <c r="W12" s="2"/>
      <c r="X12" s="2"/>
    </row>
    <row r="13" spans="1:24" ht="14.25">
      <c r="A13" s="11" t="s">
        <v>71</v>
      </c>
      <c r="B13" s="12" t="s">
        <v>446</v>
      </c>
      <c r="C13" s="12"/>
      <c r="D13" s="12"/>
      <c r="E13" s="12"/>
      <c r="F13" s="12"/>
      <c r="G13" s="12"/>
      <c r="H13" s="12"/>
      <c r="I13" s="12"/>
      <c r="J13" s="12"/>
      <c r="K13" s="12"/>
      <c r="L13" s="12"/>
      <c r="M13" s="2"/>
      <c r="N13" s="2"/>
      <c r="O13" s="2"/>
      <c r="P13" s="2"/>
      <c r="Q13" s="2"/>
      <c r="R13" s="2"/>
      <c r="S13" s="2"/>
      <c r="T13" s="2"/>
      <c r="U13" s="2"/>
      <c r="V13" s="2"/>
      <c r="W13" s="2"/>
      <c r="X13" s="2"/>
    </row>
    <row r="14" spans="1:24" ht="14.25">
      <c r="A14" s="11" t="s">
        <v>198</v>
      </c>
      <c r="B14" s="12" t="s">
        <v>446</v>
      </c>
      <c r="C14" s="12"/>
      <c r="D14" s="12"/>
      <c r="E14" s="12"/>
      <c r="F14" s="12"/>
      <c r="G14" s="12"/>
      <c r="H14" s="12"/>
      <c r="I14" s="12"/>
      <c r="J14" s="12"/>
      <c r="K14" s="12"/>
      <c r="L14" s="12"/>
      <c r="M14" s="2"/>
      <c r="N14" s="2"/>
      <c r="O14" s="2"/>
      <c r="P14" s="2"/>
      <c r="Q14" s="2"/>
      <c r="R14" s="2"/>
      <c r="S14" s="2"/>
      <c r="T14" s="2"/>
      <c r="U14" s="2"/>
      <c r="V14" s="2"/>
      <c r="W14" s="2"/>
      <c r="X14" s="2"/>
    </row>
    <row r="15" spans="1:24" ht="14.25">
      <c r="A15" s="11" t="s">
        <v>196</v>
      </c>
      <c r="B15" s="12" t="s">
        <v>446</v>
      </c>
      <c r="C15" s="12"/>
      <c r="D15" s="12"/>
      <c r="E15" s="12"/>
      <c r="F15" s="12"/>
      <c r="G15" s="12"/>
      <c r="H15" s="12"/>
      <c r="I15" s="12"/>
      <c r="J15" s="12"/>
      <c r="K15" s="12"/>
      <c r="L15" s="12"/>
      <c r="M15" s="2"/>
      <c r="N15" s="2"/>
      <c r="O15" s="2"/>
      <c r="P15" s="2"/>
      <c r="Q15" s="2"/>
      <c r="R15" s="2"/>
      <c r="S15" s="2"/>
      <c r="T15" s="2"/>
      <c r="U15" s="2"/>
      <c r="V15" s="2"/>
      <c r="W15" s="2"/>
      <c r="X15" s="2"/>
    </row>
    <row r="16" spans="1:24" ht="14.25">
      <c r="A16" s="11" t="s">
        <v>259</v>
      </c>
      <c r="B16" s="12" t="s">
        <v>446</v>
      </c>
      <c r="C16" s="12"/>
      <c r="D16" s="12"/>
      <c r="E16" s="12"/>
      <c r="F16" s="12"/>
      <c r="G16" s="12"/>
      <c r="H16" s="12"/>
      <c r="I16" s="12"/>
      <c r="J16" s="12"/>
      <c r="K16" s="12"/>
      <c r="L16" s="12"/>
      <c r="M16" s="2"/>
      <c r="N16" s="2"/>
      <c r="O16" s="2"/>
      <c r="P16" s="2"/>
      <c r="Q16" s="2"/>
      <c r="R16" s="2"/>
      <c r="S16" s="2"/>
      <c r="T16" s="2"/>
      <c r="U16" s="2"/>
      <c r="V16" s="2"/>
      <c r="W16" s="2"/>
      <c r="X16" s="2"/>
    </row>
    <row r="17" spans="1:24" ht="14.25">
      <c r="A17" s="11" t="s">
        <v>461</v>
      </c>
      <c r="B17" s="12" t="s">
        <v>446</v>
      </c>
      <c r="C17" s="13">
        <v>0.461</v>
      </c>
      <c r="D17" s="13">
        <v>0.559</v>
      </c>
      <c r="E17" s="14">
        <v>0.592</v>
      </c>
      <c r="F17" s="15">
        <v>0.618</v>
      </c>
      <c r="G17" s="15">
        <v>0.626</v>
      </c>
      <c r="H17" s="13">
        <v>0.646</v>
      </c>
      <c r="I17" s="13">
        <v>0.681</v>
      </c>
      <c r="J17" s="13">
        <v>0.623</v>
      </c>
      <c r="K17" s="13">
        <v>0.684</v>
      </c>
      <c r="L17" s="13">
        <v>0.719</v>
      </c>
      <c r="M17" s="2">
        <v>0.366</v>
      </c>
      <c r="N17" s="2">
        <v>0.487</v>
      </c>
      <c r="O17" s="2">
        <v>0.503</v>
      </c>
      <c r="P17" s="2">
        <v>0.556</v>
      </c>
      <c r="Q17" s="2">
        <v>0.547</v>
      </c>
      <c r="R17" s="2">
        <v>0.368</v>
      </c>
      <c r="S17" s="2">
        <v>0.418</v>
      </c>
      <c r="T17" s="2">
        <v>0.406</v>
      </c>
      <c r="U17" s="2">
        <v>0.397</v>
      </c>
      <c r="V17" s="2">
        <v>0.39</v>
      </c>
      <c r="W17" s="2">
        <v>0.56</v>
      </c>
      <c r="X17" s="2"/>
    </row>
    <row r="18" spans="1:24" ht="14.25">
      <c r="A18" s="11" t="s">
        <v>173</v>
      </c>
      <c r="B18" s="12" t="s">
        <v>446</v>
      </c>
      <c r="C18" s="12"/>
      <c r="D18" s="12"/>
      <c r="E18" s="12"/>
      <c r="F18" s="12"/>
      <c r="G18" s="12"/>
      <c r="H18" s="12"/>
      <c r="I18" s="12"/>
      <c r="J18" s="12"/>
      <c r="K18" s="12"/>
      <c r="L18" s="12"/>
      <c r="M18" s="2"/>
      <c r="N18" s="2"/>
      <c r="O18" s="2"/>
      <c r="P18" s="2"/>
      <c r="Q18" s="2"/>
      <c r="R18" s="2"/>
      <c r="S18" s="2"/>
      <c r="T18" s="2"/>
      <c r="U18" s="2"/>
      <c r="V18" s="2"/>
      <c r="W18" s="2"/>
      <c r="X18" s="2"/>
    </row>
    <row r="19" spans="1:24" ht="14.25">
      <c r="A19" s="11" t="s">
        <v>158</v>
      </c>
      <c r="B19" s="12" t="s">
        <v>446</v>
      </c>
      <c r="C19" s="13">
        <v>0.456</v>
      </c>
      <c r="D19" s="13">
        <v>0.504</v>
      </c>
      <c r="E19" s="13">
        <v>0.52</v>
      </c>
      <c r="F19" s="13">
        <v>0.558</v>
      </c>
      <c r="G19" s="13">
        <v>0.59</v>
      </c>
      <c r="H19" s="13">
        <v>0.62</v>
      </c>
      <c r="I19" s="13">
        <v>0.653</v>
      </c>
      <c r="J19" s="13">
        <v>0.598</v>
      </c>
      <c r="K19" s="13">
        <v>0.62</v>
      </c>
      <c r="L19" s="13">
        <v>0.654</v>
      </c>
      <c r="M19" s="2">
        <v>0.367</v>
      </c>
      <c r="N19" s="2">
        <v>0.529</v>
      </c>
      <c r="O19" s="2">
        <v>0.545</v>
      </c>
      <c r="P19" s="2">
        <v>0.598</v>
      </c>
      <c r="Q19" s="2">
        <v>0.581</v>
      </c>
      <c r="R19" s="2">
        <v>0.41</v>
      </c>
      <c r="S19" s="2">
        <v>0.458</v>
      </c>
      <c r="T19" s="2">
        <v>0.441</v>
      </c>
      <c r="U19" s="2">
        <v>0.431</v>
      </c>
      <c r="V19" s="2">
        <v>0.422</v>
      </c>
      <c r="W19" s="2">
        <v>0.56</v>
      </c>
      <c r="X19" s="2"/>
    </row>
    <row r="20" spans="1:24" ht="14.25">
      <c r="A20" s="11" t="s">
        <v>155</v>
      </c>
      <c r="B20" s="12" t="s">
        <v>446</v>
      </c>
      <c r="C20" s="12"/>
      <c r="D20" s="12"/>
      <c r="E20" s="12"/>
      <c r="F20" s="12"/>
      <c r="G20" s="12"/>
      <c r="H20" s="12"/>
      <c r="I20" s="12"/>
      <c r="J20" s="12"/>
      <c r="K20" s="12"/>
      <c r="L20" s="12"/>
      <c r="M20" s="2"/>
      <c r="N20" s="2"/>
      <c r="O20" s="2"/>
      <c r="P20" s="2"/>
      <c r="Q20" s="2"/>
      <c r="R20" s="2"/>
      <c r="S20" s="2"/>
      <c r="T20" s="2"/>
      <c r="U20" s="2"/>
      <c r="V20" s="2"/>
      <c r="W20" s="2"/>
      <c r="X20" s="2"/>
    </row>
    <row r="21" spans="1:24" ht="14.25">
      <c r="A21" s="11" t="s">
        <v>23</v>
      </c>
      <c r="B21" s="12" t="s">
        <v>446</v>
      </c>
      <c r="C21" s="13">
        <v>0.189</v>
      </c>
      <c r="D21" s="13">
        <v>0.202</v>
      </c>
      <c r="E21" s="13">
        <v>0.207</v>
      </c>
      <c r="F21" s="13">
        <v>0.242</v>
      </c>
      <c r="G21" s="13">
        <v>0.278</v>
      </c>
      <c r="H21" s="13">
        <v>0.302</v>
      </c>
      <c r="I21" s="13">
        <v>0.332</v>
      </c>
      <c r="J21" s="13">
        <v>0.315</v>
      </c>
      <c r="K21" s="13">
        <v>0.372</v>
      </c>
      <c r="L21" s="13">
        <v>0.402</v>
      </c>
      <c r="M21" s="2">
        <v>0.381</v>
      </c>
      <c r="N21" s="2">
        <v>0.607</v>
      </c>
      <c r="O21" s="2">
        <v>0.619</v>
      </c>
      <c r="P21" s="2">
        <v>0.684</v>
      </c>
      <c r="Q21" s="2">
        <v>0.658</v>
      </c>
      <c r="R21" s="2">
        <v>0.643</v>
      </c>
      <c r="S21" s="2">
        <v>0.652</v>
      </c>
      <c r="T21" s="2">
        <v>0.641</v>
      </c>
      <c r="U21" s="2">
        <v>0.634</v>
      </c>
      <c r="V21" s="2">
        <v>0.637</v>
      </c>
      <c r="W21" s="2">
        <v>0.522</v>
      </c>
      <c r="X21" s="2"/>
    </row>
    <row r="22" spans="1:24" ht="28.5">
      <c r="A22" s="11" t="s">
        <v>67</v>
      </c>
      <c r="B22" s="12" t="s">
        <v>446</v>
      </c>
      <c r="C22" s="13">
        <v>0.204</v>
      </c>
      <c r="D22" s="13">
        <v>0.224</v>
      </c>
      <c r="E22" s="13">
        <v>0.231</v>
      </c>
      <c r="F22" s="13">
        <v>0.248</v>
      </c>
      <c r="G22" s="13">
        <v>0.261</v>
      </c>
      <c r="H22" s="13">
        <v>0.268</v>
      </c>
      <c r="I22" s="13">
        <v>0.29</v>
      </c>
      <c r="J22" s="13">
        <v>0.287</v>
      </c>
      <c r="K22" s="13">
        <v>0.345</v>
      </c>
      <c r="L22" s="13">
        <v>0.365</v>
      </c>
      <c r="M22" s="2">
        <v>0.286</v>
      </c>
      <c r="N22" s="2">
        <v>0.511</v>
      </c>
      <c r="O22" s="2">
        <v>0.517</v>
      </c>
      <c r="P22" s="2">
        <v>0.563</v>
      </c>
      <c r="Q22" s="2">
        <v>0.537</v>
      </c>
      <c r="R22" s="2">
        <v>0.614</v>
      </c>
      <c r="S22" s="2">
        <v>0.682</v>
      </c>
      <c r="T22" s="2">
        <v>0.682</v>
      </c>
      <c r="U22" s="2">
        <v>0.674</v>
      </c>
      <c r="V22" s="2">
        <v>0.668</v>
      </c>
      <c r="W22" s="2">
        <v>0.48</v>
      </c>
      <c r="X22" s="2"/>
    </row>
    <row r="23" spans="1:24" ht="14.25">
      <c r="A23" s="11" t="s">
        <v>359</v>
      </c>
      <c r="B23" s="12" t="s">
        <v>446</v>
      </c>
      <c r="C23" s="12"/>
      <c r="D23" s="12"/>
      <c r="E23" s="12"/>
      <c r="F23" s="12"/>
      <c r="G23" s="12"/>
      <c r="H23" s="12"/>
      <c r="I23" s="12"/>
      <c r="J23" s="12"/>
      <c r="K23" s="12"/>
      <c r="L23" s="12"/>
      <c r="M23" s="2"/>
      <c r="N23" s="2"/>
      <c r="O23" s="2"/>
      <c r="P23" s="2"/>
      <c r="Q23" s="2"/>
      <c r="R23" s="2"/>
      <c r="S23" s="2"/>
      <c r="T23" s="2"/>
      <c r="U23" s="2"/>
      <c r="V23" s="2"/>
      <c r="W23" s="2"/>
      <c r="X23" s="2"/>
    </row>
    <row r="24" spans="1:24" ht="14.25">
      <c r="A24" s="11" t="s">
        <v>110</v>
      </c>
      <c r="B24" s="12" t="s">
        <v>446</v>
      </c>
      <c r="C24" s="12"/>
      <c r="D24" s="12"/>
      <c r="E24" s="12"/>
      <c r="F24" s="12"/>
      <c r="G24" s="12"/>
      <c r="H24" s="12"/>
      <c r="I24" s="12"/>
      <c r="J24" s="12"/>
      <c r="K24" s="12"/>
      <c r="L24" s="12"/>
      <c r="M24" s="2"/>
      <c r="N24" s="2"/>
      <c r="O24" s="2"/>
      <c r="P24" s="2"/>
      <c r="Q24" s="2"/>
      <c r="R24" s="2"/>
      <c r="S24" s="2"/>
      <c r="T24" s="2"/>
      <c r="U24" s="2"/>
      <c r="V24" s="2"/>
      <c r="W24" s="2"/>
      <c r="X24" s="2"/>
    </row>
    <row r="25" spans="1:24" ht="14.25">
      <c r="A25" s="11" t="s">
        <v>14</v>
      </c>
      <c r="B25" s="12" t="s">
        <v>446</v>
      </c>
      <c r="C25" s="12"/>
      <c r="D25" s="12"/>
      <c r="E25" s="12"/>
      <c r="F25" s="12"/>
      <c r="G25" s="12"/>
      <c r="H25" s="12"/>
      <c r="I25" s="12"/>
      <c r="J25" s="12"/>
      <c r="K25" s="12"/>
      <c r="L25" s="12"/>
      <c r="M25" s="2"/>
      <c r="N25" s="2"/>
      <c r="O25" s="2"/>
      <c r="P25" s="2"/>
      <c r="Q25" s="2"/>
      <c r="R25" s="2"/>
      <c r="S25" s="2"/>
      <c r="T25" s="2"/>
      <c r="U25" s="2"/>
      <c r="V25" s="2"/>
      <c r="W25" s="2"/>
      <c r="X25" s="2"/>
    </row>
    <row r="26" spans="1:24" ht="14.25">
      <c r="A26" s="11" t="s">
        <v>325</v>
      </c>
      <c r="B26" s="12" t="s">
        <v>446</v>
      </c>
      <c r="C26" s="12"/>
      <c r="D26" s="12"/>
      <c r="E26" s="12"/>
      <c r="F26" s="12"/>
      <c r="G26" s="12"/>
      <c r="H26" s="12"/>
      <c r="I26" s="12"/>
      <c r="J26" s="12"/>
      <c r="K26" s="12"/>
      <c r="L26" s="12"/>
      <c r="M26" s="2"/>
      <c r="N26" s="2"/>
      <c r="O26" s="2"/>
      <c r="P26" s="2"/>
      <c r="Q26" s="2"/>
      <c r="R26" s="2"/>
      <c r="S26" s="2"/>
      <c r="T26" s="2"/>
      <c r="U26" s="2"/>
      <c r="V26" s="2"/>
      <c r="W26" s="2"/>
      <c r="X26" s="2"/>
    </row>
    <row r="27" spans="1:24" ht="14.25">
      <c r="A27" s="11" t="s">
        <v>379</v>
      </c>
      <c r="B27" s="12" t="s">
        <v>446</v>
      </c>
      <c r="C27" s="13">
        <v>0.23</v>
      </c>
      <c r="D27" s="13">
        <v>0.244</v>
      </c>
      <c r="E27" s="13">
        <v>0.249</v>
      </c>
      <c r="F27" s="13">
        <v>0.261</v>
      </c>
      <c r="G27" s="13">
        <v>0.27</v>
      </c>
      <c r="H27" s="13">
        <v>0.274</v>
      </c>
      <c r="I27" s="13">
        <v>0.293</v>
      </c>
      <c r="J27" s="13">
        <v>0.3</v>
      </c>
      <c r="K27" s="13">
        <v>0.342</v>
      </c>
      <c r="L27" s="13">
        <v>0.358</v>
      </c>
      <c r="M27" s="2">
        <v>0.326</v>
      </c>
      <c r="N27" s="2">
        <v>0.541</v>
      </c>
      <c r="O27" s="2">
        <v>0.544</v>
      </c>
      <c r="P27" s="2">
        <v>0.587</v>
      </c>
      <c r="Q27" s="2">
        <v>0.563</v>
      </c>
      <c r="R27" s="2">
        <v>0.612</v>
      </c>
      <c r="S27" s="2">
        <v>0.63</v>
      </c>
      <c r="T27" s="2">
        <v>0.633</v>
      </c>
      <c r="U27" s="2">
        <v>0.627</v>
      </c>
      <c r="V27" s="2">
        <v>0.636</v>
      </c>
      <c r="W27" s="2">
        <v>0.479</v>
      </c>
      <c r="X27" s="2"/>
    </row>
    <row r="28" spans="1:24" ht="14.25">
      <c r="A28" s="11" t="s">
        <v>377</v>
      </c>
      <c r="B28" s="12" t="s">
        <v>446</v>
      </c>
      <c r="C28" s="13">
        <v>0.363</v>
      </c>
      <c r="D28" s="13">
        <v>0.436</v>
      </c>
      <c r="E28" s="13">
        <v>0.46</v>
      </c>
      <c r="F28" s="13">
        <v>0.481</v>
      </c>
      <c r="G28" s="13">
        <v>0.488</v>
      </c>
      <c r="H28" s="13">
        <v>0.502</v>
      </c>
      <c r="I28" s="13">
        <v>0.532</v>
      </c>
      <c r="J28" s="13">
        <v>0.493</v>
      </c>
      <c r="K28" s="13">
        <v>0.551</v>
      </c>
      <c r="L28" s="13">
        <v>0.58</v>
      </c>
      <c r="M28" s="2">
        <v>0.327</v>
      </c>
      <c r="N28" s="2">
        <v>0.507</v>
      </c>
      <c r="O28" s="2">
        <v>0.517</v>
      </c>
      <c r="P28" s="2">
        <v>0.571</v>
      </c>
      <c r="Q28" s="2">
        <v>0.554</v>
      </c>
      <c r="R28" s="2">
        <v>0.446</v>
      </c>
      <c r="S28" s="2">
        <v>0.501</v>
      </c>
      <c r="T28" s="2">
        <v>0.492</v>
      </c>
      <c r="U28" s="2">
        <v>0.483</v>
      </c>
      <c r="V28" s="2">
        <v>0.476</v>
      </c>
      <c r="W28" s="2">
        <v>0.527</v>
      </c>
      <c r="X28" s="2"/>
    </row>
    <row r="29" spans="1:24" ht="14.25">
      <c r="A29" s="11" t="s">
        <v>352</v>
      </c>
      <c r="B29" s="12" t="s">
        <v>446</v>
      </c>
      <c r="C29" s="13">
        <v>0.117</v>
      </c>
      <c r="D29" s="13">
        <v>0.142</v>
      </c>
      <c r="E29" s="13">
        <v>0.151</v>
      </c>
      <c r="F29" s="13">
        <v>0.154</v>
      </c>
      <c r="G29" s="13">
        <v>0.151</v>
      </c>
      <c r="H29" s="13">
        <v>0.15</v>
      </c>
      <c r="I29" s="13">
        <v>0.159</v>
      </c>
      <c r="J29" s="13">
        <v>0.153</v>
      </c>
      <c r="K29" s="13">
        <v>0.173</v>
      </c>
      <c r="L29" s="13">
        <v>0.182</v>
      </c>
      <c r="M29" s="2">
        <v>0.136</v>
      </c>
      <c r="N29" s="2">
        <v>0.286</v>
      </c>
      <c r="O29" s="2">
        <v>0.289</v>
      </c>
      <c r="P29" s="2">
        <v>0.312</v>
      </c>
      <c r="Q29" s="2">
        <v>0.296</v>
      </c>
      <c r="R29" s="2">
        <v>0.354</v>
      </c>
      <c r="S29" s="2">
        <v>0.424</v>
      </c>
      <c r="T29" s="2">
        <v>0.408</v>
      </c>
      <c r="U29" s="2">
        <v>0.397</v>
      </c>
      <c r="V29" s="2">
        <v>0.382</v>
      </c>
      <c r="W29" s="2">
        <v>0.267</v>
      </c>
      <c r="X29" s="2"/>
    </row>
    <row r="30" spans="1:24" ht="14.25">
      <c r="A30" s="11" t="s">
        <v>310</v>
      </c>
      <c r="B30" s="12" t="s">
        <v>446</v>
      </c>
      <c r="C30" s="12"/>
      <c r="D30" s="12"/>
      <c r="E30" s="12"/>
      <c r="F30" s="12"/>
      <c r="G30" s="12"/>
      <c r="H30" s="12"/>
      <c r="I30" s="12"/>
      <c r="J30" s="12"/>
      <c r="K30" s="12"/>
      <c r="L30" s="12"/>
      <c r="M30" s="2"/>
      <c r="N30" s="2"/>
      <c r="O30" s="2"/>
      <c r="P30" s="2"/>
      <c r="Q30" s="2"/>
      <c r="R30" s="2"/>
      <c r="S30" s="2"/>
      <c r="T30" s="2"/>
      <c r="U30" s="2"/>
      <c r="V30" s="2"/>
      <c r="W30" s="2"/>
      <c r="X30" s="2"/>
    </row>
    <row r="31" spans="1:24" ht="14.25">
      <c r="A31" s="11" t="s">
        <v>308</v>
      </c>
      <c r="B31" s="12" t="s">
        <v>446</v>
      </c>
      <c r="C31" s="13">
        <v>0.28</v>
      </c>
      <c r="D31" s="13">
        <v>0.432</v>
      </c>
      <c r="E31" s="13">
        <v>0.482</v>
      </c>
      <c r="F31" s="13">
        <v>0.503</v>
      </c>
      <c r="G31" s="13">
        <v>0.493</v>
      </c>
      <c r="H31" s="13">
        <v>0.512</v>
      </c>
      <c r="I31" s="13">
        <v>0.55</v>
      </c>
      <c r="J31" s="13">
        <v>0.468</v>
      </c>
      <c r="K31" s="13">
        <v>0.518</v>
      </c>
      <c r="L31" s="13">
        <v>0.552</v>
      </c>
      <c r="M31" s="2">
        <v>0.098</v>
      </c>
      <c r="N31" s="2">
        <v>0.255</v>
      </c>
      <c r="O31" s="2">
        <v>0.268</v>
      </c>
      <c r="P31" s="2">
        <v>0.305</v>
      </c>
      <c r="Q31" s="2">
        <v>0.284</v>
      </c>
      <c r="R31" s="2">
        <v>0.143</v>
      </c>
      <c r="S31" s="2">
        <v>0.2</v>
      </c>
      <c r="T31" s="2">
        <v>0.192</v>
      </c>
      <c r="U31" s="2">
        <v>0.185</v>
      </c>
      <c r="V31" s="2">
        <v>0.174</v>
      </c>
      <c r="W31" s="2">
        <v>0.358</v>
      </c>
      <c r="X31" s="2"/>
    </row>
    <row r="32" spans="1:24" ht="14.25">
      <c r="A32" s="11" t="s">
        <v>390</v>
      </c>
      <c r="B32" s="12" t="s">
        <v>446</v>
      </c>
      <c r="C32" s="13">
        <v>0.251</v>
      </c>
      <c r="D32" s="13">
        <v>0.273</v>
      </c>
      <c r="E32" s="13">
        <v>0.281</v>
      </c>
      <c r="F32" s="13">
        <v>0.284</v>
      </c>
      <c r="G32" s="13">
        <v>0.279</v>
      </c>
      <c r="H32" s="13">
        <v>0.274</v>
      </c>
      <c r="I32" s="13">
        <v>0.286</v>
      </c>
      <c r="J32" s="13">
        <v>0.291</v>
      </c>
      <c r="K32" s="13">
        <v>0.322</v>
      </c>
      <c r="L32" s="13">
        <v>0.332</v>
      </c>
      <c r="M32" s="2">
        <v>0.262</v>
      </c>
      <c r="N32" s="2">
        <v>0.423</v>
      </c>
      <c r="O32" s="2">
        <v>0.422</v>
      </c>
      <c r="P32" s="2">
        <v>0.443</v>
      </c>
      <c r="Q32" s="2">
        <v>0.429</v>
      </c>
      <c r="R32" s="2">
        <v>0.586</v>
      </c>
      <c r="S32" s="2">
        <v>0.637</v>
      </c>
      <c r="T32" s="2">
        <v>0.629</v>
      </c>
      <c r="U32" s="2">
        <v>0.62</v>
      </c>
      <c r="V32" s="2">
        <v>0.616</v>
      </c>
      <c r="W32" s="2">
        <v>0.426</v>
      </c>
      <c r="X32" s="2"/>
    </row>
    <row r="33" spans="1:24" ht="14.25">
      <c r="A33" s="11" t="s">
        <v>391</v>
      </c>
      <c r="B33" s="12" t="s">
        <v>446</v>
      </c>
      <c r="C33" s="13">
        <v>0.188</v>
      </c>
      <c r="D33" s="13">
        <v>0.182</v>
      </c>
      <c r="E33" s="13">
        <v>0.18</v>
      </c>
      <c r="F33" s="13">
        <v>0.182</v>
      </c>
      <c r="G33" s="13">
        <v>0.184</v>
      </c>
      <c r="H33" s="13">
        <v>0.18</v>
      </c>
      <c r="I33" s="13">
        <v>0.19</v>
      </c>
      <c r="J33" s="13">
        <v>0.214</v>
      </c>
      <c r="K33" s="13">
        <v>0.213</v>
      </c>
      <c r="L33" s="13">
        <v>0.218</v>
      </c>
      <c r="M33" s="2">
        <v>0.211</v>
      </c>
      <c r="N33" s="2">
        <v>0.298</v>
      </c>
      <c r="O33" s="2">
        <v>0.303</v>
      </c>
      <c r="P33" s="2">
        <v>0.315</v>
      </c>
      <c r="Q33" s="2">
        <v>0.308</v>
      </c>
      <c r="R33" s="2">
        <v>0.304</v>
      </c>
      <c r="S33" s="2">
        <v>0.324</v>
      </c>
      <c r="T33" s="2">
        <v>0.318</v>
      </c>
      <c r="U33" s="2">
        <v>0.311</v>
      </c>
      <c r="V33" s="2">
        <v>0.314</v>
      </c>
      <c r="W33" s="2">
        <v>0.267</v>
      </c>
      <c r="X33" s="2"/>
    </row>
    <row r="34" spans="1:24" ht="14.25">
      <c r="A34" s="11" t="s">
        <v>286</v>
      </c>
      <c r="B34" s="12" t="s">
        <v>446</v>
      </c>
      <c r="C34" s="13">
        <v>0.22</v>
      </c>
      <c r="D34" s="13">
        <v>0.284</v>
      </c>
      <c r="E34" s="13">
        <v>0.305</v>
      </c>
      <c r="F34" s="13">
        <v>0.299</v>
      </c>
      <c r="G34" s="13">
        <v>0.277</v>
      </c>
      <c r="H34" s="13">
        <v>0.269</v>
      </c>
      <c r="I34" s="13">
        <v>0.272</v>
      </c>
      <c r="J34" s="13">
        <v>0.239</v>
      </c>
      <c r="K34" s="13">
        <v>0.243</v>
      </c>
      <c r="L34" s="13">
        <v>0.252</v>
      </c>
      <c r="M34" s="2">
        <v>0.167</v>
      </c>
      <c r="N34" s="2">
        <v>0.272</v>
      </c>
      <c r="O34" s="2">
        <v>0.271</v>
      </c>
      <c r="P34" s="2">
        <v>0.278</v>
      </c>
      <c r="Q34" s="2">
        <v>0.268</v>
      </c>
      <c r="R34" s="2">
        <v>0.226</v>
      </c>
      <c r="S34" s="2">
        <v>0.255</v>
      </c>
      <c r="T34" s="2">
        <v>0.247</v>
      </c>
      <c r="U34" s="2">
        <v>0.241</v>
      </c>
      <c r="V34" s="2">
        <v>0.238</v>
      </c>
      <c r="W34" s="2">
        <v>0.257</v>
      </c>
      <c r="X34" s="2"/>
    </row>
    <row r="35" spans="1:24" ht="14.25">
      <c r="A35" s="11" t="s">
        <v>266</v>
      </c>
      <c r="B35" s="12" t="s">
        <v>446</v>
      </c>
      <c r="C35" s="13">
        <v>0.362</v>
      </c>
      <c r="D35" s="13">
        <v>0.397</v>
      </c>
      <c r="E35" s="13">
        <v>0.408</v>
      </c>
      <c r="F35" s="13">
        <v>0.425</v>
      </c>
      <c r="G35" s="13">
        <v>0.435</v>
      </c>
      <c r="H35" s="13">
        <v>0.443</v>
      </c>
      <c r="I35" s="13">
        <v>0.452</v>
      </c>
      <c r="J35" s="13">
        <v>0.407</v>
      </c>
      <c r="K35" s="13">
        <v>0.441</v>
      </c>
      <c r="L35" s="13">
        <v>0.463</v>
      </c>
      <c r="M35" s="2">
        <v>0.26</v>
      </c>
      <c r="N35" s="2">
        <v>0.321</v>
      </c>
      <c r="O35" s="2">
        <v>0.322</v>
      </c>
      <c r="P35" s="2">
        <v>0.331</v>
      </c>
      <c r="Q35" s="2">
        <v>0.331</v>
      </c>
      <c r="R35" s="2">
        <v>0.286</v>
      </c>
      <c r="S35" s="2">
        <v>0.315</v>
      </c>
      <c r="T35" s="2">
        <v>0.315</v>
      </c>
      <c r="U35" s="2">
        <v>0.308</v>
      </c>
      <c r="V35" s="2">
        <v>0.311</v>
      </c>
      <c r="W35" s="2">
        <v>0.372</v>
      </c>
      <c r="X35" s="2"/>
    </row>
    <row r="36" spans="1:24" ht="12.75" customHeight="1">
      <c r="A36" s="16"/>
      <c r="B36" s="2"/>
      <c r="C36" s="2"/>
      <c r="D36" s="2"/>
      <c r="E36" s="2"/>
      <c r="F36" s="2"/>
      <c r="G36" s="2"/>
      <c r="H36" s="2"/>
      <c r="I36" s="2"/>
      <c r="J36" s="2"/>
      <c r="K36" s="2"/>
      <c r="L36" s="2"/>
      <c r="M36" s="2"/>
      <c r="N36" s="2"/>
      <c r="O36" s="2"/>
      <c r="P36" s="2"/>
      <c r="Q36" s="2"/>
      <c r="R36" s="2"/>
      <c r="S36" s="2"/>
      <c r="T36" s="2"/>
      <c r="U36" s="2"/>
      <c r="V36" s="2"/>
      <c r="W36" s="2"/>
      <c r="X36" s="2"/>
    </row>
    <row r="37" spans="1:24" ht="165.75">
      <c r="A37" s="16" t="s">
        <v>331</v>
      </c>
      <c r="B37" s="2"/>
      <c r="C37" s="2"/>
      <c r="D37" s="2"/>
      <c r="E37" s="2"/>
      <c r="F37" s="2"/>
      <c r="G37" s="2"/>
      <c r="H37" s="2"/>
      <c r="I37" s="2"/>
      <c r="J37" s="2"/>
      <c r="K37" s="2"/>
      <c r="L37" s="2"/>
      <c r="M37" s="2"/>
      <c r="N37" s="2"/>
      <c r="O37" s="2"/>
      <c r="P37" s="2"/>
      <c r="Q37" s="2"/>
      <c r="R37" s="2"/>
      <c r="S37" s="2"/>
      <c r="T37" s="2"/>
      <c r="U37" s="2"/>
      <c r="V37" s="2"/>
      <c r="W37" s="2"/>
      <c r="X37" s="2"/>
    </row>
    <row r="38" spans="1:24" ht="102">
      <c r="A38" s="16" t="s">
        <v>183</v>
      </c>
      <c r="B38" s="2"/>
      <c r="C38" s="2"/>
      <c r="D38" s="2"/>
      <c r="E38" s="2"/>
      <c r="F38" s="2"/>
      <c r="G38" s="2"/>
      <c r="H38" s="2"/>
      <c r="I38" s="2"/>
      <c r="J38" s="2"/>
      <c r="K38" s="2"/>
      <c r="L38" s="2"/>
      <c r="M38" s="2"/>
      <c r="N38" s="2"/>
      <c r="O38" s="2"/>
      <c r="P38" s="2"/>
      <c r="Q38" s="2"/>
      <c r="R38" s="2"/>
      <c r="S38" s="2"/>
      <c r="T38" s="2"/>
      <c r="U38" s="2"/>
      <c r="V38" s="2"/>
      <c r="W38" s="2"/>
      <c r="X38" s="2"/>
    </row>
  </sheetData>
  <printOptions/>
  <pageMargins left="0.75" right="0.75" top="1" bottom="1" header="0.5" footer="0.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F120"/>
  <sheetViews>
    <sheetView workbookViewId="0" topLeftCell="A1"/>
  </sheetViews>
  <sheetFormatPr defaultColWidth="17.140625" defaultRowHeight="12.75" customHeight="1"/>
  <cols>
    <col min="1" max="1" width="17.140625" style="0" customWidth="1"/>
    <col min="2" max="2" width="21.28125" style="0" customWidth="1"/>
    <col min="3" max="3" width="20.7109375" style="0" customWidth="1"/>
    <col min="4" max="6" width="17.140625" style="0" customWidth="1"/>
  </cols>
  <sheetData>
    <row r="1" spans="2:3" ht="25.5">
      <c r="B1" s="163" t="s">
        <v>295</v>
      </c>
      <c r="C1" s="163" t="s">
        <v>89</v>
      </c>
    </row>
    <row r="2" spans="1:3" ht="63.75">
      <c r="A2" s="163" t="s">
        <v>166</v>
      </c>
      <c r="B2" s="16" t="s">
        <v>86</v>
      </c>
      <c r="C2" s="16" t="s">
        <v>242</v>
      </c>
    </row>
    <row r="3" spans="1:3" ht="25.5">
      <c r="A3" s="163" t="s">
        <v>404</v>
      </c>
      <c r="B3" s="16" t="s">
        <v>284</v>
      </c>
      <c r="C3" s="16" t="s">
        <v>115</v>
      </c>
    </row>
    <row r="4" ht="12.75" customHeight="1"/>
    <row r="5" spans="1:2" ht="25.5">
      <c r="A5" s="163" t="s">
        <v>135</v>
      </c>
      <c r="B5" s="2" t="s">
        <v>18</v>
      </c>
    </row>
    <row r="6" ht="12.75" customHeight="1"/>
    <row r="7" spans="1:5" ht="14.25">
      <c r="A7" s="120" t="s">
        <v>69</v>
      </c>
      <c r="B7" s="50"/>
      <c r="C7" s="50"/>
      <c r="D7" s="50"/>
      <c r="E7" s="50"/>
    </row>
    <row r="8" spans="1:5" ht="14.25">
      <c r="A8" s="164"/>
      <c r="B8" s="18"/>
      <c r="C8" s="18"/>
      <c r="D8" s="18"/>
      <c r="E8" s="18"/>
    </row>
    <row r="9" spans="1:6" ht="38.25">
      <c r="A9" s="165" t="s">
        <v>287</v>
      </c>
      <c r="B9" s="165" t="s">
        <v>261</v>
      </c>
      <c r="C9" s="166" t="s">
        <v>265</v>
      </c>
      <c r="D9" s="166" t="s">
        <v>244</v>
      </c>
      <c r="E9" s="166" t="s">
        <v>332</v>
      </c>
      <c r="F9" s="102" t="s">
        <v>412</v>
      </c>
    </row>
    <row r="10" spans="1:6" ht="12.75" customHeight="1">
      <c r="A10" s="167"/>
      <c r="B10" s="167"/>
      <c r="C10" s="168"/>
      <c r="D10" s="168"/>
      <c r="E10" s="168"/>
      <c r="F10" s="66"/>
    </row>
    <row r="11" spans="1:6" ht="12.75" customHeight="1">
      <c r="A11" s="169" t="s">
        <v>249</v>
      </c>
      <c r="B11" s="169" t="s">
        <v>461</v>
      </c>
      <c r="C11" s="170">
        <v>3</v>
      </c>
      <c r="D11" s="171">
        <f>F11/2</f>
      </c>
      <c r="E11" s="171">
        <f>C11+D11</f>
      </c>
      <c r="F11" s="170">
        <v>5</v>
      </c>
    </row>
    <row r="12" spans="1:6" ht="12.75" customHeight="1">
      <c r="A12" s="169" t="s">
        <v>249</v>
      </c>
      <c r="B12" s="169" t="s">
        <v>352</v>
      </c>
      <c r="C12" s="170">
        <v>3</v>
      </c>
      <c r="D12" s="171">
        <f>F12/2</f>
      </c>
      <c r="E12" s="171">
        <f>C12+D12</f>
      </c>
      <c r="F12" s="170">
        <v>5</v>
      </c>
    </row>
    <row r="13" spans="1:6" ht="12.75" customHeight="1">
      <c r="A13" s="169" t="s">
        <v>249</v>
      </c>
      <c r="B13" s="169" t="s">
        <v>310</v>
      </c>
      <c r="C13" s="170">
        <v>3</v>
      </c>
      <c r="D13" s="171">
        <f>F13/2</f>
      </c>
      <c r="E13" s="171">
        <f>C13+D13</f>
      </c>
      <c r="F13" s="170">
        <v>5</v>
      </c>
    </row>
    <row r="14" spans="1:6" ht="12.75" customHeight="1">
      <c r="A14" s="169" t="s">
        <v>249</v>
      </c>
      <c r="B14" s="169" t="s">
        <v>308</v>
      </c>
      <c r="C14" s="170">
        <v>3</v>
      </c>
      <c r="D14" s="171">
        <f>F14/2</f>
      </c>
      <c r="E14" s="171">
        <f>C14+D14</f>
      </c>
      <c r="F14" s="170">
        <v>5</v>
      </c>
    </row>
    <row r="15" spans="1:6" ht="12.75" customHeight="1">
      <c r="A15" s="169" t="s">
        <v>249</v>
      </c>
      <c r="B15" s="169" t="s">
        <v>390</v>
      </c>
      <c r="C15" s="170">
        <v>3</v>
      </c>
      <c r="D15" s="171">
        <f>F15/2</f>
      </c>
      <c r="E15" s="171">
        <f>C15+D15</f>
      </c>
      <c r="F15" s="170">
        <v>5</v>
      </c>
    </row>
    <row r="16" spans="1:6" ht="12.75" customHeight="1">
      <c r="A16" s="169" t="s">
        <v>286</v>
      </c>
      <c r="B16" s="169" t="s">
        <v>308</v>
      </c>
      <c r="C16" s="170">
        <v>3</v>
      </c>
      <c r="D16" s="171">
        <f>F16/2</f>
      </c>
      <c r="E16" s="171">
        <f>C16+D16</f>
      </c>
      <c r="F16" s="170">
        <v>5</v>
      </c>
    </row>
    <row r="17" spans="1:6" ht="12.75" customHeight="1">
      <c r="A17" s="169" t="s">
        <v>347</v>
      </c>
      <c r="B17" s="169" t="s">
        <v>352</v>
      </c>
      <c r="C17" s="170">
        <v>3</v>
      </c>
      <c r="D17" s="171">
        <f>F17/2</f>
      </c>
      <c r="E17" s="171">
        <f>C17+D17</f>
      </c>
      <c r="F17" s="170">
        <v>5</v>
      </c>
    </row>
    <row r="18" spans="1:6" ht="12.75" customHeight="1">
      <c r="A18" s="169" t="s">
        <v>71</v>
      </c>
      <c r="B18" s="169" t="s">
        <v>198</v>
      </c>
      <c r="C18" s="170">
        <v>4</v>
      </c>
      <c r="D18" s="171">
        <f>F18/2</f>
      </c>
      <c r="E18" s="171">
        <f>C18+D18</f>
      </c>
      <c r="F18" s="170">
        <v>3</v>
      </c>
    </row>
    <row r="19" spans="1:6" ht="12.75" customHeight="1">
      <c r="A19" s="169" t="s">
        <v>71</v>
      </c>
      <c r="B19" s="169" t="s">
        <v>173</v>
      </c>
      <c r="C19" s="170">
        <v>0</v>
      </c>
      <c r="D19" s="171">
        <f>F19/2</f>
      </c>
      <c r="E19" s="171">
        <f>C19+D19</f>
      </c>
      <c r="F19" s="170">
        <v>0</v>
      </c>
    </row>
    <row r="20" spans="1:6" ht="12.75" customHeight="1">
      <c r="A20" s="169" t="s">
        <v>71</v>
      </c>
      <c r="B20" s="169" t="s">
        <v>163</v>
      </c>
      <c r="C20" s="170">
        <v>5</v>
      </c>
      <c r="D20" s="171">
        <f>F20/2</f>
      </c>
      <c r="E20" s="171">
        <f>C20+D20</f>
      </c>
      <c r="F20" s="170">
        <v>3</v>
      </c>
    </row>
    <row r="21" spans="1:6" ht="12.75" customHeight="1">
      <c r="A21" s="169" t="s">
        <v>198</v>
      </c>
      <c r="B21" s="169" t="s">
        <v>71</v>
      </c>
      <c r="C21" s="170">
        <v>4</v>
      </c>
      <c r="D21" s="171">
        <f>F21/2</f>
      </c>
      <c r="E21" s="171">
        <f>C21+D21</f>
      </c>
      <c r="F21" s="170">
        <v>3</v>
      </c>
    </row>
    <row r="22" spans="1:6" ht="12.75" customHeight="1">
      <c r="A22" s="169" t="s">
        <v>198</v>
      </c>
      <c r="B22" s="169" t="s">
        <v>173</v>
      </c>
      <c r="C22" s="170">
        <v>4</v>
      </c>
      <c r="D22" s="171">
        <f>F22/2</f>
      </c>
      <c r="E22" s="171">
        <f>C22+D22</f>
      </c>
      <c r="F22" s="170">
        <v>3</v>
      </c>
    </row>
    <row r="23" spans="1:6" ht="12.75" customHeight="1">
      <c r="A23" s="169" t="s">
        <v>198</v>
      </c>
      <c r="B23" s="169" t="s">
        <v>155</v>
      </c>
      <c r="C23" s="170">
        <v>4</v>
      </c>
      <c r="D23" s="171">
        <f>F23/2</f>
      </c>
      <c r="E23" s="171">
        <f>C23+D23</f>
      </c>
      <c r="F23" s="170">
        <v>3</v>
      </c>
    </row>
    <row r="24" spans="1:6" ht="12.75" customHeight="1">
      <c r="A24" s="169" t="s">
        <v>198</v>
      </c>
      <c r="B24" s="169" t="s">
        <v>291</v>
      </c>
      <c r="C24" s="170">
        <v>5</v>
      </c>
      <c r="D24" s="171">
        <f>F24/2</f>
      </c>
      <c r="E24" s="171">
        <f>C24+D24</f>
      </c>
      <c r="F24" s="170">
        <v>3</v>
      </c>
    </row>
    <row r="25" spans="1:6" ht="12.75" customHeight="1">
      <c r="A25" s="169" t="s">
        <v>198</v>
      </c>
      <c r="B25" s="169" t="s">
        <v>112</v>
      </c>
      <c r="C25" s="170">
        <v>5</v>
      </c>
      <c r="D25" s="171">
        <f>F25/2</f>
      </c>
      <c r="E25" s="171">
        <f>C25+D25</f>
      </c>
      <c r="F25" s="170">
        <v>3</v>
      </c>
    </row>
    <row r="26" spans="1:6" ht="12.75" customHeight="1">
      <c r="A26" s="169" t="s">
        <v>196</v>
      </c>
      <c r="B26" s="169" t="s">
        <v>259</v>
      </c>
      <c r="C26" s="170">
        <v>0</v>
      </c>
      <c r="D26" s="171">
        <f>F26/2</f>
      </c>
      <c r="E26" s="171">
        <f>C26+D26</f>
      </c>
      <c r="F26" s="170">
        <v>0</v>
      </c>
    </row>
    <row r="27" spans="1:6" ht="12.75" customHeight="1">
      <c r="A27" s="169" t="s">
        <v>196</v>
      </c>
      <c r="B27" s="169" t="s">
        <v>461</v>
      </c>
      <c r="C27" s="170">
        <v>0</v>
      </c>
      <c r="D27" s="171">
        <f>F27/2</f>
      </c>
      <c r="E27" s="171">
        <f>C27+D27</f>
      </c>
      <c r="F27" s="170">
        <v>0</v>
      </c>
    </row>
    <row r="28" spans="1:6" ht="12.75" customHeight="1">
      <c r="A28" s="169" t="s">
        <v>196</v>
      </c>
      <c r="B28" s="169" t="s">
        <v>67</v>
      </c>
      <c r="C28" s="170">
        <v>5</v>
      </c>
      <c r="D28" s="171">
        <f>F28/2</f>
      </c>
      <c r="E28" s="171">
        <f>C28+D28</f>
      </c>
      <c r="F28" s="170">
        <v>3</v>
      </c>
    </row>
    <row r="29" spans="1:6" ht="12.75" customHeight="1">
      <c r="A29" s="169" t="s">
        <v>196</v>
      </c>
      <c r="B29" s="169" t="s">
        <v>377</v>
      </c>
      <c r="C29" s="170">
        <v>0</v>
      </c>
      <c r="D29" s="171">
        <f>F29/2</f>
      </c>
      <c r="E29" s="171">
        <f>C29+D29</f>
      </c>
      <c r="F29" s="170">
        <v>2</v>
      </c>
    </row>
    <row r="30" spans="1:6" ht="12.75" customHeight="1">
      <c r="A30" s="169" t="s">
        <v>259</v>
      </c>
      <c r="B30" s="169" t="s">
        <v>196</v>
      </c>
      <c r="C30" s="170">
        <v>0</v>
      </c>
      <c r="D30" s="171">
        <f>F30/2</f>
      </c>
      <c r="E30" s="171">
        <f>C30+D30</f>
      </c>
      <c r="F30" s="170">
        <v>0</v>
      </c>
    </row>
    <row r="31" spans="1:6" ht="12.75" customHeight="1">
      <c r="A31" s="169" t="s">
        <v>259</v>
      </c>
      <c r="B31" s="169" t="s">
        <v>158</v>
      </c>
      <c r="C31" s="170">
        <v>0</v>
      </c>
      <c r="D31" s="171">
        <f>F31/2</f>
      </c>
      <c r="E31" s="171">
        <f>C31+D31</f>
      </c>
      <c r="F31" s="170">
        <v>0</v>
      </c>
    </row>
    <row r="32" spans="1:6" ht="12.75" customHeight="1">
      <c r="A32" s="169" t="s">
        <v>259</v>
      </c>
      <c r="B32" s="169" t="s">
        <v>163</v>
      </c>
      <c r="C32" s="170">
        <v>5</v>
      </c>
      <c r="D32" s="171">
        <f>F32/2</f>
      </c>
      <c r="E32" s="171">
        <f>C32+D32</f>
      </c>
      <c r="F32" s="170">
        <v>3</v>
      </c>
    </row>
    <row r="33" spans="1:6" ht="12.75" customHeight="1">
      <c r="A33" s="169" t="s">
        <v>259</v>
      </c>
      <c r="B33" s="169" t="s">
        <v>377</v>
      </c>
      <c r="C33" s="170">
        <v>0</v>
      </c>
      <c r="D33" s="171">
        <f>F33/2</f>
      </c>
      <c r="E33" s="171">
        <f>C33+D33</f>
      </c>
      <c r="F33" s="170">
        <v>2</v>
      </c>
    </row>
    <row r="34" spans="1:6" ht="12.75" customHeight="1">
      <c r="A34" s="169" t="s">
        <v>461</v>
      </c>
      <c r="B34" s="169" t="s">
        <v>249</v>
      </c>
      <c r="C34" s="170">
        <v>5</v>
      </c>
      <c r="D34" s="171">
        <f>F34/2</f>
      </c>
      <c r="E34" s="171">
        <f>C34+D34</f>
      </c>
      <c r="F34" s="170">
        <v>3</v>
      </c>
    </row>
    <row r="35" spans="1:6" ht="12.75" customHeight="1">
      <c r="A35" s="169" t="s">
        <v>461</v>
      </c>
      <c r="B35" s="169" t="s">
        <v>196</v>
      </c>
      <c r="C35" s="170">
        <v>0</v>
      </c>
      <c r="D35" s="171">
        <f>F35/2</f>
      </c>
      <c r="E35" s="171">
        <f>C35+D35</f>
      </c>
      <c r="F35" s="170">
        <v>0</v>
      </c>
    </row>
    <row r="36" spans="1:6" ht="12.75" customHeight="1">
      <c r="A36" s="169" t="s">
        <v>461</v>
      </c>
      <c r="B36" s="169" t="s">
        <v>173</v>
      </c>
      <c r="C36" s="170">
        <v>0</v>
      </c>
      <c r="D36" s="171">
        <f>F36/2</f>
      </c>
      <c r="E36" s="171">
        <f>C36+D36</f>
      </c>
      <c r="F36" s="170">
        <v>0</v>
      </c>
    </row>
    <row r="37" spans="1:6" ht="12.75" customHeight="1">
      <c r="A37" s="169" t="s">
        <v>461</v>
      </c>
      <c r="B37" s="169" t="s">
        <v>312</v>
      </c>
      <c r="C37" s="170">
        <v>0</v>
      </c>
      <c r="D37" s="171">
        <f>F37/2</f>
      </c>
      <c r="E37" s="171">
        <f>C37+D37</f>
      </c>
      <c r="F37" s="170">
        <v>2</v>
      </c>
    </row>
    <row r="38" spans="1:6" ht="12.75" customHeight="1">
      <c r="A38" s="169" t="s">
        <v>461</v>
      </c>
      <c r="B38" s="169" t="s">
        <v>310</v>
      </c>
      <c r="C38" s="170">
        <v>5</v>
      </c>
      <c r="D38" s="171">
        <f>F38/2</f>
      </c>
      <c r="E38" s="171">
        <f>C38+D38</f>
      </c>
      <c r="F38" s="170">
        <v>3</v>
      </c>
    </row>
    <row r="39" spans="1:6" ht="12.75" customHeight="1">
      <c r="A39" s="169" t="s">
        <v>461</v>
      </c>
      <c r="B39" s="169" t="s">
        <v>390</v>
      </c>
      <c r="C39" s="170">
        <v>5</v>
      </c>
      <c r="D39" s="171">
        <f>F39/2</f>
      </c>
      <c r="E39" s="171">
        <f>C39+D39</f>
      </c>
      <c r="F39" s="170">
        <v>3</v>
      </c>
    </row>
    <row r="40" spans="1:6" ht="12.75" customHeight="1">
      <c r="A40" s="169" t="s">
        <v>173</v>
      </c>
      <c r="B40" s="169" t="s">
        <v>71</v>
      </c>
      <c r="C40" s="170">
        <v>0</v>
      </c>
      <c r="D40" s="171">
        <f>F40/2</f>
      </c>
      <c r="E40" s="171">
        <f>C40+D40</f>
      </c>
      <c r="F40" s="170">
        <v>0</v>
      </c>
    </row>
    <row r="41" spans="1:6" ht="12.75" customHeight="1">
      <c r="A41" s="169" t="s">
        <v>173</v>
      </c>
      <c r="B41" s="169" t="s">
        <v>198</v>
      </c>
      <c r="C41" s="170">
        <v>4</v>
      </c>
      <c r="D41" s="171">
        <f>F41/2</f>
      </c>
      <c r="E41" s="171">
        <f>C41+D41</f>
      </c>
      <c r="F41" s="170">
        <v>3</v>
      </c>
    </row>
    <row r="42" spans="1:6" ht="12.75" customHeight="1">
      <c r="A42" s="169" t="s">
        <v>173</v>
      </c>
      <c r="B42" s="169" t="s">
        <v>196</v>
      </c>
      <c r="C42" s="170">
        <v>0</v>
      </c>
      <c r="D42" s="171">
        <f>F42/2</f>
      </c>
      <c r="E42" s="171">
        <f>C42+D42</f>
      </c>
      <c r="F42" s="170">
        <v>0</v>
      </c>
    </row>
    <row r="43" spans="1:6" ht="12.75" customHeight="1">
      <c r="A43" s="169" t="s">
        <v>173</v>
      </c>
      <c r="B43" s="169" t="s">
        <v>461</v>
      </c>
      <c r="C43" s="170">
        <v>0</v>
      </c>
      <c r="D43" s="171">
        <f>F43/2</f>
      </c>
      <c r="E43" s="171">
        <f>C43+D43</f>
      </c>
      <c r="F43" s="170">
        <v>0</v>
      </c>
    </row>
    <row r="44" spans="1:6" ht="12.75" customHeight="1">
      <c r="A44" s="169" t="s">
        <v>173</v>
      </c>
      <c r="B44" s="169" t="s">
        <v>158</v>
      </c>
      <c r="C44" s="170">
        <v>0</v>
      </c>
      <c r="D44" s="171">
        <f>F44/2</f>
      </c>
      <c r="E44" s="171">
        <f>C44+D44</f>
      </c>
      <c r="F44" s="170">
        <v>0</v>
      </c>
    </row>
    <row r="45" spans="1:6" ht="12.75" customHeight="1">
      <c r="A45" s="169" t="s">
        <v>173</v>
      </c>
      <c r="B45" s="169" t="s">
        <v>155</v>
      </c>
      <c r="C45" s="170">
        <v>4</v>
      </c>
      <c r="D45" s="171">
        <f>F45/2</f>
      </c>
      <c r="E45" s="171">
        <f>C45+D45</f>
      </c>
      <c r="F45" s="170">
        <v>3</v>
      </c>
    </row>
    <row r="46" spans="1:6" ht="12.75" customHeight="1">
      <c r="A46" s="169" t="s">
        <v>173</v>
      </c>
      <c r="B46" s="169" t="s">
        <v>163</v>
      </c>
      <c r="C46" s="170">
        <v>5</v>
      </c>
      <c r="D46" s="171">
        <f>F46/2</f>
      </c>
      <c r="E46" s="171">
        <f>C46+D46</f>
      </c>
      <c r="F46" s="170">
        <v>3</v>
      </c>
    </row>
    <row r="47" spans="1:6" ht="12.75" customHeight="1">
      <c r="A47" s="169" t="s">
        <v>173</v>
      </c>
      <c r="B47" s="169" t="s">
        <v>312</v>
      </c>
      <c r="C47" s="170">
        <v>0</v>
      </c>
      <c r="D47" s="171">
        <f>F47/2</f>
      </c>
      <c r="E47" s="171">
        <f>C47+D47</f>
      </c>
      <c r="F47" s="170">
        <v>2</v>
      </c>
    </row>
    <row r="48" spans="1:6" ht="12.75" customHeight="1">
      <c r="A48" s="169" t="s">
        <v>173</v>
      </c>
      <c r="B48" s="169" t="s">
        <v>153</v>
      </c>
      <c r="C48" s="170">
        <v>4</v>
      </c>
      <c r="D48" s="171">
        <f>F48/2</f>
      </c>
      <c r="E48" s="171">
        <f>C48+D48</f>
      </c>
      <c r="F48" s="170">
        <v>3</v>
      </c>
    </row>
    <row r="49" spans="1:6" ht="12.75" customHeight="1">
      <c r="A49" s="169" t="s">
        <v>158</v>
      </c>
      <c r="B49" s="169" t="s">
        <v>259</v>
      </c>
      <c r="C49" s="170">
        <v>0</v>
      </c>
      <c r="D49" s="171">
        <f>F49/2</f>
      </c>
      <c r="E49" s="171">
        <f>C49+D49</f>
      </c>
      <c r="F49" s="170">
        <v>0</v>
      </c>
    </row>
    <row r="50" spans="1:6" ht="12.75" customHeight="1">
      <c r="A50" s="169" t="s">
        <v>158</v>
      </c>
      <c r="B50" s="169" t="s">
        <v>173</v>
      </c>
      <c r="C50" s="170">
        <v>0</v>
      </c>
      <c r="D50" s="171">
        <f>F50/2</f>
      </c>
      <c r="E50" s="171">
        <f>C50+D50</f>
      </c>
      <c r="F50" s="170">
        <v>0</v>
      </c>
    </row>
    <row r="51" spans="1:6" ht="12.75" customHeight="1">
      <c r="A51" s="169" t="s">
        <v>158</v>
      </c>
      <c r="B51" s="169" t="s">
        <v>377</v>
      </c>
      <c r="C51" s="170">
        <v>0</v>
      </c>
      <c r="D51" s="171">
        <f>F51/2</f>
      </c>
      <c r="E51" s="171">
        <f>C51+D51</f>
      </c>
      <c r="F51" s="170">
        <v>2</v>
      </c>
    </row>
    <row r="52" spans="1:6" ht="12.75" customHeight="1">
      <c r="A52" s="169" t="s">
        <v>155</v>
      </c>
      <c r="B52" s="169" t="s">
        <v>198</v>
      </c>
      <c r="C52" s="170">
        <v>2</v>
      </c>
      <c r="D52" s="171">
        <f>F52/2</f>
      </c>
      <c r="E52" s="171">
        <f>C52+D52</f>
      </c>
      <c r="F52" s="170">
        <v>3</v>
      </c>
    </row>
    <row r="53" spans="1:6" ht="12.75" customHeight="1">
      <c r="A53" s="169" t="s">
        <v>155</v>
      </c>
      <c r="B53" s="169" t="s">
        <v>173</v>
      </c>
      <c r="C53" s="170">
        <v>2</v>
      </c>
      <c r="D53" s="171">
        <f>F53/2</f>
      </c>
      <c r="E53" s="171">
        <f>C53+D53</f>
      </c>
      <c r="F53" s="170">
        <v>3</v>
      </c>
    </row>
    <row r="54" spans="1:6" ht="12.75" customHeight="1">
      <c r="A54" s="169" t="s">
        <v>155</v>
      </c>
      <c r="B54" s="169" t="s">
        <v>112</v>
      </c>
      <c r="C54" s="170">
        <v>2</v>
      </c>
      <c r="D54" s="171">
        <f>F54/2</f>
      </c>
      <c r="E54" s="171">
        <f>C54+D54</f>
      </c>
      <c r="F54" s="170">
        <v>3</v>
      </c>
    </row>
    <row r="55" spans="1:6" ht="12.75" customHeight="1">
      <c r="A55" s="169" t="s">
        <v>155</v>
      </c>
      <c r="B55" s="169" t="s">
        <v>310</v>
      </c>
      <c r="C55" s="170">
        <v>0</v>
      </c>
      <c r="D55" s="171">
        <f>F55/2</f>
      </c>
      <c r="E55" s="171">
        <f>C55+D55</f>
      </c>
      <c r="F55" s="170">
        <v>0</v>
      </c>
    </row>
    <row r="56" spans="1:6" ht="12.75" customHeight="1">
      <c r="A56" s="169" t="s">
        <v>23</v>
      </c>
      <c r="B56" s="169" t="s">
        <v>359</v>
      </c>
      <c r="C56" s="170">
        <v>0</v>
      </c>
      <c r="D56" s="171">
        <f>F56/2</f>
      </c>
      <c r="E56" s="171">
        <f>C56+D56</f>
      </c>
      <c r="F56" s="170">
        <v>3</v>
      </c>
    </row>
    <row r="57" spans="1:6" ht="12.75" customHeight="1">
      <c r="A57" s="169" t="s">
        <v>23</v>
      </c>
      <c r="B57" s="169" t="s">
        <v>60</v>
      </c>
      <c r="C57" s="170">
        <v>0</v>
      </c>
      <c r="D57" s="171">
        <f>F57/2</f>
      </c>
      <c r="E57" s="171">
        <f>C57+D57</f>
      </c>
      <c r="F57" s="170">
        <v>3</v>
      </c>
    </row>
    <row r="58" spans="1:6" ht="12.75" customHeight="1">
      <c r="A58" s="169" t="s">
        <v>23</v>
      </c>
      <c r="B58" s="169" t="s">
        <v>322</v>
      </c>
      <c r="C58" s="170">
        <v>0</v>
      </c>
      <c r="D58" s="171">
        <f>F58/2</f>
      </c>
      <c r="E58" s="171">
        <f>C58+D58</f>
      </c>
      <c r="F58" s="170">
        <v>3</v>
      </c>
    </row>
    <row r="59" spans="1:6" ht="12.75" customHeight="1">
      <c r="A59" s="169" t="s">
        <v>67</v>
      </c>
      <c r="B59" s="169" t="s">
        <v>196</v>
      </c>
      <c r="C59" s="170">
        <v>3</v>
      </c>
      <c r="D59" s="171">
        <f>F59/2</f>
      </c>
      <c r="E59" s="171">
        <f>C59+D59</f>
      </c>
      <c r="F59" s="170">
        <v>5</v>
      </c>
    </row>
    <row r="60" spans="1:6" ht="12.75" customHeight="1">
      <c r="A60" s="169" t="s">
        <v>67</v>
      </c>
      <c r="B60" s="169" t="s">
        <v>390</v>
      </c>
      <c r="C60" s="170">
        <v>3</v>
      </c>
      <c r="D60" s="171">
        <f>F60/2</f>
      </c>
      <c r="E60" s="171">
        <f>C60+D60</f>
      </c>
      <c r="F60" s="170">
        <v>5</v>
      </c>
    </row>
    <row r="61" spans="1:6" ht="12.75" customHeight="1">
      <c r="A61" s="169" t="s">
        <v>291</v>
      </c>
      <c r="B61" s="169" t="s">
        <v>198</v>
      </c>
      <c r="C61" s="170">
        <v>3</v>
      </c>
      <c r="D61" s="171">
        <f>F61/2</f>
      </c>
      <c r="E61" s="171">
        <f>C61+D61</f>
      </c>
      <c r="F61" s="170">
        <v>5</v>
      </c>
    </row>
    <row r="62" spans="1:6" ht="12.75" customHeight="1">
      <c r="A62" s="169" t="s">
        <v>359</v>
      </c>
      <c r="B62" s="169" t="s">
        <v>23</v>
      </c>
      <c r="C62" s="170">
        <v>0</v>
      </c>
      <c r="D62" s="171">
        <f>F62/2</f>
      </c>
      <c r="E62" s="171">
        <f>C62+D62</f>
      </c>
      <c r="F62" s="170">
        <v>3</v>
      </c>
    </row>
    <row r="63" spans="1:6" ht="12.75" customHeight="1">
      <c r="A63" s="169" t="s">
        <v>359</v>
      </c>
      <c r="B63" s="169" t="s">
        <v>60</v>
      </c>
      <c r="C63" s="170">
        <v>0</v>
      </c>
      <c r="D63" s="171">
        <f>F63/2</f>
      </c>
      <c r="E63" s="171">
        <f>C63+D63</f>
      </c>
      <c r="F63" s="170">
        <v>0</v>
      </c>
    </row>
    <row r="64" spans="1:6" ht="12.75" customHeight="1">
      <c r="A64" s="169" t="s">
        <v>359</v>
      </c>
      <c r="B64" s="169" t="s">
        <v>163</v>
      </c>
      <c r="C64" s="170">
        <v>4</v>
      </c>
      <c r="D64" s="171">
        <f>F64/2</f>
      </c>
      <c r="E64" s="171">
        <f>C64+D64</f>
      </c>
      <c r="F64" s="170">
        <v>3</v>
      </c>
    </row>
    <row r="65" spans="1:6" ht="12.75" customHeight="1">
      <c r="A65" s="169" t="s">
        <v>359</v>
      </c>
      <c r="B65" s="169" t="s">
        <v>379</v>
      </c>
      <c r="C65" s="170">
        <v>5</v>
      </c>
      <c r="D65" s="171">
        <f>F65/2</f>
      </c>
      <c r="E65" s="171">
        <f>C65+D65</f>
      </c>
      <c r="F65" s="170">
        <v>3</v>
      </c>
    </row>
    <row r="66" spans="1:6" ht="12.75" customHeight="1">
      <c r="A66" s="169" t="s">
        <v>60</v>
      </c>
      <c r="B66" s="169" t="s">
        <v>23</v>
      </c>
      <c r="C66" s="170">
        <v>0</v>
      </c>
      <c r="D66" s="171">
        <f>F66/2</f>
      </c>
      <c r="E66" s="171">
        <f>C66+D66</f>
      </c>
      <c r="F66" s="170">
        <v>3</v>
      </c>
    </row>
    <row r="67" spans="1:6" ht="12.75" customHeight="1">
      <c r="A67" s="169" t="s">
        <v>60</v>
      </c>
      <c r="B67" s="169" t="s">
        <v>359</v>
      </c>
      <c r="C67" s="170">
        <v>0</v>
      </c>
      <c r="D67" s="171">
        <f>F67/2</f>
      </c>
      <c r="E67" s="171">
        <f>C67+D67</f>
      </c>
      <c r="F67" s="170">
        <v>0</v>
      </c>
    </row>
    <row r="68" spans="1:6" ht="12.75" customHeight="1">
      <c r="A68" s="169" t="s">
        <v>60</v>
      </c>
      <c r="B68" s="169" t="s">
        <v>322</v>
      </c>
      <c r="C68" s="170">
        <v>0</v>
      </c>
      <c r="D68" s="171">
        <f>F68/2</f>
      </c>
      <c r="E68" s="171">
        <f>C68+D68</f>
      </c>
      <c r="F68" s="170">
        <v>0</v>
      </c>
    </row>
    <row r="69" spans="1:6" ht="12.75" customHeight="1">
      <c r="A69" s="169" t="s">
        <v>60</v>
      </c>
      <c r="B69" s="169" t="s">
        <v>325</v>
      </c>
      <c r="C69" s="170">
        <v>5</v>
      </c>
      <c r="D69" s="171">
        <f>F69/2</f>
      </c>
      <c r="E69" s="171">
        <f>C69+D69</f>
      </c>
      <c r="F69" s="170">
        <v>3</v>
      </c>
    </row>
    <row r="70" spans="1:6" ht="12.75" customHeight="1">
      <c r="A70" s="169" t="s">
        <v>322</v>
      </c>
      <c r="B70" s="169" t="s">
        <v>23</v>
      </c>
      <c r="C70" s="170">
        <v>0</v>
      </c>
      <c r="D70" s="171">
        <f>F70/2</f>
      </c>
      <c r="E70" s="171">
        <f>C70+D70</f>
      </c>
      <c r="F70" s="170">
        <v>3</v>
      </c>
    </row>
    <row r="71" spans="1:6" ht="12.75" customHeight="1">
      <c r="A71" s="169" t="s">
        <v>322</v>
      </c>
      <c r="B71" s="169" t="s">
        <v>60</v>
      </c>
      <c r="C71" s="170">
        <v>0</v>
      </c>
      <c r="D71" s="171">
        <f>F71/2</f>
      </c>
      <c r="E71" s="171">
        <f>C71+D71</f>
      </c>
      <c r="F71" s="170">
        <v>0</v>
      </c>
    </row>
    <row r="72" spans="1:6" ht="12.75" customHeight="1">
      <c r="A72" s="169" t="s">
        <v>322</v>
      </c>
      <c r="B72" s="169" t="s">
        <v>325</v>
      </c>
      <c r="C72" s="170">
        <v>5</v>
      </c>
      <c r="D72" s="171">
        <f>F72/2</f>
      </c>
      <c r="E72" s="171">
        <f>C72+D72</f>
      </c>
      <c r="F72" s="170">
        <v>3</v>
      </c>
    </row>
    <row r="73" spans="1:6" ht="12.75" customHeight="1">
      <c r="A73" s="169" t="s">
        <v>163</v>
      </c>
      <c r="B73" s="169" t="s">
        <v>71</v>
      </c>
      <c r="C73" s="170">
        <v>2</v>
      </c>
      <c r="D73" s="171">
        <f>F73/2</f>
      </c>
      <c r="E73" s="171">
        <f>C73+D73</f>
      </c>
      <c r="F73" s="170">
        <v>5</v>
      </c>
    </row>
    <row r="74" spans="1:6" ht="12.75" customHeight="1">
      <c r="A74" s="169" t="s">
        <v>163</v>
      </c>
      <c r="B74" s="169" t="s">
        <v>259</v>
      </c>
      <c r="C74" s="170">
        <v>2</v>
      </c>
      <c r="D74" s="171">
        <f>F74/2</f>
      </c>
      <c r="E74" s="171">
        <f>C74+D74</f>
      </c>
      <c r="F74" s="170">
        <v>5</v>
      </c>
    </row>
    <row r="75" spans="1:6" ht="12.75" customHeight="1">
      <c r="A75" s="169" t="s">
        <v>163</v>
      </c>
      <c r="B75" s="169" t="s">
        <v>173</v>
      </c>
      <c r="C75" s="170">
        <v>2</v>
      </c>
      <c r="D75" s="171">
        <f>F75/2</f>
      </c>
      <c r="E75" s="171">
        <f>C75+D75</f>
      </c>
      <c r="F75" s="170">
        <v>5</v>
      </c>
    </row>
    <row r="76" spans="1:6" ht="12.75" customHeight="1">
      <c r="A76" s="169" t="s">
        <v>163</v>
      </c>
      <c r="B76" s="169" t="s">
        <v>359</v>
      </c>
      <c r="C76" s="170">
        <v>2</v>
      </c>
      <c r="D76" s="171">
        <f>F76/2</f>
      </c>
      <c r="E76" s="171">
        <f>C76+D76</f>
      </c>
      <c r="F76" s="170">
        <v>5</v>
      </c>
    </row>
    <row r="77" spans="1:6" ht="12.75" customHeight="1">
      <c r="A77" s="169" t="s">
        <v>325</v>
      </c>
      <c r="B77" s="169" t="s">
        <v>60</v>
      </c>
      <c r="C77" s="170">
        <v>3</v>
      </c>
      <c r="D77" s="171">
        <f>F77/2</f>
      </c>
      <c r="E77" s="171">
        <f>C77+D77</f>
      </c>
      <c r="F77" s="170">
        <v>3</v>
      </c>
    </row>
    <row r="78" spans="1:6" ht="12.75" customHeight="1">
      <c r="A78" s="169" t="s">
        <v>325</v>
      </c>
      <c r="B78" s="169" t="s">
        <v>322</v>
      </c>
      <c r="C78" s="170">
        <v>3</v>
      </c>
      <c r="D78" s="171">
        <f>F78/2</f>
      </c>
      <c r="E78" s="171">
        <f>C78+D78</f>
      </c>
      <c r="F78" s="170">
        <v>3</v>
      </c>
    </row>
    <row r="79" spans="1:6" ht="12.75" customHeight="1">
      <c r="A79" s="169" t="s">
        <v>325</v>
      </c>
      <c r="B79" s="169" t="s">
        <v>379</v>
      </c>
      <c r="C79" s="170">
        <v>0</v>
      </c>
      <c r="D79" s="171">
        <f>F79/2</f>
      </c>
      <c r="E79" s="171">
        <f>C79+D79</f>
      </c>
      <c r="F79" s="170">
        <v>0</v>
      </c>
    </row>
    <row r="80" spans="1:6" ht="12.75" customHeight="1">
      <c r="A80" s="169" t="s">
        <v>379</v>
      </c>
      <c r="B80" s="169" t="s">
        <v>359</v>
      </c>
      <c r="C80" s="170">
        <v>3</v>
      </c>
      <c r="D80" s="171">
        <f>F80/2</f>
      </c>
      <c r="E80" s="171">
        <f>C80+D80</f>
      </c>
      <c r="F80" s="170">
        <v>3</v>
      </c>
    </row>
    <row r="81" spans="1:6" ht="12.75" customHeight="1">
      <c r="A81" s="169" t="s">
        <v>379</v>
      </c>
      <c r="B81" s="169" t="s">
        <v>325</v>
      </c>
      <c r="C81" s="170">
        <v>0</v>
      </c>
      <c r="D81" s="171">
        <f>F81/2</f>
      </c>
      <c r="E81" s="171">
        <f>C81+D81</f>
      </c>
      <c r="F81" s="170">
        <v>0</v>
      </c>
    </row>
    <row r="82" spans="1:6" ht="12.75" customHeight="1">
      <c r="A82" s="169" t="s">
        <v>379</v>
      </c>
      <c r="B82" s="169" t="s">
        <v>377</v>
      </c>
      <c r="C82" s="170">
        <v>0</v>
      </c>
      <c r="D82" s="171">
        <f>F82/2</f>
      </c>
      <c r="E82" s="171">
        <f>C82+D82</f>
      </c>
      <c r="F82" s="170">
        <v>0</v>
      </c>
    </row>
    <row r="83" spans="1:6" ht="12.75" customHeight="1">
      <c r="A83" s="169" t="s">
        <v>377</v>
      </c>
      <c r="B83" s="169" t="s">
        <v>196</v>
      </c>
      <c r="C83" s="170">
        <v>0</v>
      </c>
      <c r="D83" s="171">
        <f>F83/2</f>
      </c>
      <c r="E83" s="171">
        <f>C83+D83</f>
      </c>
      <c r="F83" s="170">
        <v>2</v>
      </c>
    </row>
    <row r="84" spans="1:6" ht="12.75" customHeight="1">
      <c r="A84" s="169" t="s">
        <v>377</v>
      </c>
      <c r="B84" s="169" t="s">
        <v>259</v>
      </c>
      <c r="C84" s="170">
        <v>0</v>
      </c>
      <c r="D84" s="171">
        <f>F84/2</f>
      </c>
      <c r="E84" s="171">
        <f>C84+D84</f>
      </c>
      <c r="F84" s="170">
        <v>2</v>
      </c>
    </row>
    <row r="85" spans="1:6" ht="12.75" customHeight="1">
      <c r="A85" s="169" t="s">
        <v>377</v>
      </c>
      <c r="B85" s="169" t="s">
        <v>461</v>
      </c>
      <c r="C85" s="170">
        <v>0</v>
      </c>
      <c r="D85" s="171">
        <f>F85/2</f>
      </c>
      <c r="E85" s="171">
        <f>C85+D85</f>
      </c>
      <c r="F85" s="170">
        <v>2</v>
      </c>
    </row>
    <row r="86" spans="1:6" ht="12.75" customHeight="1">
      <c r="A86" s="169" t="s">
        <v>377</v>
      </c>
      <c r="B86" s="169" t="s">
        <v>173</v>
      </c>
      <c r="C86" s="170">
        <v>0</v>
      </c>
      <c r="D86" s="171">
        <f>F86/2</f>
      </c>
      <c r="E86" s="171">
        <f>C86+D86</f>
      </c>
      <c r="F86" s="170">
        <v>2</v>
      </c>
    </row>
    <row r="87" spans="1:6" ht="12.75" customHeight="1">
      <c r="A87" s="169" t="s">
        <v>377</v>
      </c>
      <c r="B87" s="169" t="s">
        <v>158</v>
      </c>
      <c r="C87" s="170">
        <v>0</v>
      </c>
      <c r="D87" s="171">
        <f>F87/2</f>
      </c>
      <c r="E87" s="171">
        <f>C87+D87</f>
      </c>
      <c r="F87" s="170">
        <v>2</v>
      </c>
    </row>
    <row r="88" spans="1:6" ht="12.75" customHeight="1">
      <c r="A88" s="169" t="s">
        <v>377</v>
      </c>
      <c r="B88" s="169" t="s">
        <v>67</v>
      </c>
      <c r="C88" s="170">
        <v>3</v>
      </c>
      <c r="D88" s="171">
        <f>F88/2</f>
      </c>
      <c r="E88" s="171">
        <f>C88+D88</f>
      </c>
      <c r="F88" s="170">
        <v>3</v>
      </c>
    </row>
    <row r="89" spans="1:6" ht="12.75" customHeight="1">
      <c r="A89" s="169" t="s">
        <v>377</v>
      </c>
      <c r="B89" s="169" t="s">
        <v>379</v>
      </c>
      <c r="C89" s="170">
        <v>0</v>
      </c>
      <c r="D89" s="171">
        <f>F89/2</f>
      </c>
      <c r="E89" s="171">
        <f>C89+D89</f>
      </c>
      <c r="F89" s="170">
        <v>0</v>
      </c>
    </row>
    <row r="90" spans="1:6" ht="12.75" customHeight="1">
      <c r="A90" s="169" t="s">
        <v>377</v>
      </c>
      <c r="B90" s="169" t="s">
        <v>390</v>
      </c>
      <c r="C90" s="170">
        <v>3</v>
      </c>
      <c r="D90" s="171">
        <f>F90/2</f>
      </c>
      <c r="E90" s="171">
        <f>C90+D90</f>
      </c>
      <c r="F90" s="170">
        <v>3</v>
      </c>
    </row>
    <row r="91" spans="1:6" ht="12.75" customHeight="1">
      <c r="A91" s="169" t="s">
        <v>377</v>
      </c>
      <c r="B91" s="169" t="s">
        <v>391</v>
      </c>
      <c r="C91" s="170">
        <v>3</v>
      </c>
      <c r="D91" s="171">
        <f>F91/2</f>
      </c>
      <c r="E91" s="171">
        <f>C91+D91</f>
      </c>
      <c r="F91" s="170">
        <v>3</v>
      </c>
    </row>
    <row r="92" spans="1:6" ht="12.75" customHeight="1">
      <c r="A92" s="169" t="s">
        <v>112</v>
      </c>
      <c r="B92" s="169" t="s">
        <v>198</v>
      </c>
      <c r="C92" s="170">
        <v>3</v>
      </c>
      <c r="D92" s="171">
        <f>F92/2</f>
      </c>
      <c r="E92" s="171">
        <f>C92+D92</f>
      </c>
      <c r="F92" s="170">
        <v>5</v>
      </c>
    </row>
    <row r="93" spans="1:6" ht="12.75" customHeight="1">
      <c r="A93" s="169" t="s">
        <v>112</v>
      </c>
      <c r="B93" s="169" t="s">
        <v>155</v>
      </c>
      <c r="C93" s="170">
        <v>3</v>
      </c>
      <c r="D93" s="171">
        <f>F93/2</f>
      </c>
      <c r="E93" s="171">
        <f>C93+D93</f>
      </c>
      <c r="F93" s="170">
        <v>5</v>
      </c>
    </row>
    <row r="94" spans="1:6" ht="12.75" customHeight="1">
      <c r="A94" s="169" t="s">
        <v>112</v>
      </c>
      <c r="B94" s="169" t="s">
        <v>310</v>
      </c>
      <c r="C94" s="170">
        <v>3</v>
      </c>
      <c r="D94" s="171">
        <f>F94/2</f>
      </c>
      <c r="E94" s="171">
        <f>C94+D94</f>
      </c>
      <c r="F94" s="170">
        <v>5</v>
      </c>
    </row>
    <row r="95" spans="1:6" ht="12.75" customHeight="1">
      <c r="A95" s="169" t="s">
        <v>352</v>
      </c>
      <c r="B95" s="169" t="s">
        <v>249</v>
      </c>
      <c r="C95" s="170">
        <v>5</v>
      </c>
      <c r="D95" s="171">
        <f>F95/2</f>
      </c>
      <c r="E95" s="171">
        <f>C95+D95</f>
      </c>
      <c r="F95" s="170">
        <v>5</v>
      </c>
    </row>
    <row r="96" spans="1:6" ht="12.75" customHeight="1">
      <c r="A96" s="169" t="s">
        <v>352</v>
      </c>
      <c r="B96" s="169" t="s">
        <v>347</v>
      </c>
      <c r="C96" s="170">
        <v>5</v>
      </c>
      <c r="D96" s="171">
        <f>F96/2</f>
      </c>
      <c r="E96" s="171">
        <f>C96+D96</f>
      </c>
      <c r="F96" s="170">
        <v>5</v>
      </c>
    </row>
    <row r="97" spans="1:6" ht="12.75" customHeight="1">
      <c r="A97" s="169" t="s">
        <v>352</v>
      </c>
      <c r="B97" s="169" t="s">
        <v>390</v>
      </c>
      <c r="C97" s="170">
        <v>5</v>
      </c>
      <c r="D97" s="171">
        <f>F97/2</f>
      </c>
      <c r="E97" s="171">
        <f>C97+D97</f>
      </c>
      <c r="F97" s="170">
        <v>5</v>
      </c>
    </row>
    <row r="98" spans="1:6" ht="12.75" customHeight="1">
      <c r="A98" s="169" t="s">
        <v>352</v>
      </c>
      <c r="B98" s="169" t="s">
        <v>391</v>
      </c>
      <c r="C98" s="170">
        <v>5</v>
      </c>
      <c r="D98" s="171">
        <f>F98/2</f>
      </c>
      <c r="E98" s="171">
        <f>C98+D98</f>
      </c>
      <c r="F98" s="170">
        <v>5</v>
      </c>
    </row>
    <row r="99" spans="1:6" ht="12.75" customHeight="1">
      <c r="A99" s="169" t="s">
        <v>310</v>
      </c>
      <c r="B99" s="169" t="s">
        <v>249</v>
      </c>
      <c r="C99" s="170">
        <v>2</v>
      </c>
      <c r="D99" s="171">
        <f>F99/2</f>
      </c>
      <c r="E99" s="171">
        <f>C99+D99</f>
      </c>
      <c r="F99" s="170">
        <v>3</v>
      </c>
    </row>
    <row r="100" spans="1:6" ht="12.75" customHeight="1">
      <c r="A100" s="169" t="s">
        <v>310</v>
      </c>
      <c r="B100" s="169" t="s">
        <v>461</v>
      </c>
      <c r="C100" s="170">
        <v>2</v>
      </c>
      <c r="D100" s="171">
        <f>F100/2</f>
      </c>
      <c r="E100" s="171">
        <f>C100+D100</f>
      </c>
      <c r="F100" s="170">
        <v>3</v>
      </c>
    </row>
    <row r="101" spans="1:6" ht="12.75" customHeight="1">
      <c r="A101" s="169" t="s">
        <v>310</v>
      </c>
      <c r="B101" s="169" t="s">
        <v>173</v>
      </c>
      <c r="C101" s="170">
        <v>2</v>
      </c>
      <c r="D101" s="171">
        <f>F101/2</f>
      </c>
      <c r="E101" s="171">
        <f>C101+D101</f>
      </c>
      <c r="F101" s="170">
        <v>3</v>
      </c>
    </row>
    <row r="102" spans="1:6" ht="12.75" customHeight="1">
      <c r="A102" s="169" t="s">
        <v>310</v>
      </c>
      <c r="B102" s="169" t="s">
        <v>155</v>
      </c>
      <c r="C102" s="170">
        <v>0</v>
      </c>
      <c r="D102" s="171">
        <f>F102/2</f>
      </c>
      <c r="E102" s="171">
        <f>C102+D102</f>
      </c>
      <c r="F102" s="170">
        <v>0</v>
      </c>
    </row>
    <row r="103" spans="1:6" ht="12.75" customHeight="1">
      <c r="A103" s="169" t="s">
        <v>310</v>
      </c>
      <c r="B103" s="169" t="s">
        <v>112</v>
      </c>
      <c r="C103" s="170">
        <v>2</v>
      </c>
      <c r="D103" s="171">
        <f>F103/2</f>
      </c>
      <c r="E103" s="171">
        <f>C103+D103</f>
      </c>
      <c r="F103" s="170">
        <v>3</v>
      </c>
    </row>
    <row r="104" spans="1:6" ht="12.75" customHeight="1">
      <c r="A104" s="169" t="s">
        <v>310</v>
      </c>
      <c r="B104" s="169" t="s">
        <v>308</v>
      </c>
      <c r="C104" s="170">
        <v>0</v>
      </c>
      <c r="D104" s="171">
        <f>F104/2</f>
      </c>
      <c r="E104" s="171">
        <f>C104+D104</f>
      </c>
      <c r="F104" s="170">
        <v>0</v>
      </c>
    </row>
    <row r="105" spans="1:6" ht="12.75" customHeight="1">
      <c r="A105" s="169" t="s">
        <v>308</v>
      </c>
      <c r="B105" s="169" t="s">
        <v>161</v>
      </c>
      <c r="C105" s="170">
        <v>2</v>
      </c>
      <c r="D105" s="171">
        <f>F105/2</f>
      </c>
      <c r="E105" s="171">
        <f>C105+D105</f>
      </c>
      <c r="F105" s="170">
        <v>3</v>
      </c>
    </row>
    <row r="106" spans="1:6" ht="12.75" customHeight="1">
      <c r="A106" s="169" t="s">
        <v>308</v>
      </c>
      <c r="B106" s="169" t="s">
        <v>249</v>
      </c>
      <c r="C106" s="170">
        <v>2</v>
      </c>
      <c r="D106" s="171">
        <f>F106/2</f>
      </c>
      <c r="E106" s="171">
        <f>C106+D106</f>
      </c>
      <c r="F106" s="170">
        <v>3</v>
      </c>
    </row>
    <row r="107" spans="1:6" ht="12.75" customHeight="1">
      <c r="A107" s="169" t="s">
        <v>308</v>
      </c>
      <c r="B107" s="169" t="s">
        <v>286</v>
      </c>
      <c r="C107" s="170">
        <v>2</v>
      </c>
      <c r="D107" s="171">
        <f>F107/2</f>
      </c>
      <c r="E107" s="171">
        <f>C107+D107</f>
      </c>
      <c r="F107" s="170">
        <v>3</v>
      </c>
    </row>
    <row r="108" spans="1:6" ht="12.75" customHeight="1">
      <c r="A108" s="169" t="s">
        <v>308</v>
      </c>
      <c r="B108" s="169" t="s">
        <v>310</v>
      </c>
      <c r="C108" s="170">
        <v>0</v>
      </c>
      <c r="D108" s="171">
        <f>F108/2</f>
      </c>
      <c r="E108" s="171">
        <f>C108+D108</f>
      </c>
      <c r="F108" s="170">
        <v>0</v>
      </c>
    </row>
    <row r="109" spans="1:6" ht="12.75" customHeight="1">
      <c r="A109" s="169" t="s">
        <v>390</v>
      </c>
      <c r="B109" s="169" t="s">
        <v>249</v>
      </c>
      <c r="C109" s="170">
        <v>4</v>
      </c>
      <c r="D109" s="171">
        <f>F109/2</f>
      </c>
      <c r="E109" s="171">
        <f>C109+D109</f>
      </c>
      <c r="F109" s="170">
        <v>5</v>
      </c>
    </row>
    <row r="110" spans="1:6" ht="12.75" customHeight="1">
      <c r="A110" s="169" t="s">
        <v>390</v>
      </c>
      <c r="B110" s="169" t="s">
        <v>134</v>
      </c>
      <c r="C110" s="170">
        <v>4</v>
      </c>
      <c r="D110" s="171">
        <f>F110/2</f>
      </c>
      <c r="E110" s="171">
        <f>C110+D110</f>
      </c>
      <c r="F110" s="170">
        <v>5</v>
      </c>
    </row>
    <row r="111" spans="1:6" ht="12.75" customHeight="1">
      <c r="A111" s="169" t="s">
        <v>390</v>
      </c>
      <c r="B111" s="169" t="s">
        <v>67</v>
      </c>
      <c r="C111" s="170">
        <v>4</v>
      </c>
      <c r="D111" s="171">
        <f>F111/2</f>
      </c>
      <c r="E111" s="171">
        <f>C111+D111</f>
      </c>
      <c r="F111" s="170">
        <v>5</v>
      </c>
    </row>
    <row r="112" spans="1:6" ht="12.75" customHeight="1">
      <c r="A112" s="169" t="s">
        <v>390</v>
      </c>
      <c r="B112" s="169" t="s">
        <v>377</v>
      </c>
      <c r="C112" s="170">
        <v>4</v>
      </c>
      <c r="D112" s="171">
        <f>F112/2</f>
      </c>
      <c r="E112" s="171">
        <f>C112+D112</f>
      </c>
      <c r="F112" s="170">
        <v>5</v>
      </c>
    </row>
    <row r="113" spans="1:6" ht="12.75" customHeight="1">
      <c r="A113" s="169" t="s">
        <v>390</v>
      </c>
      <c r="B113" s="169" t="s">
        <v>352</v>
      </c>
      <c r="C113" s="170">
        <v>4</v>
      </c>
      <c r="D113" s="171">
        <f>F113/2</f>
      </c>
      <c r="E113" s="171">
        <f>C113+D113</f>
      </c>
      <c r="F113" s="170">
        <v>5</v>
      </c>
    </row>
    <row r="114" spans="1:6" ht="12.75" customHeight="1">
      <c r="A114" s="169" t="s">
        <v>390</v>
      </c>
      <c r="B114" s="169" t="s">
        <v>391</v>
      </c>
      <c r="C114" s="170">
        <v>4</v>
      </c>
      <c r="D114" s="171">
        <f>F114/2</f>
      </c>
      <c r="E114" s="171">
        <f>C114+D114</f>
      </c>
      <c r="F114" s="170">
        <v>5</v>
      </c>
    </row>
    <row r="115" spans="1:6" ht="12.75" customHeight="1">
      <c r="A115" s="49" t="s">
        <v>391</v>
      </c>
      <c r="B115" s="49" t="s">
        <v>377</v>
      </c>
      <c r="C115" s="172">
        <v>2</v>
      </c>
      <c r="D115" s="171">
        <f>F115/2</f>
      </c>
      <c r="E115" s="171">
        <f>C115+D115</f>
      </c>
      <c r="F115" s="129">
        <v>5</v>
      </c>
    </row>
    <row r="116" spans="1:6" ht="12.75" customHeight="1">
      <c r="A116" s="97" t="s">
        <v>391</v>
      </c>
      <c r="B116" s="16" t="s">
        <v>352</v>
      </c>
      <c r="C116" s="19">
        <v>2</v>
      </c>
      <c r="D116" s="171">
        <f>F116/2</f>
      </c>
      <c r="E116" s="171">
        <f>C116+D116</f>
      </c>
      <c r="F116" s="55">
        <v>5</v>
      </c>
    </row>
    <row r="117" spans="1:6" ht="12.75" customHeight="1">
      <c r="A117" s="97" t="s">
        <v>391</v>
      </c>
      <c r="B117" s="16" t="s">
        <v>390</v>
      </c>
      <c r="C117" s="19">
        <v>2</v>
      </c>
      <c r="D117" s="171">
        <f>F117/2</f>
      </c>
      <c r="E117" s="171">
        <f>C117+D117</f>
      </c>
      <c r="F117" s="55">
        <v>5</v>
      </c>
    </row>
    <row r="118" spans="4:5" ht="12.75" customHeight="1">
      <c r="D118" s="10"/>
      <c r="E118" s="10"/>
    </row>
    <row r="119" ht="12.75" customHeight="1">
      <c r="A119" s="97" t="s">
        <v>331</v>
      </c>
    </row>
    <row r="120" ht="12.75" customHeight="1">
      <c r="A120" s="97" t="s">
        <v>183</v>
      </c>
    </row>
  </sheetData>
  <mergeCells count="2">
    <mergeCell ref="A7:E7"/>
    <mergeCell ref="B8:D8"/>
  </mergeCells>
  <printOptions/>
  <pageMargins left="0.75" right="0.75" top="1" bottom="1" header="0.5" footer="0.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L50"/>
  <sheetViews>
    <sheetView workbookViewId="0" topLeftCell="A1"/>
  </sheetViews>
  <sheetFormatPr defaultColWidth="17.140625" defaultRowHeight="12.75" customHeight="1"/>
  <cols>
    <col min="1" max="1" width="27.28125" style="0" customWidth="1"/>
    <col min="2" max="2" width="17.140625" style="0" customWidth="1"/>
    <col min="3" max="3" width="23.8515625" style="0" customWidth="1"/>
    <col min="4" max="12" width="17.140625" style="0" customWidth="1"/>
  </cols>
  <sheetData>
    <row r="1" spans="2:3" ht="25.5">
      <c r="B1" s="163" t="s">
        <v>295</v>
      </c>
      <c r="C1" s="163" t="s">
        <v>89</v>
      </c>
    </row>
    <row r="2" spans="1:3" ht="63.75">
      <c r="A2" s="163" t="s">
        <v>166</v>
      </c>
      <c r="B2" s="16" t="s">
        <v>216</v>
      </c>
      <c r="C2" s="16" t="s">
        <v>242</v>
      </c>
    </row>
    <row r="3" spans="1:3" ht="25.5">
      <c r="A3" s="163" t="s">
        <v>404</v>
      </c>
      <c r="B3" s="16" t="s">
        <v>191</v>
      </c>
      <c r="C3" s="16" t="s">
        <v>137</v>
      </c>
    </row>
    <row r="4" ht="12.75" customHeight="1"/>
    <row r="5" ht="12.75" customHeight="1"/>
    <row r="6" spans="1:2" ht="25.5">
      <c r="A6" s="16" t="s">
        <v>135</v>
      </c>
      <c r="B6" s="16" t="s">
        <v>389</v>
      </c>
    </row>
    <row r="7" ht="12.75" customHeight="1">
      <c r="B7" s="16" t="s">
        <v>387</v>
      </c>
    </row>
    <row r="8" ht="12.75" customHeight="1"/>
    <row r="9" spans="1:7" ht="14.25">
      <c r="A9" s="120" t="s">
        <v>454</v>
      </c>
      <c r="G9" s="120" t="s">
        <v>510</v>
      </c>
    </row>
    <row r="10" spans="1:6" ht="14.25">
      <c r="A10" s="120" t="s">
        <v>223</v>
      </c>
      <c r="F10" s="173" t="s">
        <v>162</v>
      </c>
    </row>
    <row r="11" spans="1:12" ht="15.75">
      <c r="A11" s="18"/>
      <c r="B11" s="18"/>
      <c r="C11" s="18"/>
      <c r="D11" s="18"/>
      <c r="E11" s="48"/>
      <c r="F11" s="174">
        <v>0.01</v>
      </c>
      <c r="G11" s="127"/>
      <c r="H11" s="18"/>
      <c r="I11" s="18"/>
      <c r="J11" s="18"/>
      <c r="K11" s="18"/>
      <c r="L11" s="18"/>
    </row>
    <row r="12" spans="1:12" ht="42.75">
      <c r="A12" s="122" t="s">
        <v>370</v>
      </c>
      <c r="B12" s="122" t="s">
        <v>245</v>
      </c>
      <c r="C12" s="123" t="s">
        <v>9</v>
      </c>
      <c r="D12" s="123" t="s">
        <v>2</v>
      </c>
      <c r="E12" s="123" t="s">
        <v>353</v>
      </c>
      <c r="F12" s="175"/>
      <c r="G12" s="122" t="s">
        <v>370</v>
      </c>
      <c r="H12" s="122" t="s">
        <v>330</v>
      </c>
      <c r="I12" s="122" t="s">
        <v>245</v>
      </c>
      <c r="J12" s="123" t="s">
        <v>42</v>
      </c>
      <c r="K12" s="123" t="s">
        <v>2</v>
      </c>
      <c r="L12" s="123" t="s">
        <v>353</v>
      </c>
    </row>
    <row r="13" spans="1:12" ht="14.25">
      <c r="A13" s="176" t="s">
        <v>161</v>
      </c>
      <c r="B13" s="176" t="s">
        <v>240</v>
      </c>
      <c r="C13" s="177">
        <v>124203</v>
      </c>
      <c r="D13" s="178">
        <v>0.029</v>
      </c>
      <c r="E13" s="178">
        <v>0.0232</v>
      </c>
      <c r="F13" s="179"/>
      <c r="G13" s="169" t="s">
        <v>161</v>
      </c>
      <c r="H13" s="169" t="s">
        <v>138</v>
      </c>
      <c r="I13" s="169" t="s">
        <v>240</v>
      </c>
      <c r="J13" s="180">
        <v>27169</v>
      </c>
      <c r="K13" s="181">
        <v>0.0293</v>
      </c>
      <c r="L13" s="181">
        <v>0.0232</v>
      </c>
    </row>
    <row r="14" spans="1:12" ht="14.25">
      <c r="A14" s="176" t="s">
        <v>249</v>
      </c>
      <c r="B14" s="176" t="s">
        <v>486</v>
      </c>
      <c r="C14" s="177">
        <v>159507</v>
      </c>
      <c r="D14" s="178">
        <v>0.0239</v>
      </c>
      <c r="E14" s="178">
        <v>0.0154</v>
      </c>
      <c r="F14" s="179"/>
      <c r="G14" s="169" t="s">
        <v>249</v>
      </c>
      <c r="H14" s="169" t="s">
        <v>249</v>
      </c>
      <c r="I14" s="169" t="s">
        <v>486</v>
      </c>
      <c r="J14" s="180">
        <v>29623</v>
      </c>
      <c r="K14" s="181">
        <v>0.0229</v>
      </c>
      <c r="L14" s="181">
        <v>0.0154</v>
      </c>
    </row>
    <row r="15" spans="1:12" ht="14.25">
      <c r="A15" s="176" t="s">
        <v>286</v>
      </c>
      <c r="B15" s="176" t="s">
        <v>414</v>
      </c>
      <c r="C15" s="177">
        <v>316195</v>
      </c>
      <c r="D15" s="178">
        <v>0.0271</v>
      </c>
      <c r="E15" s="178">
        <v>0.0166</v>
      </c>
      <c r="F15" s="179"/>
      <c r="G15" s="169" t="s">
        <v>286</v>
      </c>
      <c r="H15" s="169" t="s">
        <v>286</v>
      </c>
      <c r="I15" s="169" t="s">
        <v>414</v>
      </c>
      <c r="J15" s="180">
        <v>64964</v>
      </c>
      <c r="K15" s="181">
        <v>0.0271</v>
      </c>
      <c r="L15" s="181">
        <v>0.0166</v>
      </c>
    </row>
    <row r="16" spans="1:12" ht="14.25">
      <c r="A16" s="176" t="s">
        <v>347</v>
      </c>
      <c r="B16" s="176" t="s">
        <v>347</v>
      </c>
      <c r="C16" s="177">
        <v>229020</v>
      </c>
      <c r="D16" s="178">
        <v>0.0275</v>
      </c>
      <c r="E16" s="178">
        <v>0.0225</v>
      </c>
      <c r="F16" s="179"/>
      <c r="G16" s="169" t="s">
        <v>347</v>
      </c>
      <c r="H16" s="169" t="s">
        <v>347</v>
      </c>
      <c r="I16" s="169" t="s">
        <v>347</v>
      </c>
      <c r="J16" s="180">
        <v>46580</v>
      </c>
      <c r="K16" s="181">
        <v>0.0266</v>
      </c>
      <c r="L16" s="181">
        <v>0.0225</v>
      </c>
    </row>
    <row r="17" spans="1:12" ht="14.25">
      <c r="A17" s="176" t="s">
        <v>198</v>
      </c>
      <c r="B17" s="176" t="s">
        <v>465</v>
      </c>
      <c r="C17" s="177">
        <v>29828</v>
      </c>
      <c r="D17" s="178">
        <v>0.0188</v>
      </c>
      <c r="E17" s="178">
        <v>0.0179</v>
      </c>
      <c r="F17" s="179"/>
      <c r="G17" s="169" t="s">
        <v>198</v>
      </c>
      <c r="H17" s="169" t="s">
        <v>198</v>
      </c>
      <c r="I17" s="169" t="s">
        <v>465</v>
      </c>
      <c r="J17" s="180">
        <v>5512</v>
      </c>
      <c r="K17" s="181">
        <v>0.019</v>
      </c>
      <c r="L17" s="181">
        <v>0.0179</v>
      </c>
    </row>
    <row r="18" spans="1:12" ht="14.25">
      <c r="A18" s="176" t="s">
        <v>196</v>
      </c>
      <c r="B18" s="176" t="s">
        <v>254</v>
      </c>
      <c r="C18" s="182">
        <v>97101</v>
      </c>
      <c r="D18" s="183">
        <v>0.0206</v>
      </c>
      <c r="E18" s="178">
        <v>0.0162</v>
      </c>
      <c r="F18" s="179"/>
      <c r="G18" s="169" t="s">
        <v>196</v>
      </c>
      <c r="H18" s="169" t="s">
        <v>428</v>
      </c>
      <c r="I18" s="169" t="s">
        <v>254</v>
      </c>
      <c r="J18" s="184">
        <v>17792</v>
      </c>
      <c r="K18" s="185">
        <v>0.0212</v>
      </c>
      <c r="L18" s="186">
        <v>0.0162</v>
      </c>
    </row>
    <row r="19" spans="1:12" ht="14.25">
      <c r="A19" s="176" t="s">
        <v>259</v>
      </c>
      <c r="B19" s="176" t="s">
        <v>264</v>
      </c>
      <c r="C19" s="182">
        <v>94678</v>
      </c>
      <c r="D19" s="183">
        <v>0.0181</v>
      </c>
      <c r="E19" s="178">
        <v>0.018</v>
      </c>
      <c r="F19" s="179"/>
      <c r="G19" s="169" t="s">
        <v>259</v>
      </c>
      <c r="H19" s="169" t="s">
        <v>428</v>
      </c>
      <c r="I19" s="169" t="s">
        <v>264</v>
      </c>
      <c r="J19" s="184">
        <v>19930</v>
      </c>
      <c r="K19" s="185">
        <v>0.018</v>
      </c>
      <c r="L19" s="181">
        <v>0.018</v>
      </c>
    </row>
    <row r="20" spans="1:12" ht="14.25">
      <c r="A20" s="176" t="s">
        <v>461</v>
      </c>
      <c r="B20" s="176" t="s">
        <v>411</v>
      </c>
      <c r="C20" s="182">
        <v>96157</v>
      </c>
      <c r="D20" s="183">
        <v>0.0188</v>
      </c>
      <c r="E20" s="178">
        <v>0.0183</v>
      </c>
      <c r="F20" s="179"/>
      <c r="G20" s="169" t="s">
        <v>461</v>
      </c>
      <c r="H20" s="169" t="s">
        <v>428</v>
      </c>
      <c r="I20" s="169" t="s">
        <v>411</v>
      </c>
      <c r="J20" s="184">
        <v>18713</v>
      </c>
      <c r="K20" s="185">
        <v>0.0193</v>
      </c>
      <c r="L20" s="181">
        <v>0.0183</v>
      </c>
    </row>
    <row r="21" spans="1:12" ht="14.25">
      <c r="A21" s="176" t="s">
        <v>173</v>
      </c>
      <c r="B21" s="176" t="s">
        <v>465</v>
      </c>
      <c r="C21" s="182">
        <v>137739</v>
      </c>
      <c r="D21" s="183">
        <v>0.0186</v>
      </c>
      <c r="E21" s="178">
        <v>0.0179</v>
      </c>
      <c r="F21" s="179"/>
      <c r="G21" s="169" t="s">
        <v>173</v>
      </c>
      <c r="H21" s="169" t="s">
        <v>428</v>
      </c>
      <c r="I21" s="169" t="s">
        <v>465</v>
      </c>
      <c r="J21" s="184">
        <v>25929</v>
      </c>
      <c r="K21" s="185">
        <v>0.0194</v>
      </c>
      <c r="L21" s="181">
        <v>0.0179</v>
      </c>
    </row>
    <row r="22" spans="1:12" ht="14.25">
      <c r="A22" s="176" t="s">
        <v>158</v>
      </c>
      <c r="B22" s="176" t="s">
        <v>476</v>
      </c>
      <c r="C22" s="182">
        <v>66425</v>
      </c>
      <c r="D22" s="183">
        <v>0.0211</v>
      </c>
      <c r="E22" s="178">
        <v>0.0167</v>
      </c>
      <c r="F22" s="179"/>
      <c r="G22" s="169" t="s">
        <v>158</v>
      </c>
      <c r="H22" s="169" t="s">
        <v>428</v>
      </c>
      <c r="I22" s="169" t="s">
        <v>476</v>
      </c>
      <c r="J22" s="184">
        <v>12790</v>
      </c>
      <c r="K22" s="185">
        <v>0.0211</v>
      </c>
      <c r="L22" s="181">
        <v>0.0167</v>
      </c>
    </row>
    <row r="23" spans="1:12" ht="14.25">
      <c r="A23" s="176" t="s">
        <v>155</v>
      </c>
      <c r="B23" s="176" t="s">
        <v>465</v>
      </c>
      <c r="C23" s="177">
        <v>29481</v>
      </c>
      <c r="D23" s="178">
        <v>0.0283</v>
      </c>
      <c r="E23" s="178">
        <v>0.0179</v>
      </c>
      <c r="F23" s="179"/>
      <c r="G23" s="169" t="s">
        <v>155</v>
      </c>
      <c r="H23" s="169" t="s">
        <v>373</v>
      </c>
      <c r="I23" s="169" t="s">
        <v>465</v>
      </c>
      <c r="J23" s="180">
        <v>5580</v>
      </c>
      <c r="K23" s="181">
        <v>0.0254</v>
      </c>
      <c r="L23" s="181">
        <v>0.0179</v>
      </c>
    </row>
    <row r="24" spans="1:12" ht="14.25">
      <c r="A24" s="176" t="s">
        <v>23</v>
      </c>
      <c r="B24" s="176" t="s">
        <v>190</v>
      </c>
      <c r="C24" s="187">
        <v>129768</v>
      </c>
      <c r="D24" s="188">
        <v>0.0102</v>
      </c>
      <c r="E24" s="178">
        <v>0.01</v>
      </c>
      <c r="F24" s="179"/>
      <c r="G24" s="169" t="s">
        <v>23</v>
      </c>
      <c r="H24" s="169" t="s">
        <v>23</v>
      </c>
      <c r="I24" s="169" t="s">
        <v>190</v>
      </c>
      <c r="J24" s="189">
        <v>27165</v>
      </c>
      <c r="K24" s="190">
        <v>0.015</v>
      </c>
      <c r="L24" s="186">
        <v>0.0112</v>
      </c>
    </row>
    <row r="25" spans="1:12" ht="14.25">
      <c r="A25" s="176" t="s">
        <v>67</v>
      </c>
      <c r="B25" s="176" t="s">
        <v>492</v>
      </c>
      <c r="C25" s="177">
        <v>58092</v>
      </c>
      <c r="D25" s="178">
        <v>0.0268</v>
      </c>
      <c r="E25" s="178">
        <v>0.0149</v>
      </c>
      <c r="F25" s="179"/>
      <c r="G25" s="169" t="s">
        <v>67</v>
      </c>
      <c r="H25" s="169" t="s">
        <v>67</v>
      </c>
      <c r="I25" s="169" t="s">
        <v>492</v>
      </c>
      <c r="J25" s="180">
        <v>10858</v>
      </c>
      <c r="K25" s="181">
        <v>0.0257</v>
      </c>
      <c r="L25" s="181">
        <v>0.0149</v>
      </c>
    </row>
    <row r="26" spans="1:12" ht="14.25">
      <c r="A26" s="176" t="s">
        <v>270</v>
      </c>
      <c r="B26" s="176" t="s">
        <v>320</v>
      </c>
      <c r="C26" s="177">
        <v>110014</v>
      </c>
      <c r="D26" s="178">
        <v>0.0195</v>
      </c>
      <c r="E26" s="178">
        <v>0.0201</v>
      </c>
      <c r="F26" s="179"/>
      <c r="G26" s="169" t="s">
        <v>270</v>
      </c>
      <c r="H26" s="169" t="s">
        <v>103</v>
      </c>
      <c r="I26" s="169" t="s">
        <v>320</v>
      </c>
      <c r="J26" s="180">
        <v>24248</v>
      </c>
      <c r="K26" s="181">
        <v>0.0225</v>
      </c>
      <c r="L26" s="181">
        <v>0.0201</v>
      </c>
    </row>
    <row r="27" spans="1:12" ht="14.25">
      <c r="A27" s="176" t="s">
        <v>291</v>
      </c>
      <c r="B27" s="176" t="s">
        <v>266</v>
      </c>
      <c r="C27" s="177">
        <v>246983</v>
      </c>
      <c r="D27" s="178">
        <v>0.0231</v>
      </c>
      <c r="E27" s="178">
        <v>0.0195</v>
      </c>
      <c r="F27" s="179"/>
      <c r="G27" s="169" t="s">
        <v>291</v>
      </c>
      <c r="H27" s="169" t="s">
        <v>266</v>
      </c>
      <c r="I27" s="169" t="s">
        <v>266</v>
      </c>
      <c r="J27" s="180">
        <v>41760</v>
      </c>
      <c r="K27" s="181">
        <v>0.0202</v>
      </c>
      <c r="L27" s="181">
        <v>0.0195</v>
      </c>
    </row>
    <row r="28" spans="1:12" ht="14.25">
      <c r="A28" s="176" t="s">
        <v>253</v>
      </c>
      <c r="B28" s="176" t="s">
        <v>303</v>
      </c>
      <c r="C28" s="187">
        <v>63281</v>
      </c>
      <c r="D28" s="188">
        <v>0.012</v>
      </c>
      <c r="E28" s="178">
        <v>0.0152</v>
      </c>
      <c r="F28" s="179"/>
      <c r="G28" s="169" t="s">
        <v>500</v>
      </c>
      <c r="H28" s="169" t="s">
        <v>451</v>
      </c>
      <c r="I28" s="169" t="s">
        <v>303</v>
      </c>
      <c r="J28" s="189">
        <v>11269</v>
      </c>
      <c r="K28" s="190">
        <v>0.011</v>
      </c>
      <c r="L28" s="186">
        <v>0.0152</v>
      </c>
    </row>
    <row r="29" spans="1:12" ht="14.25">
      <c r="A29" s="176" t="s">
        <v>68</v>
      </c>
      <c r="B29" s="176" t="s">
        <v>28</v>
      </c>
      <c r="C29" s="187">
        <v>19524</v>
      </c>
      <c r="D29" s="188">
        <v>0.0115</v>
      </c>
      <c r="E29" s="178">
        <v>0.0186</v>
      </c>
      <c r="F29" s="179"/>
      <c r="G29" s="169" t="s">
        <v>309</v>
      </c>
      <c r="H29" s="169" t="s">
        <v>451</v>
      </c>
      <c r="I29" s="169" t="s">
        <v>28</v>
      </c>
      <c r="J29" s="189">
        <v>4280</v>
      </c>
      <c r="K29" s="190">
        <v>0.0091</v>
      </c>
      <c r="L29" s="181">
        <v>0.0186</v>
      </c>
    </row>
    <row r="30" spans="1:12" ht="14.25">
      <c r="A30" s="176" t="s">
        <v>225</v>
      </c>
      <c r="B30" s="176" t="s">
        <v>466</v>
      </c>
      <c r="C30" s="187">
        <v>73315</v>
      </c>
      <c r="D30" s="188">
        <v>0.0139</v>
      </c>
      <c r="E30" s="178">
        <v>0.0189</v>
      </c>
      <c r="F30" s="179"/>
      <c r="G30" s="169" t="s">
        <v>360</v>
      </c>
      <c r="H30" s="169" t="s">
        <v>451</v>
      </c>
      <c r="I30" s="169" t="s">
        <v>466</v>
      </c>
      <c r="J30" s="189">
        <v>16622</v>
      </c>
      <c r="K30" s="190">
        <v>0.0111</v>
      </c>
      <c r="L30" s="181">
        <v>0.0189</v>
      </c>
    </row>
    <row r="31" spans="1:12" ht="14.25">
      <c r="A31" s="176" t="s">
        <v>325</v>
      </c>
      <c r="B31" s="176" t="s">
        <v>256</v>
      </c>
      <c r="C31" s="187">
        <v>135784</v>
      </c>
      <c r="D31" s="188">
        <v>0.0001</v>
      </c>
      <c r="E31" s="178">
        <v>0.0168</v>
      </c>
      <c r="F31" s="179"/>
      <c r="G31" s="169" t="s">
        <v>325</v>
      </c>
      <c r="H31" s="169" t="s">
        <v>88</v>
      </c>
      <c r="I31" s="169" t="s">
        <v>256</v>
      </c>
      <c r="J31" s="189">
        <v>31190</v>
      </c>
      <c r="K31" s="190">
        <v>0.0007</v>
      </c>
      <c r="L31" s="181">
        <v>0.0168</v>
      </c>
    </row>
    <row r="32" spans="1:12" ht="14.25">
      <c r="A32" s="176" t="s">
        <v>379</v>
      </c>
      <c r="B32" s="176" t="s">
        <v>256</v>
      </c>
      <c r="C32" s="187">
        <v>144050</v>
      </c>
      <c r="D32" s="188">
        <v>0.0187</v>
      </c>
      <c r="E32" s="178">
        <v>0.0168</v>
      </c>
      <c r="F32" s="179"/>
      <c r="G32" s="169" t="s">
        <v>379</v>
      </c>
      <c r="H32" s="169" t="s">
        <v>88</v>
      </c>
      <c r="I32" s="169" t="s">
        <v>256</v>
      </c>
      <c r="J32" s="189">
        <v>25797</v>
      </c>
      <c r="K32" s="190">
        <v>0.0172</v>
      </c>
      <c r="L32" s="181">
        <v>0.0168</v>
      </c>
    </row>
    <row r="33" spans="1:12" ht="14.25">
      <c r="A33" s="176" t="s">
        <v>377</v>
      </c>
      <c r="B33" s="176" t="s">
        <v>254</v>
      </c>
      <c r="C33" s="187">
        <v>520031</v>
      </c>
      <c r="D33" s="188">
        <v>0.014</v>
      </c>
      <c r="E33" s="178">
        <v>0.0162</v>
      </c>
      <c r="F33" s="179"/>
      <c r="G33" s="169" t="s">
        <v>377</v>
      </c>
      <c r="H33" s="169" t="s">
        <v>88</v>
      </c>
      <c r="I33" s="169" t="s">
        <v>254</v>
      </c>
      <c r="J33" s="189">
        <v>95148</v>
      </c>
      <c r="K33" s="190">
        <v>0.0143</v>
      </c>
      <c r="L33" s="181">
        <v>0.0162</v>
      </c>
    </row>
    <row r="34" spans="1:12" ht="14.25">
      <c r="A34" s="176" t="s">
        <v>112</v>
      </c>
      <c r="B34" s="176" t="s">
        <v>112</v>
      </c>
      <c r="C34" s="177">
        <v>72067</v>
      </c>
      <c r="D34" s="178">
        <v>0.0222</v>
      </c>
      <c r="E34" s="178">
        <v>0.0228</v>
      </c>
      <c r="F34" s="179"/>
      <c r="G34" s="169" t="s">
        <v>112</v>
      </c>
      <c r="H34" s="169" t="s">
        <v>112</v>
      </c>
      <c r="I34" s="169" t="s">
        <v>112</v>
      </c>
      <c r="J34" s="180">
        <v>12556</v>
      </c>
      <c r="K34" s="181">
        <v>0.0235</v>
      </c>
      <c r="L34" s="181">
        <v>0.0228</v>
      </c>
    </row>
    <row r="35" spans="1:12" ht="14.25">
      <c r="A35" s="176" t="s">
        <v>352</v>
      </c>
      <c r="B35" s="176" t="s">
        <v>95</v>
      </c>
      <c r="C35" s="177">
        <v>249461</v>
      </c>
      <c r="D35" s="178">
        <v>0.0296</v>
      </c>
      <c r="E35" s="178">
        <v>0.0182</v>
      </c>
      <c r="F35" s="179"/>
      <c r="G35" s="169" t="s">
        <v>352</v>
      </c>
      <c r="H35" s="169" t="s">
        <v>352</v>
      </c>
      <c r="I35" s="169" t="s">
        <v>95</v>
      </c>
      <c r="J35" s="180">
        <v>48104</v>
      </c>
      <c r="K35" s="181">
        <v>0.032</v>
      </c>
      <c r="L35" s="181">
        <v>0.0182</v>
      </c>
    </row>
    <row r="36" spans="1:12" ht="14.25">
      <c r="A36" s="176" t="s">
        <v>0</v>
      </c>
      <c r="B36" s="176" t="s">
        <v>320</v>
      </c>
      <c r="C36" s="177">
        <v>179898</v>
      </c>
      <c r="D36" s="178">
        <v>0.0232</v>
      </c>
      <c r="E36" s="178">
        <v>0.0201</v>
      </c>
      <c r="F36" s="179"/>
      <c r="G36" s="169" t="s">
        <v>0</v>
      </c>
      <c r="H36" s="169" t="s">
        <v>103</v>
      </c>
      <c r="I36" s="169" t="s">
        <v>320</v>
      </c>
      <c r="J36" s="180">
        <v>35048</v>
      </c>
      <c r="K36" s="181">
        <v>0.0233</v>
      </c>
      <c r="L36" s="181">
        <v>0.0201</v>
      </c>
    </row>
    <row r="37" spans="1:12" ht="14.25">
      <c r="A37" s="176" t="s">
        <v>310</v>
      </c>
      <c r="B37" s="176" t="s">
        <v>55</v>
      </c>
      <c r="C37" s="177">
        <v>75955</v>
      </c>
      <c r="D37" s="178">
        <v>0.0223</v>
      </c>
      <c r="E37" s="178">
        <v>0.0192</v>
      </c>
      <c r="F37" s="179"/>
      <c r="G37" s="169" t="s">
        <v>310</v>
      </c>
      <c r="H37" s="169" t="s">
        <v>373</v>
      </c>
      <c r="I37" s="169" t="s">
        <v>55</v>
      </c>
      <c r="J37" s="180">
        <v>15530</v>
      </c>
      <c r="K37" s="181">
        <v>0.0305</v>
      </c>
      <c r="L37" s="181">
        <v>0.0192</v>
      </c>
    </row>
    <row r="38" spans="1:12" ht="14.25">
      <c r="A38" s="176" t="s">
        <v>308</v>
      </c>
      <c r="B38" s="176" t="s">
        <v>220</v>
      </c>
      <c r="C38" s="177">
        <v>163927</v>
      </c>
      <c r="D38" s="178">
        <v>0.0216</v>
      </c>
      <c r="E38" s="178">
        <v>0.0165</v>
      </c>
      <c r="F38" s="179"/>
      <c r="G38" s="169" t="s">
        <v>308</v>
      </c>
      <c r="H38" s="169" t="s">
        <v>373</v>
      </c>
      <c r="I38" s="169" t="s">
        <v>220</v>
      </c>
      <c r="J38" s="180">
        <v>32752</v>
      </c>
      <c r="K38" s="181">
        <v>0.0207</v>
      </c>
      <c r="L38" s="181">
        <v>0.0165</v>
      </c>
    </row>
    <row r="39" spans="1:12" ht="14.25">
      <c r="A39" s="176" t="s">
        <v>390</v>
      </c>
      <c r="B39" s="176" t="s">
        <v>492</v>
      </c>
      <c r="C39" s="177">
        <v>173627</v>
      </c>
      <c r="D39" s="178">
        <v>0.0198</v>
      </c>
      <c r="E39" s="178">
        <v>0.0149</v>
      </c>
      <c r="F39" s="179"/>
      <c r="G39" s="169" t="s">
        <v>390</v>
      </c>
      <c r="H39" s="169" t="s">
        <v>390</v>
      </c>
      <c r="I39" s="169" t="s">
        <v>492</v>
      </c>
      <c r="J39" s="180">
        <v>33073</v>
      </c>
      <c r="K39" s="181">
        <v>0.0263</v>
      </c>
      <c r="L39" s="181">
        <v>0.0149</v>
      </c>
    </row>
    <row r="40" spans="1:12" ht="14.25">
      <c r="A40" s="176" t="s">
        <v>391</v>
      </c>
      <c r="B40" s="176" t="s">
        <v>171</v>
      </c>
      <c r="C40" s="177">
        <v>236109</v>
      </c>
      <c r="D40" s="178">
        <v>0.0264</v>
      </c>
      <c r="E40" s="178">
        <v>0.0197</v>
      </c>
      <c r="F40" s="179"/>
      <c r="G40" s="169" t="s">
        <v>391</v>
      </c>
      <c r="H40" s="169" t="s">
        <v>391</v>
      </c>
      <c r="I40" s="169" t="s">
        <v>171</v>
      </c>
      <c r="J40" s="180">
        <v>46538</v>
      </c>
      <c r="K40" s="181">
        <v>0.0254</v>
      </c>
      <c r="L40" s="181">
        <v>0.0197</v>
      </c>
    </row>
    <row r="41" spans="1:12" ht="14.25">
      <c r="A41" s="176" t="s">
        <v>408</v>
      </c>
      <c r="B41" s="176" t="s">
        <v>152</v>
      </c>
      <c r="C41" s="177">
        <v>64239</v>
      </c>
      <c r="D41" s="178">
        <v>0.0259</v>
      </c>
      <c r="E41" s="178">
        <v>0.0242</v>
      </c>
      <c r="F41" s="179"/>
      <c r="G41" s="169" t="s">
        <v>408</v>
      </c>
      <c r="H41" s="169" t="s">
        <v>408</v>
      </c>
      <c r="I41" s="169" t="s">
        <v>152</v>
      </c>
      <c r="J41" s="180">
        <v>9176</v>
      </c>
      <c r="K41" s="181">
        <v>0.0264</v>
      </c>
      <c r="L41" s="181">
        <v>0.0242</v>
      </c>
    </row>
    <row r="42" spans="1:12" ht="14.25">
      <c r="A42" s="176" t="s">
        <v>109</v>
      </c>
      <c r="B42" s="176" t="s">
        <v>152</v>
      </c>
      <c r="C42" s="177">
        <v>63168</v>
      </c>
      <c r="D42" s="178">
        <v>0.0216</v>
      </c>
      <c r="E42" s="178">
        <v>0.0197</v>
      </c>
      <c r="F42" s="179"/>
      <c r="G42" s="169" t="s">
        <v>109</v>
      </c>
      <c r="H42" s="169" t="s">
        <v>109</v>
      </c>
      <c r="I42" s="169" t="s">
        <v>152</v>
      </c>
      <c r="J42" s="180">
        <v>11441</v>
      </c>
      <c r="K42" s="181">
        <v>0.0217</v>
      </c>
      <c r="L42" s="181">
        <v>0.0197</v>
      </c>
    </row>
    <row r="43" spans="1:12" ht="14.25">
      <c r="A43" s="176" t="s">
        <v>219</v>
      </c>
      <c r="B43" s="176" t="s">
        <v>152</v>
      </c>
      <c r="C43" s="177">
        <v>142313</v>
      </c>
      <c r="D43" s="178">
        <v>0.0071</v>
      </c>
      <c r="E43" s="178">
        <v>0.0168</v>
      </c>
      <c r="F43" s="179"/>
      <c r="G43" s="169" t="s">
        <v>219</v>
      </c>
      <c r="H43" s="169" t="s">
        <v>219</v>
      </c>
      <c r="I43" s="169" t="s">
        <v>152</v>
      </c>
      <c r="J43" s="180">
        <v>23625</v>
      </c>
      <c r="K43" s="181">
        <v>0.0071</v>
      </c>
      <c r="L43" s="181">
        <v>0.0169</v>
      </c>
    </row>
    <row r="44" spans="1:12" ht="14.25">
      <c r="A44" s="176" t="s">
        <v>71</v>
      </c>
      <c r="B44" s="176" t="s">
        <v>152</v>
      </c>
      <c r="C44" s="177">
        <v>48058</v>
      </c>
      <c r="D44" s="178">
        <v>0.0302</v>
      </c>
      <c r="E44" s="178">
        <v>0.0179</v>
      </c>
      <c r="F44" s="179"/>
      <c r="G44" s="169" t="s">
        <v>71</v>
      </c>
      <c r="H44" s="169" t="s">
        <v>71</v>
      </c>
      <c r="I44" s="169" t="s">
        <v>152</v>
      </c>
      <c r="J44" s="180">
        <v>8007</v>
      </c>
      <c r="K44" s="181">
        <v>0.0271</v>
      </c>
      <c r="L44" s="181">
        <v>0.0179</v>
      </c>
    </row>
    <row r="45" spans="1:12" ht="12.75" customHeight="1">
      <c r="A45" s="49"/>
      <c r="B45" s="49"/>
      <c r="C45" s="49"/>
      <c r="D45" s="49"/>
      <c r="E45" s="172"/>
      <c r="F45" s="102"/>
      <c r="G45" s="49"/>
      <c r="H45" s="49"/>
      <c r="I45" s="49"/>
      <c r="J45" s="49"/>
      <c r="K45" s="49"/>
      <c r="L45" s="172"/>
    </row>
    <row r="46" spans="5:12" ht="12.75" customHeight="1">
      <c r="E46" s="19"/>
      <c r="F46" s="102"/>
      <c r="L46" s="19"/>
    </row>
    <row r="47" spans="1:12" ht="12.75" customHeight="1">
      <c r="A47" s="97" t="s">
        <v>331</v>
      </c>
      <c r="E47" s="19"/>
      <c r="F47" s="102"/>
      <c r="G47" s="97" t="s">
        <v>331</v>
      </c>
      <c r="L47" s="19"/>
    </row>
    <row r="48" spans="1:12" ht="12.75" customHeight="1">
      <c r="A48" s="97" t="s">
        <v>183</v>
      </c>
      <c r="E48" s="19"/>
      <c r="F48" s="102"/>
      <c r="G48" s="97" t="s">
        <v>183</v>
      </c>
      <c r="L48" s="19"/>
    </row>
    <row r="49" spans="5:12" ht="12.75" customHeight="1">
      <c r="E49" s="19"/>
      <c r="F49" s="102"/>
      <c r="L49" s="19"/>
    </row>
    <row r="50" spans="1:12" ht="191.25">
      <c r="A50" s="19" t="s">
        <v>288</v>
      </c>
      <c r="B50" s="50"/>
      <c r="C50" s="50"/>
      <c r="D50" s="50"/>
      <c r="E50" s="19"/>
      <c r="F50" s="102"/>
      <c r="G50" s="19" t="s">
        <v>288</v>
      </c>
      <c r="H50" s="50"/>
      <c r="I50" s="50"/>
      <c r="J50" s="50"/>
      <c r="K50" s="19"/>
      <c r="L50" s="191"/>
    </row>
  </sheetData>
  <mergeCells count="2">
    <mergeCell ref="A50:E50"/>
    <mergeCell ref="G50:K50"/>
  </mergeCells>
  <printOptions/>
  <pageMargins left="0.75" right="0.75" top="1" bottom="1" header="0.5" footer="0.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L50"/>
  <sheetViews>
    <sheetView workbookViewId="0" topLeftCell="A1"/>
  </sheetViews>
  <sheetFormatPr defaultColWidth="17.140625" defaultRowHeight="12.75" customHeight="1"/>
  <cols>
    <col min="1" max="2" width="17.140625" style="0" customWidth="1"/>
    <col min="3" max="3" width="17.00390625" style="0" customWidth="1"/>
    <col min="4" max="12" width="17.140625" style="0" customWidth="1"/>
  </cols>
  <sheetData>
    <row r="1" spans="2:3" ht="25.5">
      <c r="B1" s="163" t="s">
        <v>295</v>
      </c>
      <c r="C1" s="163" t="s">
        <v>89</v>
      </c>
    </row>
    <row r="2" spans="1:3" ht="63.75">
      <c r="A2" s="163" t="s">
        <v>166</v>
      </c>
      <c r="B2" s="16" t="s">
        <v>86</v>
      </c>
      <c r="C2" s="16" t="s">
        <v>242</v>
      </c>
    </row>
    <row r="3" spans="1:3" ht="25.5">
      <c r="A3" s="163" t="s">
        <v>404</v>
      </c>
      <c r="B3" s="16" t="s">
        <v>318</v>
      </c>
      <c r="C3" s="16" t="s">
        <v>204</v>
      </c>
    </row>
    <row r="4" ht="12.75" customHeight="1"/>
    <row r="5" ht="12.75" customHeight="1"/>
    <row r="6" spans="1:2" ht="25.5">
      <c r="A6" s="16" t="s">
        <v>135</v>
      </c>
      <c r="B6" s="16" t="s">
        <v>389</v>
      </c>
    </row>
    <row r="7" ht="12.75" customHeight="1">
      <c r="B7" s="16" t="s">
        <v>387</v>
      </c>
    </row>
    <row r="8" ht="12.75" customHeight="1"/>
    <row r="9" spans="1:7" ht="14.25">
      <c r="A9" s="120" t="s">
        <v>454</v>
      </c>
      <c r="G9" s="120" t="s">
        <v>510</v>
      </c>
    </row>
    <row r="10" spans="1:6" ht="14.25">
      <c r="A10" s="120" t="s">
        <v>223</v>
      </c>
      <c r="F10" s="173" t="s">
        <v>162</v>
      </c>
    </row>
    <row r="11" spans="1:12" ht="15.75">
      <c r="A11" s="18"/>
      <c r="B11" s="18"/>
      <c r="C11" s="18"/>
      <c r="D11" s="18"/>
      <c r="E11" s="48"/>
      <c r="F11" s="174">
        <v>-0.01</v>
      </c>
      <c r="G11" s="127"/>
      <c r="H11" s="18"/>
      <c r="I11" s="18"/>
      <c r="J11" s="18"/>
      <c r="K11" s="18"/>
      <c r="L11" s="18"/>
    </row>
    <row r="12" spans="1:12" ht="42.75">
      <c r="A12" s="122" t="s">
        <v>370</v>
      </c>
      <c r="B12" s="122" t="s">
        <v>245</v>
      </c>
      <c r="C12" s="123" t="s">
        <v>9</v>
      </c>
      <c r="D12" s="123" t="s">
        <v>2</v>
      </c>
      <c r="E12" s="123" t="s">
        <v>353</v>
      </c>
      <c r="F12" s="175"/>
      <c r="G12" s="122" t="s">
        <v>370</v>
      </c>
      <c r="H12" s="122" t="s">
        <v>330</v>
      </c>
      <c r="I12" s="122" t="s">
        <v>245</v>
      </c>
      <c r="J12" s="123" t="s">
        <v>42</v>
      </c>
      <c r="K12" s="123" t="s">
        <v>2</v>
      </c>
      <c r="L12" s="123" t="s">
        <v>353</v>
      </c>
    </row>
    <row r="13" spans="1:12" ht="14.25">
      <c r="A13" s="176" t="s">
        <v>161</v>
      </c>
      <c r="B13" s="176" t="s">
        <v>240</v>
      </c>
      <c r="C13" s="177">
        <v>124203</v>
      </c>
      <c r="D13" s="178">
        <v>0.0086</v>
      </c>
      <c r="E13" s="178">
        <v>0.003</v>
      </c>
      <c r="F13" s="179"/>
      <c r="G13" s="169" t="s">
        <v>161</v>
      </c>
      <c r="H13" s="169" t="s">
        <v>138</v>
      </c>
      <c r="I13" s="169" t="s">
        <v>240</v>
      </c>
      <c r="J13" s="180">
        <v>27169</v>
      </c>
      <c r="K13" s="181">
        <v>0.0089</v>
      </c>
      <c r="L13" s="181">
        <v>0.003</v>
      </c>
    </row>
    <row r="14" spans="1:12" ht="14.25">
      <c r="A14" s="176" t="s">
        <v>249</v>
      </c>
      <c r="B14" s="176" t="s">
        <v>486</v>
      </c>
      <c r="C14" s="177">
        <v>159507</v>
      </c>
      <c r="D14" s="178">
        <v>0.0036</v>
      </c>
      <c r="E14" s="178">
        <v>-0.0048</v>
      </c>
      <c r="F14" s="179"/>
      <c r="G14" s="169" t="s">
        <v>249</v>
      </c>
      <c r="H14" s="169" t="s">
        <v>249</v>
      </c>
      <c r="I14" s="169" t="s">
        <v>486</v>
      </c>
      <c r="J14" s="180">
        <v>29623</v>
      </c>
      <c r="K14" s="181">
        <v>0.0027</v>
      </c>
      <c r="L14" s="181">
        <v>-0.0048</v>
      </c>
    </row>
    <row r="15" spans="1:12" ht="14.25">
      <c r="A15" s="176" t="s">
        <v>286</v>
      </c>
      <c r="B15" s="176" t="s">
        <v>414</v>
      </c>
      <c r="C15" s="177">
        <v>316195</v>
      </c>
      <c r="D15" s="178">
        <v>0.0068</v>
      </c>
      <c r="E15" s="178">
        <v>-0.0036</v>
      </c>
      <c r="F15" s="179"/>
      <c r="G15" s="169" t="s">
        <v>286</v>
      </c>
      <c r="H15" s="169" t="s">
        <v>286</v>
      </c>
      <c r="I15" s="169" t="s">
        <v>414</v>
      </c>
      <c r="J15" s="180">
        <v>64964</v>
      </c>
      <c r="K15" s="181">
        <v>0.0068</v>
      </c>
      <c r="L15" s="181">
        <v>-0.0036</v>
      </c>
    </row>
    <row r="16" spans="1:12" ht="14.25">
      <c r="A16" s="176" t="s">
        <v>347</v>
      </c>
      <c r="B16" s="176" t="s">
        <v>347</v>
      </c>
      <c r="C16" s="177">
        <v>229020</v>
      </c>
      <c r="D16" s="178">
        <v>0.0072</v>
      </c>
      <c r="E16" s="178">
        <v>0.0023</v>
      </c>
      <c r="F16" s="179"/>
      <c r="G16" s="169" t="s">
        <v>347</v>
      </c>
      <c r="H16" s="169" t="s">
        <v>347</v>
      </c>
      <c r="I16" s="169" t="s">
        <v>347</v>
      </c>
      <c r="J16" s="180">
        <v>46580</v>
      </c>
      <c r="K16" s="181">
        <v>0.0063</v>
      </c>
      <c r="L16" s="181">
        <v>0.0023</v>
      </c>
    </row>
    <row r="17" spans="1:12" ht="14.25">
      <c r="A17" s="176" t="s">
        <v>198</v>
      </c>
      <c r="B17" s="176" t="s">
        <v>465</v>
      </c>
      <c r="C17" s="177">
        <v>29828</v>
      </c>
      <c r="D17" s="178">
        <v>-0.0014</v>
      </c>
      <c r="E17" s="178">
        <v>-0.0023</v>
      </c>
      <c r="F17" s="179"/>
      <c r="G17" s="169" t="s">
        <v>198</v>
      </c>
      <c r="H17" s="169" t="s">
        <v>198</v>
      </c>
      <c r="I17" s="169" t="s">
        <v>465</v>
      </c>
      <c r="J17" s="180">
        <v>5512</v>
      </c>
      <c r="K17" s="181">
        <v>-0.0012</v>
      </c>
      <c r="L17" s="181">
        <v>-0.0023</v>
      </c>
    </row>
    <row r="18" spans="1:12" ht="14.25">
      <c r="A18" s="176" t="s">
        <v>196</v>
      </c>
      <c r="B18" s="176" t="s">
        <v>254</v>
      </c>
      <c r="C18" s="182">
        <v>97101</v>
      </c>
      <c r="D18" s="183">
        <v>0.0004</v>
      </c>
      <c r="E18" s="178">
        <v>-0.004</v>
      </c>
      <c r="F18" s="179"/>
      <c r="G18" s="169" t="s">
        <v>196</v>
      </c>
      <c r="H18" s="169" t="s">
        <v>428</v>
      </c>
      <c r="I18" s="169" t="s">
        <v>254</v>
      </c>
      <c r="J18" s="184">
        <v>17792</v>
      </c>
      <c r="K18" s="185">
        <v>0.001</v>
      </c>
      <c r="L18" s="186">
        <v>-0.004</v>
      </c>
    </row>
    <row r="19" spans="1:12" ht="14.25">
      <c r="A19" s="176" t="s">
        <v>259</v>
      </c>
      <c r="B19" s="176" t="s">
        <v>264</v>
      </c>
      <c r="C19" s="182">
        <v>94678</v>
      </c>
      <c r="D19" s="183">
        <v>-0.0021</v>
      </c>
      <c r="E19" s="178">
        <v>-0.0022</v>
      </c>
      <c r="F19" s="179"/>
      <c r="G19" s="169" t="s">
        <v>259</v>
      </c>
      <c r="H19" s="169" t="s">
        <v>428</v>
      </c>
      <c r="I19" s="169" t="s">
        <v>264</v>
      </c>
      <c r="J19" s="184">
        <v>19930</v>
      </c>
      <c r="K19" s="185">
        <v>-0.0022</v>
      </c>
      <c r="L19" s="181">
        <v>-0.0022</v>
      </c>
    </row>
    <row r="20" spans="1:12" ht="14.25">
      <c r="A20" s="176" t="s">
        <v>461</v>
      </c>
      <c r="B20" s="176" t="s">
        <v>411</v>
      </c>
      <c r="C20" s="182">
        <v>96157</v>
      </c>
      <c r="D20" s="183">
        <v>-0.0014</v>
      </c>
      <c r="E20" s="178">
        <v>-0.0019</v>
      </c>
      <c r="F20" s="179"/>
      <c r="G20" s="169" t="s">
        <v>461</v>
      </c>
      <c r="H20" s="169" t="s">
        <v>428</v>
      </c>
      <c r="I20" s="169" t="s">
        <v>411</v>
      </c>
      <c r="J20" s="184">
        <v>18713</v>
      </c>
      <c r="K20" s="185">
        <v>-0.0008</v>
      </c>
      <c r="L20" s="181">
        <v>-0.0019</v>
      </c>
    </row>
    <row r="21" spans="1:12" ht="14.25">
      <c r="A21" s="176" t="s">
        <v>173</v>
      </c>
      <c r="B21" s="176" t="s">
        <v>465</v>
      </c>
      <c r="C21" s="182">
        <v>137739</v>
      </c>
      <c r="D21" s="183">
        <v>-0.0016</v>
      </c>
      <c r="E21" s="178">
        <v>-0.0023</v>
      </c>
      <c r="F21" s="179"/>
      <c r="G21" s="169" t="s">
        <v>173</v>
      </c>
      <c r="H21" s="169" t="s">
        <v>428</v>
      </c>
      <c r="I21" s="169" t="s">
        <v>465</v>
      </c>
      <c r="J21" s="184">
        <v>25929</v>
      </c>
      <c r="K21" s="185">
        <v>-0.0008</v>
      </c>
      <c r="L21" s="181">
        <v>-0.0023</v>
      </c>
    </row>
    <row r="22" spans="1:12" ht="14.25">
      <c r="A22" s="176" t="s">
        <v>158</v>
      </c>
      <c r="B22" s="176" t="s">
        <v>476</v>
      </c>
      <c r="C22" s="182">
        <v>66425</v>
      </c>
      <c r="D22" s="183">
        <v>0.0009</v>
      </c>
      <c r="E22" s="178">
        <v>-0.0035</v>
      </c>
      <c r="F22" s="179"/>
      <c r="G22" s="169" t="s">
        <v>158</v>
      </c>
      <c r="H22" s="169" t="s">
        <v>428</v>
      </c>
      <c r="I22" s="169" t="s">
        <v>476</v>
      </c>
      <c r="J22" s="184">
        <v>12790</v>
      </c>
      <c r="K22" s="185">
        <v>0.0009</v>
      </c>
      <c r="L22" s="181">
        <v>-0.0035</v>
      </c>
    </row>
    <row r="23" spans="1:12" ht="14.25">
      <c r="A23" s="176" t="s">
        <v>155</v>
      </c>
      <c r="B23" s="176" t="s">
        <v>465</v>
      </c>
      <c r="C23" s="177">
        <v>29481</v>
      </c>
      <c r="D23" s="178">
        <v>0.0079</v>
      </c>
      <c r="E23" s="178">
        <v>-0.0023</v>
      </c>
      <c r="F23" s="179"/>
      <c r="G23" s="169" t="s">
        <v>155</v>
      </c>
      <c r="H23" s="169" t="s">
        <v>373</v>
      </c>
      <c r="I23" s="169" t="s">
        <v>465</v>
      </c>
      <c r="J23" s="180">
        <v>5580</v>
      </c>
      <c r="K23" s="181">
        <v>0.0051</v>
      </c>
      <c r="L23" s="181">
        <v>-0.0023</v>
      </c>
    </row>
    <row r="24" spans="1:12" ht="14.25">
      <c r="A24" s="176" t="s">
        <v>23</v>
      </c>
      <c r="B24" s="176" t="s">
        <v>190</v>
      </c>
      <c r="C24" s="187">
        <v>129768</v>
      </c>
      <c r="D24" s="188">
        <v>-0.0098</v>
      </c>
      <c r="E24" s="178">
        <v>-0.01</v>
      </c>
      <c r="F24" s="179"/>
      <c r="G24" s="169" t="s">
        <v>23</v>
      </c>
      <c r="H24" s="169" t="s">
        <v>23</v>
      </c>
      <c r="I24" s="169" t="s">
        <v>190</v>
      </c>
      <c r="J24" s="189">
        <v>27165</v>
      </c>
      <c r="K24" s="190">
        <v>-0.0051</v>
      </c>
      <c r="L24" s="186">
        <v>-0.0089</v>
      </c>
    </row>
    <row r="25" spans="1:12" ht="14.25">
      <c r="A25" s="176" t="s">
        <v>67</v>
      </c>
      <c r="B25" s="176" t="s">
        <v>492</v>
      </c>
      <c r="C25" s="177">
        <v>58092</v>
      </c>
      <c r="D25" s="178">
        <v>0.0065</v>
      </c>
      <c r="E25" s="178">
        <v>-0.0051</v>
      </c>
      <c r="F25" s="179"/>
      <c r="G25" s="169" t="s">
        <v>67</v>
      </c>
      <c r="H25" s="169" t="s">
        <v>67</v>
      </c>
      <c r="I25" s="169" t="s">
        <v>492</v>
      </c>
      <c r="J25" s="180">
        <v>10858</v>
      </c>
      <c r="K25" s="181">
        <v>0.0054</v>
      </c>
      <c r="L25" s="181">
        <v>-0.0051</v>
      </c>
    </row>
    <row r="26" spans="1:12" ht="14.25">
      <c r="A26" s="176" t="s">
        <v>270</v>
      </c>
      <c r="B26" s="176" t="s">
        <v>320</v>
      </c>
      <c r="C26" s="177">
        <v>110014</v>
      </c>
      <c r="D26" s="178">
        <v>-0.0007</v>
      </c>
      <c r="E26" s="178">
        <v>-0.0001</v>
      </c>
      <c r="F26" s="179"/>
      <c r="G26" s="169" t="s">
        <v>270</v>
      </c>
      <c r="H26" s="169" t="s">
        <v>103</v>
      </c>
      <c r="I26" s="169" t="s">
        <v>320</v>
      </c>
      <c r="J26" s="180">
        <v>24248</v>
      </c>
      <c r="K26" s="181">
        <v>0.0023</v>
      </c>
      <c r="L26" s="181">
        <v>-0.0001</v>
      </c>
    </row>
    <row r="27" spans="1:12" ht="14.25">
      <c r="A27" s="176" t="s">
        <v>291</v>
      </c>
      <c r="B27" s="176" t="s">
        <v>266</v>
      </c>
      <c r="C27" s="177">
        <v>246983</v>
      </c>
      <c r="D27" s="178">
        <v>0.0029</v>
      </c>
      <c r="E27" s="178">
        <v>-0.0007</v>
      </c>
      <c r="F27" s="179"/>
      <c r="G27" s="169" t="s">
        <v>291</v>
      </c>
      <c r="H27" s="169" t="s">
        <v>266</v>
      </c>
      <c r="I27" s="169" t="s">
        <v>266</v>
      </c>
      <c r="J27" s="180">
        <v>41760</v>
      </c>
      <c r="K27" s="181">
        <v>0</v>
      </c>
      <c r="L27" s="181">
        <v>-0.0007</v>
      </c>
    </row>
    <row r="28" spans="1:12" ht="14.25">
      <c r="A28" s="176" t="s">
        <v>253</v>
      </c>
      <c r="B28" s="176" t="s">
        <v>303</v>
      </c>
      <c r="C28" s="187">
        <v>63281</v>
      </c>
      <c r="D28" s="188">
        <v>-0.0081</v>
      </c>
      <c r="E28" s="178">
        <v>-0.005</v>
      </c>
      <c r="F28" s="179"/>
      <c r="G28" s="169" t="s">
        <v>500</v>
      </c>
      <c r="H28" s="169" t="s">
        <v>451</v>
      </c>
      <c r="I28" s="169" t="s">
        <v>303</v>
      </c>
      <c r="J28" s="189">
        <v>11269</v>
      </c>
      <c r="K28" s="190">
        <v>-0.009</v>
      </c>
      <c r="L28" s="186">
        <v>-0.005</v>
      </c>
    </row>
    <row r="29" spans="1:12" ht="14.25">
      <c r="A29" s="176" t="s">
        <v>68</v>
      </c>
      <c r="B29" s="176" t="s">
        <v>28</v>
      </c>
      <c r="C29" s="187">
        <v>19524</v>
      </c>
      <c r="D29" s="188">
        <v>-0.0086</v>
      </c>
      <c r="E29" s="178">
        <v>-0.0016</v>
      </c>
      <c r="F29" s="179"/>
      <c r="G29" s="169" t="s">
        <v>309</v>
      </c>
      <c r="H29" s="169" t="s">
        <v>451</v>
      </c>
      <c r="I29" s="169" t="s">
        <v>28</v>
      </c>
      <c r="J29" s="189">
        <v>4280</v>
      </c>
      <c r="K29" s="190">
        <v>-0.0109</v>
      </c>
      <c r="L29" s="181">
        <v>-0.0016</v>
      </c>
    </row>
    <row r="30" spans="1:12" ht="14.25">
      <c r="A30" s="176" t="s">
        <v>225</v>
      </c>
      <c r="B30" s="176" t="s">
        <v>466</v>
      </c>
      <c r="C30" s="187">
        <v>73315</v>
      </c>
      <c r="D30" s="188">
        <v>-0.0062</v>
      </c>
      <c r="E30" s="178">
        <v>-0.0013</v>
      </c>
      <c r="F30" s="179"/>
      <c r="G30" s="169" t="s">
        <v>360</v>
      </c>
      <c r="H30" s="169" t="s">
        <v>451</v>
      </c>
      <c r="I30" s="169" t="s">
        <v>466</v>
      </c>
      <c r="J30" s="189">
        <v>16622</v>
      </c>
      <c r="K30" s="190">
        <v>-0.009</v>
      </c>
      <c r="L30" s="181">
        <v>-0.0013</v>
      </c>
    </row>
    <row r="31" spans="1:12" ht="14.25">
      <c r="A31" s="176" t="s">
        <v>325</v>
      </c>
      <c r="B31" s="176" t="s">
        <v>256</v>
      </c>
      <c r="C31" s="187">
        <v>135784</v>
      </c>
      <c r="D31" s="188">
        <v>-0.0197</v>
      </c>
      <c r="E31" s="178">
        <v>-0.0034</v>
      </c>
      <c r="F31" s="179"/>
      <c r="G31" s="169" t="s">
        <v>325</v>
      </c>
      <c r="H31" s="169" t="s">
        <v>88</v>
      </c>
      <c r="I31" s="169" t="s">
        <v>256</v>
      </c>
      <c r="J31" s="189">
        <v>31190</v>
      </c>
      <c r="K31" s="190">
        <v>-0.0191</v>
      </c>
      <c r="L31" s="181">
        <v>-0.0034</v>
      </c>
    </row>
    <row r="32" spans="1:12" ht="14.25">
      <c r="A32" s="176" t="s">
        <v>379</v>
      </c>
      <c r="B32" s="176" t="s">
        <v>256</v>
      </c>
      <c r="C32" s="187">
        <v>144050</v>
      </c>
      <c r="D32" s="188">
        <v>-0.0015</v>
      </c>
      <c r="E32" s="178">
        <v>-0.0034</v>
      </c>
      <c r="F32" s="179"/>
      <c r="G32" s="169" t="s">
        <v>379</v>
      </c>
      <c r="H32" s="169" t="s">
        <v>88</v>
      </c>
      <c r="I32" s="169" t="s">
        <v>256</v>
      </c>
      <c r="J32" s="189">
        <v>25797</v>
      </c>
      <c r="K32" s="190">
        <v>-0.0029</v>
      </c>
      <c r="L32" s="181">
        <v>-0.0034</v>
      </c>
    </row>
    <row r="33" spans="1:12" ht="14.25">
      <c r="A33" s="176" t="s">
        <v>377</v>
      </c>
      <c r="B33" s="176" t="s">
        <v>254</v>
      </c>
      <c r="C33" s="187">
        <v>520031</v>
      </c>
      <c r="D33" s="188">
        <v>-0.0061</v>
      </c>
      <c r="E33" s="178">
        <v>-0.004</v>
      </c>
      <c r="F33" s="179"/>
      <c r="G33" s="169" t="s">
        <v>377</v>
      </c>
      <c r="H33" s="169" t="s">
        <v>88</v>
      </c>
      <c r="I33" s="169" t="s">
        <v>254</v>
      </c>
      <c r="J33" s="189">
        <v>95148</v>
      </c>
      <c r="K33" s="190">
        <v>-0.0058</v>
      </c>
      <c r="L33" s="181">
        <v>-0.004</v>
      </c>
    </row>
    <row r="34" spans="1:12" ht="14.25">
      <c r="A34" s="176" t="s">
        <v>112</v>
      </c>
      <c r="B34" s="176" t="s">
        <v>112</v>
      </c>
      <c r="C34" s="177">
        <v>72067</v>
      </c>
      <c r="D34" s="178">
        <v>0.002</v>
      </c>
      <c r="E34" s="178">
        <v>0.0026</v>
      </c>
      <c r="F34" s="179"/>
      <c r="G34" s="169" t="s">
        <v>112</v>
      </c>
      <c r="H34" s="169" t="s">
        <v>112</v>
      </c>
      <c r="I34" s="169" t="s">
        <v>112</v>
      </c>
      <c r="J34" s="180">
        <v>12556</v>
      </c>
      <c r="K34" s="181">
        <v>0.0032</v>
      </c>
      <c r="L34" s="181">
        <v>0.0026</v>
      </c>
    </row>
    <row r="35" spans="1:12" ht="14.25">
      <c r="A35" s="176" t="s">
        <v>352</v>
      </c>
      <c r="B35" s="176" t="s">
        <v>95</v>
      </c>
      <c r="C35" s="177">
        <v>249461</v>
      </c>
      <c r="D35" s="178">
        <v>0.0092</v>
      </c>
      <c r="E35" s="178">
        <v>-0.002</v>
      </c>
      <c r="F35" s="179"/>
      <c r="G35" s="169" t="s">
        <v>352</v>
      </c>
      <c r="H35" s="169" t="s">
        <v>352</v>
      </c>
      <c r="I35" s="169" t="s">
        <v>95</v>
      </c>
      <c r="J35" s="180">
        <v>48104</v>
      </c>
      <c r="K35" s="181">
        <v>0.0116</v>
      </c>
      <c r="L35" s="181">
        <v>-0.002</v>
      </c>
    </row>
    <row r="36" spans="1:12" ht="14.25">
      <c r="A36" s="176" t="s">
        <v>0</v>
      </c>
      <c r="B36" s="176" t="s">
        <v>320</v>
      </c>
      <c r="C36" s="177">
        <v>179898</v>
      </c>
      <c r="D36" s="178">
        <v>0.003</v>
      </c>
      <c r="E36" s="178">
        <v>-0.0001</v>
      </c>
      <c r="F36" s="179"/>
      <c r="G36" s="169" t="s">
        <v>0</v>
      </c>
      <c r="H36" s="169" t="s">
        <v>103</v>
      </c>
      <c r="I36" s="169" t="s">
        <v>320</v>
      </c>
      <c r="J36" s="180">
        <v>35048</v>
      </c>
      <c r="K36" s="181">
        <v>0.003</v>
      </c>
      <c r="L36" s="181">
        <v>-0.0001</v>
      </c>
    </row>
    <row r="37" spans="1:12" ht="14.25">
      <c r="A37" s="176" t="s">
        <v>310</v>
      </c>
      <c r="B37" s="176" t="s">
        <v>55</v>
      </c>
      <c r="C37" s="177">
        <v>75955</v>
      </c>
      <c r="D37" s="178">
        <v>0.0021</v>
      </c>
      <c r="E37" s="178">
        <v>-0.001</v>
      </c>
      <c r="F37" s="179"/>
      <c r="G37" s="169" t="s">
        <v>310</v>
      </c>
      <c r="H37" s="169" t="s">
        <v>373</v>
      </c>
      <c r="I37" s="169" t="s">
        <v>55</v>
      </c>
      <c r="J37" s="180">
        <v>15530</v>
      </c>
      <c r="K37" s="181">
        <v>0.0101</v>
      </c>
      <c r="L37" s="181">
        <v>-0.001</v>
      </c>
    </row>
    <row r="38" spans="1:12" ht="14.25">
      <c r="A38" s="176" t="s">
        <v>308</v>
      </c>
      <c r="B38" s="176" t="s">
        <v>220</v>
      </c>
      <c r="C38" s="177">
        <v>163927</v>
      </c>
      <c r="D38" s="178">
        <v>0.0014</v>
      </c>
      <c r="E38" s="178">
        <v>-0.0037</v>
      </c>
      <c r="F38" s="179"/>
      <c r="G38" s="169" t="s">
        <v>308</v>
      </c>
      <c r="H38" s="169" t="s">
        <v>373</v>
      </c>
      <c r="I38" s="169" t="s">
        <v>220</v>
      </c>
      <c r="J38" s="180">
        <v>32752</v>
      </c>
      <c r="K38" s="181">
        <v>0.0005</v>
      </c>
      <c r="L38" s="181">
        <v>-0.0037</v>
      </c>
    </row>
    <row r="39" spans="1:12" ht="14.25">
      <c r="A39" s="176" t="s">
        <v>390</v>
      </c>
      <c r="B39" s="176" t="s">
        <v>492</v>
      </c>
      <c r="C39" s="177">
        <v>173627</v>
      </c>
      <c r="D39" s="178">
        <v>-0.0004</v>
      </c>
      <c r="E39" s="178">
        <v>-0.0051</v>
      </c>
      <c r="F39" s="179"/>
      <c r="G39" s="169" t="s">
        <v>390</v>
      </c>
      <c r="H39" s="169" t="s">
        <v>390</v>
      </c>
      <c r="I39" s="169" t="s">
        <v>492</v>
      </c>
      <c r="J39" s="180">
        <v>33073</v>
      </c>
      <c r="K39" s="181">
        <v>0.006</v>
      </c>
      <c r="L39" s="181">
        <v>-0.0051</v>
      </c>
    </row>
    <row r="40" spans="1:12" ht="14.25">
      <c r="A40" s="176" t="s">
        <v>391</v>
      </c>
      <c r="B40" s="176" t="s">
        <v>171</v>
      </c>
      <c r="C40" s="177">
        <v>236109</v>
      </c>
      <c r="D40" s="178">
        <v>0.0061</v>
      </c>
      <c r="E40" s="178">
        <v>-0.0005</v>
      </c>
      <c r="F40" s="179"/>
      <c r="G40" s="169" t="s">
        <v>391</v>
      </c>
      <c r="H40" s="169" t="s">
        <v>391</v>
      </c>
      <c r="I40" s="169" t="s">
        <v>171</v>
      </c>
      <c r="J40" s="180">
        <v>46538</v>
      </c>
      <c r="K40" s="181">
        <v>0.0051</v>
      </c>
      <c r="L40" s="181">
        <v>-0.0005</v>
      </c>
    </row>
    <row r="41" spans="1:12" ht="14.25">
      <c r="A41" s="176" t="s">
        <v>408</v>
      </c>
      <c r="B41" s="176" t="s">
        <v>152</v>
      </c>
      <c r="C41" s="177">
        <v>64239</v>
      </c>
      <c r="D41" s="178">
        <v>0.0056</v>
      </c>
      <c r="E41" s="178">
        <v>0.0039</v>
      </c>
      <c r="F41" s="179"/>
      <c r="G41" s="169" t="s">
        <v>408</v>
      </c>
      <c r="H41" s="169" t="s">
        <v>408</v>
      </c>
      <c r="I41" s="169" t="s">
        <v>152</v>
      </c>
      <c r="J41" s="180">
        <v>9176</v>
      </c>
      <c r="K41" s="181">
        <v>0.0061</v>
      </c>
      <c r="L41" s="181">
        <v>0.0039</v>
      </c>
    </row>
    <row r="42" spans="1:12" ht="14.25">
      <c r="A42" s="176" t="s">
        <v>109</v>
      </c>
      <c r="B42" s="176" t="s">
        <v>152</v>
      </c>
      <c r="C42" s="177">
        <v>63168</v>
      </c>
      <c r="D42" s="178">
        <v>0.0014</v>
      </c>
      <c r="E42" s="178">
        <v>-0.0005</v>
      </c>
      <c r="F42" s="179"/>
      <c r="G42" s="169" t="s">
        <v>109</v>
      </c>
      <c r="H42" s="169" t="s">
        <v>109</v>
      </c>
      <c r="I42" s="169" t="s">
        <v>152</v>
      </c>
      <c r="J42" s="180">
        <v>11441</v>
      </c>
      <c r="K42" s="181">
        <v>0.0015</v>
      </c>
      <c r="L42" s="181">
        <v>-0.0005</v>
      </c>
    </row>
    <row r="43" spans="1:12" ht="14.25">
      <c r="A43" s="176" t="s">
        <v>219</v>
      </c>
      <c r="B43" s="176" t="s">
        <v>152</v>
      </c>
      <c r="C43" s="177">
        <v>142313</v>
      </c>
      <c r="D43" s="178">
        <v>-0.0129</v>
      </c>
      <c r="E43" s="178">
        <v>-0.0034</v>
      </c>
      <c r="F43" s="179"/>
      <c r="G43" s="169" t="s">
        <v>219</v>
      </c>
      <c r="H43" s="169" t="s">
        <v>219</v>
      </c>
      <c r="I43" s="169" t="s">
        <v>152</v>
      </c>
      <c r="J43" s="180">
        <v>23625</v>
      </c>
      <c r="K43" s="181">
        <v>-0.0128</v>
      </c>
      <c r="L43" s="181">
        <v>-0.0033</v>
      </c>
    </row>
    <row r="44" spans="1:12" ht="14.25">
      <c r="A44" s="176" t="s">
        <v>71</v>
      </c>
      <c r="B44" s="176" t="s">
        <v>152</v>
      </c>
      <c r="C44" s="177">
        <v>48058</v>
      </c>
      <c r="D44" s="178">
        <v>0.0098</v>
      </c>
      <c r="E44" s="178">
        <v>-0.0023</v>
      </c>
      <c r="F44" s="179"/>
      <c r="G44" s="169" t="s">
        <v>71</v>
      </c>
      <c r="H44" s="169" t="s">
        <v>71</v>
      </c>
      <c r="I44" s="169" t="s">
        <v>152</v>
      </c>
      <c r="J44" s="180">
        <v>8007</v>
      </c>
      <c r="K44" s="181">
        <v>0.0067</v>
      </c>
      <c r="L44" s="181">
        <v>-0.0023</v>
      </c>
    </row>
    <row r="45" spans="1:12" ht="12.75" customHeight="1">
      <c r="A45" s="49"/>
      <c r="B45" s="49"/>
      <c r="C45" s="49"/>
      <c r="D45" s="49"/>
      <c r="E45" s="172"/>
      <c r="F45" s="102"/>
      <c r="G45" s="49"/>
      <c r="H45" s="49"/>
      <c r="I45" s="49"/>
      <c r="J45" s="49"/>
      <c r="K45" s="49"/>
      <c r="L45" s="172"/>
    </row>
    <row r="46" spans="5:12" ht="12.75" customHeight="1">
      <c r="E46" s="19"/>
      <c r="F46" s="102"/>
      <c r="L46" s="19"/>
    </row>
    <row r="47" spans="1:12" ht="12.75" customHeight="1">
      <c r="A47" s="97" t="s">
        <v>331</v>
      </c>
      <c r="E47" s="19"/>
      <c r="F47" s="102"/>
      <c r="G47" s="97" t="s">
        <v>331</v>
      </c>
      <c r="L47" s="19"/>
    </row>
    <row r="48" spans="1:12" ht="12.75" customHeight="1">
      <c r="A48" s="97" t="s">
        <v>183</v>
      </c>
      <c r="E48" s="19"/>
      <c r="F48" s="102"/>
      <c r="G48" s="97" t="s">
        <v>183</v>
      </c>
      <c r="L48" s="19"/>
    </row>
    <row r="49" spans="5:12" ht="12.75" customHeight="1">
      <c r="E49" s="19"/>
      <c r="F49" s="102"/>
      <c r="L49" s="19"/>
    </row>
    <row r="50" spans="1:12" ht="191.25">
      <c r="A50" s="19" t="s">
        <v>288</v>
      </c>
      <c r="B50" s="50"/>
      <c r="C50" s="50"/>
      <c r="D50" s="50"/>
      <c r="E50" s="19"/>
      <c r="F50" s="102"/>
      <c r="G50" s="19" t="s">
        <v>288</v>
      </c>
      <c r="H50" s="50"/>
      <c r="I50" s="50"/>
      <c r="J50" s="50"/>
      <c r="K50" s="19"/>
      <c r="L50" s="191"/>
    </row>
  </sheetData>
  <mergeCells count="2">
    <mergeCell ref="A50:E50"/>
    <mergeCell ref="G50:K50"/>
  </mergeCells>
  <printOptions/>
  <pageMargins left="0.75" right="0.75" top="1" bottom="1" header="0.5" footer="0.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O59"/>
  <sheetViews>
    <sheetView workbookViewId="0" topLeftCell="A1"/>
  </sheetViews>
  <sheetFormatPr defaultColWidth="17.140625" defaultRowHeight="12.75" customHeight="1"/>
  <cols>
    <col min="1" max="1" width="17.140625" style="0" customWidth="1"/>
    <col min="2" max="2" width="23.57421875" style="0" customWidth="1"/>
    <col min="3" max="3" width="20.28125" style="0" customWidth="1"/>
    <col min="4" max="15" width="17.140625" style="0" customWidth="1"/>
  </cols>
  <sheetData>
    <row r="1" spans="2:3" ht="25.5">
      <c r="B1" s="163" t="s">
        <v>295</v>
      </c>
      <c r="C1" s="163" t="s">
        <v>89</v>
      </c>
    </row>
    <row r="2" spans="1:3" ht="63.75">
      <c r="A2" s="163" t="s">
        <v>166</v>
      </c>
      <c r="B2" s="16" t="s">
        <v>216</v>
      </c>
      <c r="C2" s="16" t="s">
        <v>242</v>
      </c>
    </row>
    <row r="3" spans="1:3" ht="38.25">
      <c r="A3" s="163" t="s">
        <v>404</v>
      </c>
      <c r="B3" s="16" t="s">
        <v>118</v>
      </c>
      <c r="C3" s="16" t="s">
        <v>124</v>
      </c>
    </row>
    <row r="4" ht="12.75" customHeight="1"/>
    <row r="5" ht="12.75" customHeight="1"/>
    <row r="6" spans="1:3" ht="25.5">
      <c r="A6" s="16" t="s">
        <v>135</v>
      </c>
      <c r="B6" s="16" t="s">
        <v>506</v>
      </c>
      <c r="C6" s="163" t="s">
        <v>45</v>
      </c>
    </row>
    <row r="7" spans="2:3" ht="38.25">
      <c r="B7" s="16" t="s">
        <v>344</v>
      </c>
      <c r="C7" s="163" t="s">
        <v>384</v>
      </c>
    </row>
    <row r="8" spans="2:3" ht="51">
      <c r="B8" s="16" t="s">
        <v>113</v>
      </c>
      <c r="C8" s="163" t="s">
        <v>407</v>
      </c>
    </row>
    <row r="9" ht="12.75" customHeight="1"/>
    <row r="10" ht="12.75" customHeight="1">
      <c r="B10" s="192"/>
    </row>
    <row r="11" ht="12.75" customHeight="1"/>
    <row r="12" ht="12.75" customHeight="1"/>
    <row r="13" spans="1:5" ht="14.25">
      <c r="A13" s="193" t="s">
        <v>276</v>
      </c>
      <c r="B13" s="194"/>
      <c r="C13" s="194"/>
      <c r="D13" s="50"/>
      <c r="E13" s="50"/>
    </row>
    <row r="14" spans="1:4" ht="14.25">
      <c r="A14" s="195" t="s">
        <v>107</v>
      </c>
      <c r="B14" s="196"/>
      <c r="C14" s="196"/>
      <c r="D14" s="197"/>
    </row>
    <row r="15" spans="3:15" ht="12.75" customHeight="1">
      <c r="C15" s="18"/>
      <c r="G15" s="18"/>
      <c r="J15" s="50" t="s">
        <v>278</v>
      </c>
      <c r="K15" s="50"/>
      <c r="L15" s="18"/>
      <c r="M15" s="18"/>
      <c r="N15" s="18"/>
      <c r="O15" s="18"/>
    </row>
    <row r="16" spans="1:15" ht="63.75">
      <c r="A16" s="198" t="s">
        <v>336</v>
      </c>
      <c r="B16" s="198" t="s">
        <v>452</v>
      </c>
      <c r="C16" s="172" t="s">
        <v>146</v>
      </c>
      <c r="D16" s="199" t="s">
        <v>426</v>
      </c>
      <c r="E16" s="200" t="s">
        <v>26</v>
      </c>
      <c r="F16" s="201" t="s">
        <v>176</v>
      </c>
      <c r="G16" s="202" t="s">
        <v>369</v>
      </c>
      <c r="H16" s="199" t="s">
        <v>150</v>
      </c>
      <c r="I16" s="200" t="s">
        <v>356</v>
      </c>
      <c r="J16" s="200" t="s">
        <v>447</v>
      </c>
      <c r="K16" s="201" t="s">
        <v>448</v>
      </c>
      <c r="L16" s="203" t="s">
        <v>83</v>
      </c>
      <c r="M16" s="49" t="s">
        <v>274</v>
      </c>
      <c r="N16" s="49" t="s">
        <v>305</v>
      </c>
      <c r="O16" s="49"/>
    </row>
    <row r="17" spans="1:14" ht="14.25">
      <c r="A17" s="25">
        <v>2011</v>
      </c>
      <c r="B17" s="204">
        <v>4.5199631854485</v>
      </c>
      <c r="C17" s="205">
        <v>4.99</v>
      </c>
      <c r="D17" s="206">
        <f>C17-B17</f>
      </c>
      <c r="E17" s="206">
        <f>D17/$I$52</f>
      </c>
      <c r="F17" s="207">
        <v>4.480698</v>
      </c>
      <c r="G17" s="208">
        <f>(F17*$I$51)/$H$51</f>
      </c>
      <c r="H17" s="209">
        <v>5.68267393112183</v>
      </c>
      <c r="I17" s="210">
        <f>(H17*$I$51)/$G$51</f>
      </c>
      <c r="J17" s="211">
        <v>1</v>
      </c>
      <c r="K17" s="212">
        <v>0</v>
      </c>
      <c r="L17" s="209">
        <f>(G17*J17)+(I17*K17)</f>
      </c>
      <c r="M17" s="16">
        <v>6.27</v>
      </c>
      <c r="N17" s="213">
        <f>M17/H17</f>
      </c>
    </row>
    <row r="18" spans="1:14" ht="14.25">
      <c r="A18" s="25">
        <v>2012</v>
      </c>
      <c r="B18" s="204">
        <v>4.60656348735333</v>
      </c>
      <c r="C18" s="205">
        <v>5.87</v>
      </c>
      <c r="D18" s="206">
        <f>C18-B18</f>
      </c>
      <c r="E18" s="206">
        <f>D18/$I$52</f>
      </c>
      <c r="F18" s="207">
        <v>4.566546</v>
      </c>
      <c r="G18" s="208">
        <f>(F18*$I$51)/$H$51</f>
      </c>
      <c r="H18" s="209">
        <v>6.1725115776062</v>
      </c>
      <c r="I18" s="210">
        <f>(H18*$I$51)/$G$51</f>
      </c>
      <c r="J18" s="211">
        <f>1-K18</f>
      </c>
      <c r="K18" s="212">
        <f>K17+(1/14)</f>
      </c>
      <c r="L18" s="209">
        <f>(G18*J18)+(I18*K18)</f>
      </c>
      <c r="M18" s="16">
        <v>7.15</v>
      </c>
      <c r="N18" s="213">
        <f>M18/H18</f>
      </c>
    </row>
    <row r="19" spans="1:14" ht="14.25">
      <c r="A19" s="25">
        <v>2013</v>
      </c>
      <c r="B19" s="204">
        <v>4.74299971688612</v>
      </c>
      <c r="C19" s="205">
        <v>6.33</v>
      </c>
      <c r="D19" s="206">
        <f>C19-B19</f>
      </c>
      <c r="E19" s="206">
        <f>D19/$I$52</f>
      </c>
      <c r="F19" s="207">
        <v>4.701797</v>
      </c>
      <c r="G19" s="208">
        <f>(F19*$I$51)/$H$51</f>
      </c>
      <c r="H19" s="209">
        <v>6.12901878356934</v>
      </c>
      <c r="I19" s="210">
        <f>(H19*$I$51)/$G$51</f>
      </c>
      <c r="J19" s="211">
        <f>1-K19</f>
      </c>
      <c r="K19" s="212">
        <f>K18+(1/14)</f>
      </c>
      <c r="L19" s="209">
        <f>(G19*J19)+(I19*K19)</f>
      </c>
      <c r="M19" s="16">
        <v>7.27</v>
      </c>
      <c r="N19" s="213">
        <f>M19/H19</f>
      </c>
    </row>
    <row r="20" spans="1:14" ht="14.25">
      <c r="A20" s="25">
        <v>2014</v>
      </c>
      <c r="B20" s="204">
        <v>4.80767555972843</v>
      </c>
      <c r="C20" s="205">
        <v>6.7</v>
      </c>
      <c r="D20" s="206">
        <f>C20-B20</f>
      </c>
      <c r="E20" s="206">
        <f>D20/$I$52</f>
      </c>
      <c r="F20" s="207">
        <v>4.765911</v>
      </c>
      <c r="G20" s="208">
        <f>(F20*$I$51)/$H$51</f>
      </c>
      <c r="H20" s="209">
        <v>6.08605670928955</v>
      </c>
      <c r="I20" s="210">
        <f>(H20*$I$51)/$G$51</f>
      </c>
      <c r="J20" s="211">
        <f>1-K20</f>
      </c>
      <c r="K20" s="212">
        <f>K19+(1/14)</f>
      </c>
      <c r="L20" s="209">
        <f>(G20*J20)+(I20*K20)</f>
      </c>
      <c r="M20" s="16">
        <v>7.41</v>
      </c>
      <c r="N20" s="213">
        <f>M20/H20</f>
      </c>
    </row>
    <row r="21" spans="1:14" ht="14.25">
      <c r="A21" s="25">
        <v>2015</v>
      </c>
      <c r="B21" s="204">
        <v>4.84780516799043</v>
      </c>
      <c r="C21" s="205">
        <v>7.03</v>
      </c>
      <c r="D21" s="206">
        <f>C21-B21</f>
      </c>
      <c r="E21" s="206">
        <f>D21/$I$52</f>
      </c>
      <c r="F21" s="207">
        <v>4.805692</v>
      </c>
      <c r="G21" s="208">
        <f>(F21*$I$51)/$H$51</f>
      </c>
      <c r="H21" s="209">
        <v>6.27072048187256</v>
      </c>
      <c r="I21" s="210">
        <f>(H21*$I$51)/$G$51</f>
      </c>
      <c r="J21" s="211">
        <f>1-K21</f>
      </c>
      <c r="K21" s="212">
        <f>K20+(1/14)</f>
      </c>
      <c r="L21" s="209">
        <f>(G21*J21)+(I21*K21)</f>
      </c>
      <c r="M21" s="16">
        <v>7.59</v>
      </c>
      <c r="N21" s="213">
        <f>M21/H21</f>
      </c>
    </row>
    <row r="22" spans="1:14" ht="14.25">
      <c r="A22" s="25">
        <v>2016</v>
      </c>
      <c r="B22" s="204">
        <v>4.87700785343264</v>
      </c>
      <c r="C22" s="205">
        <v>7.32</v>
      </c>
      <c r="D22" s="206">
        <f>C22-B22</f>
      </c>
      <c r="E22" s="206">
        <f>D22/$I$52</f>
      </c>
      <c r="F22" s="207">
        <v>4.834641</v>
      </c>
      <c r="G22" s="208">
        <f>(F22*$I$51)/$H$51</f>
      </c>
      <c r="H22" s="209">
        <v>6.37700891494751</v>
      </c>
      <c r="I22" s="210">
        <f>(H22*$I$51)/$G$51</f>
      </c>
      <c r="J22" s="211">
        <f>1-K22</f>
      </c>
      <c r="K22" s="212">
        <f>K21+(1/14)</f>
      </c>
      <c r="L22" s="209">
        <f>(G22*J22)+(I22*K22)</f>
      </c>
      <c r="M22" s="16">
        <v>7.67</v>
      </c>
      <c r="N22" s="213">
        <f>M22/H22</f>
      </c>
    </row>
    <row r="23" spans="1:14" ht="14.25">
      <c r="A23" s="25">
        <v>2017</v>
      </c>
      <c r="B23" s="204">
        <v>4.92474857992537</v>
      </c>
      <c r="C23" s="205">
        <v>7.59</v>
      </c>
      <c r="D23" s="206">
        <f>C23-B23</f>
      </c>
      <c r="E23" s="206">
        <f>D23/$I$52</f>
      </c>
      <c r="F23" s="207">
        <v>4.881967</v>
      </c>
      <c r="G23" s="208">
        <f>(F23*$I$51)/$H$51</f>
      </c>
      <c r="H23" s="209">
        <v>6.3849573135376</v>
      </c>
      <c r="I23" s="210">
        <f>(H23*$I$51)/$G$51</f>
      </c>
      <c r="J23" s="211">
        <f>1-K23</f>
      </c>
      <c r="K23" s="212">
        <f>K22+(1/14)</f>
      </c>
      <c r="L23" s="209">
        <f>(G23*J23)+(I23*K23)</f>
      </c>
      <c r="M23" s="16">
        <v>7.64</v>
      </c>
      <c r="N23" s="213">
        <f>M23/H23</f>
      </c>
    </row>
    <row r="24" spans="1:14" ht="14.25">
      <c r="A24" s="25">
        <v>2018</v>
      </c>
      <c r="B24" s="204">
        <v>5.00285812210216</v>
      </c>
      <c r="C24" s="205">
        <v>7.84</v>
      </c>
      <c r="D24" s="206">
        <f>C24-B24</f>
      </c>
      <c r="E24" s="206">
        <f>D24/$I$52</f>
      </c>
      <c r="F24" s="207">
        <v>4.959398</v>
      </c>
      <c r="G24" s="208">
        <f>(F24*$I$51)/$H$51</f>
      </c>
      <c r="H24" s="209">
        <v>6.43404626846314</v>
      </c>
      <c r="I24" s="210">
        <f>(H24*$I$51)/$G$51</f>
      </c>
      <c r="J24" s="211">
        <f>1-K24</f>
      </c>
      <c r="K24" s="212">
        <f>K23+(1/14)</f>
      </c>
      <c r="L24" s="209">
        <f>(G24*J24)+(I24*K24)</f>
      </c>
      <c r="M24" s="16">
        <v>7.68</v>
      </c>
      <c r="N24" s="213">
        <f>M24/H24</f>
      </c>
    </row>
    <row r="25" spans="1:14" ht="14.25">
      <c r="A25" s="25">
        <v>2019</v>
      </c>
      <c r="B25" s="204">
        <v>5.08068016677123</v>
      </c>
      <c r="C25" s="205">
        <v>8.08</v>
      </c>
      <c r="D25" s="206">
        <f>C25-B25</f>
      </c>
      <c r="E25" s="206">
        <f>D25/$I$52</f>
      </c>
      <c r="F25" s="207">
        <v>5.036544</v>
      </c>
      <c r="G25" s="208">
        <f>(F25*$I$51)/$H$51</f>
      </c>
      <c r="H25" s="209">
        <v>6.50618314743042</v>
      </c>
      <c r="I25" s="210">
        <f>(H25*$I$51)/$G$51</f>
      </c>
      <c r="J25" s="211">
        <f>1-K25</f>
      </c>
      <c r="K25" s="212">
        <f>K24+(1/14)</f>
      </c>
      <c r="L25" s="209">
        <f>(G25*J25)+(I25*K25)</f>
      </c>
      <c r="M25" s="16">
        <v>7.85</v>
      </c>
      <c r="N25" s="213">
        <f>M25/H25</f>
      </c>
    </row>
    <row r="26" spans="1:14" ht="14.25">
      <c r="A26" s="25">
        <v>2020</v>
      </c>
      <c r="B26" s="204">
        <v>5.22335458783998</v>
      </c>
      <c r="C26" s="205">
        <v>8.3</v>
      </c>
      <c r="D26" s="206">
        <f>C26-B26</f>
      </c>
      <c r="E26" s="206">
        <f>D26/$I$52</f>
      </c>
      <c r="F26" s="207">
        <v>5.177979</v>
      </c>
      <c r="G26" s="208">
        <f>(F26*$I$51)/$H$51</f>
      </c>
      <c r="H26" s="209">
        <v>6.63996934890747</v>
      </c>
      <c r="I26" s="210">
        <f>(H26*$I$51)/$G$51</f>
      </c>
      <c r="J26" s="211">
        <f>1-K26</f>
      </c>
      <c r="K26" s="212">
        <f>K25+(1/14)</f>
      </c>
      <c r="L26" s="209">
        <f>(G26*J26)+(I26*K26)</f>
      </c>
      <c r="M26" s="16">
        <v>7.8</v>
      </c>
      <c r="N26" s="213">
        <f>M26/H26</f>
      </c>
    </row>
    <row r="27" spans="1:14" ht="14.25">
      <c r="A27" s="25">
        <v>2021</v>
      </c>
      <c r="B27" s="204">
        <v>5.37942841029493</v>
      </c>
      <c r="C27" s="205">
        <v>8.52</v>
      </c>
      <c r="D27" s="206">
        <f>C27-B27</f>
      </c>
      <c r="E27" s="206">
        <f>D27/$I$52</f>
      </c>
      <c r="F27" s="207">
        <v>5.332697</v>
      </c>
      <c r="G27" s="208">
        <f>(F27*$I$51)/$H$51</f>
      </c>
      <c r="H27" s="209">
        <v>6.7400803565979</v>
      </c>
      <c r="I27" s="210">
        <f>(H27*$I$51)/$G$51</f>
      </c>
      <c r="J27" s="211">
        <f>1-K27</f>
      </c>
      <c r="K27" s="212">
        <f>K26+(1/14)</f>
      </c>
      <c r="L27" s="209">
        <f>(G27*J27)+(I27*K27)</f>
      </c>
      <c r="M27" s="16">
        <v>7.61</v>
      </c>
      <c r="N27" s="213">
        <f>M27/H27</f>
      </c>
    </row>
    <row r="28" spans="1:14" ht="14.25">
      <c r="A28" s="25">
        <v>2022</v>
      </c>
      <c r="B28" s="204">
        <v>5.53297427220829</v>
      </c>
      <c r="C28" s="205">
        <v>8.73</v>
      </c>
      <c r="D28" s="206">
        <f>C28-B28</f>
      </c>
      <c r="E28" s="206">
        <f>D28/$I$52</f>
      </c>
      <c r="F28" s="207">
        <v>5.484909</v>
      </c>
      <c r="G28" s="208">
        <f>(F28*$I$51)/$H$51</f>
      </c>
      <c r="H28" s="209">
        <v>6.92892932891846</v>
      </c>
      <c r="I28" s="210">
        <f>(H28*$I$51)/$G$51</f>
      </c>
      <c r="J28" s="211">
        <f>1-K28</f>
      </c>
      <c r="K28" s="212">
        <f>K27+(1/14)</f>
      </c>
      <c r="L28" s="209">
        <f>(G28*J28)+(I28*K28)</f>
      </c>
      <c r="M28" s="16">
        <v>7.84</v>
      </c>
      <c r="N28" s="213">
        <f>M28/H28</f>
      </c>
    </row>
    <row r="29" spans="1:14" ht="14.25">
      <c r="A29" s="25">
        <v>2023</v>
      </c>
      <c r="B29" s="204">
        <v>5.71642693626699</v>
      </c>
      <c r="C29" s="205">
        <v>8.93</v>
      </c>
      <c r="D29" s="206">
        <f>C29-B29</f>
      </c>
      <c r="E29" s="206">
        <f>D29/$I$52</f>
      </c>
      <c r="F29" s="207">
        <v>5.666768</v>
      </c>
      <c r="G29" s="208">
        <f>(F29*$I$51)/$H$51</f>
      </c>
      <c r="H29" s="209">
        <v>6.95708656311035</v>
      </c>
      <c r="I29" s="210">
        <f>(H29*$I$51)/$G$51</f>
      </c>
      <c r="J29" s="211">
        <f>1-K29</f>
      </c>
      <c r="K29" s="212">
        <f>K28+(1/14)</f>
      </c>
      <c r="L29" s="209">
        <f>(G29*J29)+(I29*K29)</f>
      </c>
      <c r="M29" s="16">
        <v>8.15</v>
      </c>
      <c r="N29" s="213">
        <f>M29/H29</f>
      </c>
    </row>
    <row r="30" spans="1:14" ht="14.25">
      <c r="A30" s="25">
        <v>2024</v>
      </c>
      <c r="B30" s="204">
        <v>5.89710045775105</v>
      </c>
      <c r="C30" s="205">
        <v>9.12</v>
      </c>
      <c r="D30" s="206">
        <f>C30-B30</f>
      </c>
      <c r="E30" s="206">
        <f>D30/$I$52</f>
      </c>
      <c r="F30" s="207">
        <v>5.845872</v>
      </c>
      <c r="G30" s="208">
        <f>(F30*$I$51)/$H$51</f>
      </c>
      <c r="H30" s="209">
        <v>6.91437673568726</v>
      </c>
      <c r="I30" s="210">
        <f>(H30*$I$51)/$G$51</f>
      </c>
      <c r="J30" s="211">
        <f>1-K30</f>
      </c>
      <c r="K30" s="212">
        <f>K29+(1/14)</f>
      </c>
      <c r="L30" s="209">
        <f>(G30*J30)+(I30*K30)</f>
      </c>
      <c r="M30" s="16">
        <v>8.43</v>
      </c>
      <c r="N30" s="213">
        <f>M30/H30</f>
      </c>
    </row>
    <row r="31" spans="1:14" ht="14.25">
      <c r="A31" s="25">
        <v>2025</v>
      </c>
      <c r="B31" s="204">
        <v>6.06557904109178</v>
      </c>
      <c r="C31" s="205">
        <v>9.31</v>
      </c>
      <c r="D31" s="206">
        <f>C31-B31</f>
      </c>
      <c r="E31" s="206">
        <f>D31/$I$52</f>
      </c>
      <c r="F31" s="207">
        <v>6.012887</v>
      </c>
      <c r="G31" s="208">
        <f>(F31*$I$51)/$H$51</f>
      </c>
      <c r="H31" s="209">
        <v>6.99175214767456</v>
      </c>
      <c r="I31" s="210">
        <f>(H31*$I$51)/$G$51</f>
      </c>
      <c r="J31" s="211">
        <f>1-K31</f>
      </c>
      <c r="K31" s="212">
        <v>1</v>
      </c>
      <c r="L31" s="209">
        <f>(G31*J31)+(I31*K31)</f>
      </c>
      <c r="M31" s="16">
        <v>8.71</v>
      </c>
      <c r="N31" s="213">
        <f>M31/H31</f>
      </c>
    </row>
    <row r="32" spans="1:14" ht="14.25">
      <c r="A32" s="25">
        <v>2026</v>
      </c>
      <c r="B32" s="204">
        <v>6.2062803213707</v>
      </c>
      <c r="C32" s="205">
        <v>9.49</v>
      </c>
      <c r="D32" s="206">
        <f>C32-B32</f>
      </c>
      <c r="E32" s="206">
        <f>D32/$I$52</f>
      </c>
      <c r="F32" s="207">
        <v>6.152366</v>
      </c>
      <c r="G32" s="208">
        <f>(F32*$I$51)/$H$51</f>
      </c>
      <c r="H32" s="209">
        <v>7.15202474594116</v>
      </c>
      <c r="I32" s="210">
        <f>(H32*$I$51)/$G$51</f>
      </c>
      <c r="J32" s="211">
        <f>1-K32</f>
      </c>
      <c r="K32" s="212">
        <v>1</v>
      </c>
      <c r="L32" s="209">
        <f>(G32*J32)+(I32*K32)</f>
      </c>
      <c r="M32" s="16">
        <v>8.92</v>
      </c>
      <c r="N32" s="213">
        <f>M32/H32</f>
      </c>
    </row>
    <row r="33" spans="1:14" ht="14.25">
      <c r="A33" s="25">
        <v>2027</v>
      </c>
      <c r="B33" s="204">
        <v>6.334954118195</v>
      </c>
      <c r="C33" s="205">
        <v>9.67</v>
      </c>
      <c r="D33" s="206">
        <f>C33-B33</f>
      </c>
      <c r="E33" s="206">
        <f>D33/$I$52</f>
      </c>
      <c r="F33" s="207">
        <v>6.279922</v>
      </c>
      <c r="G33" s="208">
        <f>(F33*$I$51)/$H$51</f>
      </c>
      <c r="H33" s="209">
        <v>7.29198360443115</v>
      </c>
      <c r="I33" s="210">
        <f>(H33*$I$51)/$G$51</f>
      </c>
      <c r="J33" s="211">
        <f>1-K33</f>
      </c>
      <c r="K33" s="212">
        <v>1</v>
      </c>
      <c r="L33" s="209">
        <f>(G33*J33)+(I33*K33)</f>
      </c>
      <c r="M33" s="16">
        <v>9.14</v>
      </c>
      <c r="N33" s="213">
        <f>M33/H33</f>
      </c>
    </row>
    <row r="34" spans="1:14" ht="14.25">
      <c r="A34" s="25">
        <v>2028</v>
      </c>
      <c r="B34" s="204">
        <v>6.42029548364497</v>
      </c>
      <c r="C34" s="205">
        <v>9.85</v>
      </c>
      <c r="D34" s="206">
        <f>C34-B34</f>
      </c>
      <c r="E34" s="206">
        <f>D34/$I$52</f>
      </c>
      <c r="F34" s="207">
        <v>6.364522</v>
      </c>
      <c r="G34" s="208">
        <f>(F34*$I$51)/$H$51</f>
      </c>
      <c r="H34" s="209">
        <v>7.53026962280274</v>
      </c>
      <c r="I34" s="210">
        <f>(H34*$I$51)/$G$51</f>
      </c>
      <c r="J34" s="211">
        <f>1-K34</f>
      </c>
      <c r="K34" s="212">
        <v>1</v>
      </c>
      <c r="L34" s="209">
        <f>(G34*J34)+(I34*K34)</f>
      </c>
      <c r="M34" s="16">
        <v>9.5</v>
      </c>
      <c r="N34" s="213">
        <f>M34/H34</f>
      </c>
    </row>
    <row r="35" spans="1:14" ht="14.25">
      <c r="A35" s="25">
        <v>2029</v>
      </c>
      <c r="B35" s="204">
        <v>6.48218512257034</v>
      </c>
      <c r="C35" s="205">
        <v>10.02</v>
      </c>
      <c r="D35" s="206">
        <f>C35-B35</f>
      </c>
      <c r="E35" s="206">
        <f>D35/$I$52</f>
      </c>
      <c r="F35" s="207">
        <v>6.425874</v>
      </c>
      <c r="G35" s="208">
        <f>(F35*$I$51)/$H$51</f>
      </c>
      <c r="H35" s="209">
        <v>7.77427244186401</v>
      </c>
      <c r="I35" s="210">
        <f>(H35*$I$51)/$G$51</f>
      </c>
      <c r="J35" s="211">
        <f>1-K35</f>
      </c>
      <c r="K35" s="212">
        <v>1</v>
      </c>
      <c r="L35" s="209">
        <f>(G35*J35)+(I35*K35)</f>
      </c>
      <c r="M35" s="16">
        <v>9.78</v>
      </c>
      <c r="N35" s="213">
        <f>M35/H35</f>
      </c>
    </row>
    <row r="36" spans="1:14" ht="14.25">
      <c r="A36" s="25">
        <v>2030</v>
      </c>
      <c r="B36" s="204">
        <v>6.55958752175446</v>
      </c>
      <c r="C36" s="205">
        <v>10.18</v>
      </c>
      <c r="D36" s="206">
        <f>C36-B36</f>
      </c>
      <c r="E36" s="206">
        <f>D36/$I$52</f>
      </c>
      <c r="F36" s="207">
        <v>6.502604</v>
      </c>
      <c r="G36" s="208">
        <f>(F36*$I$51)/$H$51</f>
      </c>
      <c r="H36" s="209">
        <v>8.04983615875244</v>
      </c>
      <c r="I36" s="210">
        <f>(H36*$I$51)/$G$51</f>
      </c>
      <c r="J36" s="211">
        <f>1-K36</f>
      </c>
      <c r="K36" s="212">
        <v>1</v>
      </c>
      <c r="L36" s="209">
        <f>(G36*J36)+(I36*K36)</f>
      </c>
      <c r="M36" s="16">
        <v>10</v>
      </c>
      <c r="N36" s="213">
        <f>M36/H36</f>
      </c>
    </row>
    <row r="37" spans="1:14" ht="14.25">
      <c r="A37" s="25">
        <v>2031</v>
      </c>
      <c r="B37" s="204">
        <v>6.68038691315675</v>
      </c>
      <c r="C37" s="205">
        <v>10.34</v>
      </c>
      <c r="D37" s="206">
        <f>C37-B37</f>
      </c>
      <c r="E37" s="206">
        <f>D37/$I$52</f>
      </c>
      <c r="F37" s="207">
        <v>6.622354</v>
      </c>
      <c r="G37" s="208">
        <f>(F37*$I$51)/$H$51</f>
      </c>
      <c r="H37" s="209">
        <v>8.38898372650146</v>
      </c>
      <c r="I37" s="210">
        <f>(H37*$I$51)/$G$51</f>
      </c>
      <c r="J37" s="211">
        <f>1-K37</f>
      </c>
      <c r="K37" s="212">
        <v>1</v>
      </c>
      <c r="L37" s="209">
        <f>(G37*J37)+(I37*K37)</f>
      </c>
      <c r="M37" s="16">
        <v>9.93</v>
      </c>
      <c r="N37" s="213">
        <f>M37/H37</f>
      </c>
    </row>
    <row r="38" spans="1:14" ht="14.25">
      <c r="A38" s="25">
        <v>2032</v>
      </c>
      <c r="B38" s="204">
        <v>6.81801146572145</v>
      </c>
      <c r="C38" s="205">
        <v>10.5</v>
      </c>
      <c r="D38" s="206">
        <f>C38-B38</f>
      </c>
      <c r="E38" s="206">
        <f>D38/$I$52</f>
      </c>
      <c r="F38" s="207">
        <v>6.758783</v>
      </c>
      <c r="G38" s="208">
        <f>(F38*$I$51)/$H$51</f>
      </c>
      <c r="H38" s="209">
        <v>8.49679374694824</v>
      </c>
      <c r="I38" s="210">
        <f>(H38*$I$51)/$G$51</f>
      </c>
      <c r="J38" s="211">
        <f>1-K38</f>
      </c>
      <c r="K38" s="212">
        <v>1</v>
      </c>
      <c r="L38" s="209">
        <f>(G38*J38)+(I38*K38)</f>
      </c>
      <c r="M38" s="16">
        <v>10.18</v>
      </c>
      <c r="N38" s="213">
        <f>M38/H38</f>
      </c>
    </row>
    <row r="39" spans="1:14" ht="14.25">
      <c r="A39" s="25">
        <v>2033</v>
      </c>
      <c r="B39" s="204">
        <v>6.93625969502891</v>
      </c>
      <c r="C39" s="205">
        <v>10.71</v>
      </c>
      <c r="D39" s="206">
        <f>C39-B39</f>
      </c>
      <c r="E39" s="206">
        <f>D39/$I$52</f>
      </c>
      <c r="F39" s="207">
        <v>6.876004</v>
      </c>
      <c r="G39" s="208">
        <f>(F39*$I$51)/$H$51</f>
      </c>
      <c r="H39" s="209">
        <v>8.52962493896484</v>
      </c>
      <c r="I39" s="210">
        <f>(H39*$I$51)/$G$51</f>
      </c>
      <c r="J39" s="211">
        <f>1-K39</f>
      </c>
      <c r="K39" s="212">
        <v>1</v>
      </c>
      <c r="L39" s="209">
        <f>(G39*J39)+(I39*K39)</f>
      </c>
      <c r="M39" s="16">
        <v>10.52</v>
      </c>
      <c r="N39" s="213">
        <f>M39/H39</f>
      </c>
    </row>
    <row r="40" spans="1:14" ht="14.25">
      <c r="A40" s="25">
        <v>2034</v>
      </c>
      <c r="B40" s="204">
        <v>7.07017300783604</v>
      </c>
      <c r="C40" s="205">
        <v>10.97</v>
      </c>
      <c r="D40" s="206">
        <f>C40-B40</f>
      </c>
      <c r="E40" s="206">
        <f>D40/$I$52</f>
      </c>
      <c r="F40" s="207">
        <v>7.008754</v>
      </c>
      <c r="G40" s="208">
        <f>(F40*$I$51)/$H$51</f>
      </c>
      <c r="H40" s="209">
        <v>8.74864768981934</v>
      </c>
      <c r="I40" s="210">
        <f>(H40*$I$51)/$G$51</f>
      </c>
      <c r="J40" s="211">
        <f>1-K40</f>
      </c>
      <c r="K40" s="212">
        <v>1</v>
      </c>
      <c r="L40" s="209">
        <f>(G40*J40)+(I40*K40)</f>
      </c>
      <c r="M40" s="16">
        <v>10.78</v>
      </c>
      <c r="N40" s="213">
        <f>M40/H40</f>
      </c>
    </row>
    <row r="41" spans="1:14" ht="14.25">
      <c r="A41" s="25">
        <v>2035</v>
      </c>
      <c r="B41" s="214">
        <v>7.2541118957499</v>
      </c>
      <c r="C41" s="205">
        <v>11.07</v>
      </c>
      <c r="D41" s="206">
        <f>C41-B41</f>
      </c>
      <c r="E41" s="206">
        <f>D41/$I$52</f>
      </c>
      <c r="F41" s="207">
        <v>7.191095</v>
      </c>
      <c r="G41" s="215">
        <f>(F41*$I$51)/$H$51</f>
      </c>
      <c r="H41" s="209">
        <v>8.87985706329346</v>
      </c>
      <c r="I41" s="210">
        <f>(H41*$I$51)/$G$51</f>
      </c>
      <c r="J41" s="211">
        <f>1-K41</f>
      </c>
      <c r="K41" s="212">
        <v>1</v>
      </c>
      <c r="L41" s="216">
        <f>(G41*J41)+(I41*K41)</f>
      </c>
      <c r="M41" s="18">
        <v>10.88</v>
      </c>
      <c r="N41" s="213">
        <f>M41/H41</f>
      </c>
    </row>
    <row r="42" spans="2:13" ht="12.75" customHeight="1">
      <c r="B42" s="49"/>
      <c r="G42" s="49"/>
      <c r="L42" s="49"/>
      <c r="M42" s="49"/>
    </row>
    <row r="43" spans="1:8" ht="12.75" customHeight="1">
      <c r="A43" s="50" t="s">
        <v>401</v>
      </c>
      <c r="F43" s="16" t="s">
        <v>248</v>
      </c>
      <c r="H43" s="16" t="s">
        <v>248</v>
      </c>
    </row>
    <row r="44" spans="1:8" ht="12.75" customHeight="1">
      <c r="A44" s="50" t="s">
        <v>477</v>
      </c>
      <c r="F44" s="97" t="s">
        <v>443</v>
      </c>
      <c r="H44" s="217" t="s">
        <v>263</v>
      </c>
    </row>
    <row r="45" ht="12.75" customHeight="1"/>
    <row r="46" ht="12.75" customHeight="1"/>
    <row r="47" ht="12.75" customHeight="1">
      <c r="A47" s="97" t="s">
        <v>331</v>
      </c>
    </row>
    <row r="48" ht="12.75" customHeight="1">
      <c r="A48" s="97" t="s">
        <v>183</v>
      </c>
    </row>
    <row r="49" ht="12.75" customHeight="1"/>
    <row r="50" spans="5:9" ht="12.75" customHeight="1">
      <c r="E50" s="50" t="s">
        <v>235</v>
      </c>
      <c r="G50" s="218">
        <v>2008</v>
      </c>
      <c r="H50" s="218">
        <v>2009</v>
      </c>
      <c r="I50" s="218">
        <v>2010</v>
      </c>
    </row>
    <row r="51" spans="5:9" ht="12.75" customHeight="1">
      <c r="E51" s="219" t="s">
        <v>361</v>
      </c>
      <c r="G51" s="220">
        <v>1.08597469329834</v>
      </c>
      <c r="H51" s="220">
        <v>1.09617722034454</v>
      </c>
      <c r="I51" s="220">
        <v>1.10578322410584</v>
      </c>
    </row>
    <row r="52" spans="1:9" ht="12.75" customHeight="1">
      <c r="A52" s="6"/>
      <c r="B52" s="6"/>
      <c r="C52" s="6"/>
      <c r="D52" s="6"/>
      <c r="I52" s="50">
        <f>I51/H51</f>
      </c>
    </row>
    <row r="53" spans="1:4" ht="12.75" customHeight="1">
      <c r="A53" s="221" t="s">
        <v>349</v>
      </c>
      <c r="B53" s="222"/>
      <c r="C53" s="223"/>
      <c r="D53" s="223"/>
    </row>
    <row r="54" spans="1:10" ht="12.75" customHeight="1">
      <c r="A54" s="67" t="s">
        <v>92</v>
      </c>
      <c r="B54" s="10"/>
      <c r="C54" s="10"/>
      <c r="D54" s="67" t="s">
        <v>202</v>
      </c>
      <c r="J54" s="50" t="s">
        <v>294</v>
      </c>
    </row>
    <row r="55" spans="3:12" ht="12.75" customHeight="1">
      <c r="C55" s="50" t="s">
        <v>139</v>
      </c>
      <c r="D55" s="206">
        <v>0</v>
      </c>
      <c r="E55" s="206">
        <f>E21</f>
      </c>
      <c r="F55" s="206">
        <f>E26</f>
      </c>
      <c r="G55" s="206">
        <f>E31</f>
      </c>
      <c r="H55" s="206">
        <f>E36</f>
      </c>
      <c r="I55" s="206">
        <f>E41</f>
      </c>
      <c r="J55" s="206">
        <f>I55</f>
      </c>
      <c r="K55" s="206">
        <f>J55</f>
      </c>
      <c r="L55" s="206">
        <f>K55</f>
      </c>
    </row>
    <row r="56" spans="2:12" ht="12.75" customHeight="1">
      <c r="B56" s="18"/>
      <c r="C56" s="18"/>
      <c r="D56" s="18"/>
      <c r="E56" s="18"/>
      <c r="F56" s="18"/>
      <c r="G56" s="18"/>
      <c r="H56" s="18"/>
      <c r="I56" s="18"/>
      <c r="J56" s="18"/>
      <c r="K56" s="18"/>
      <c r="L56" s="18"/>
    </row>
    <row r="57" spans="1:13" ht="14.25">
      <c r="A57" s="19"/>
      <c r="B57" s="98"/>
      <c r="C57" s="99"/>
      <c r="D57" s="100">
        <v>2010</v>
      </c>
      <c r="E57" s="100">
        <v>2015</v>
      </c>
      <c r="F57" s="100">
        <v>2020</v>
      </c>
      <c r="G57" s="100">
        <v>2025</v>
      </c>
      <c r="H57" s="100">
        <v>2030</v>
      </c>
      <c r="I57" s="100">
        <v>2035</v>
      </c>
      <c r="J57" s="100">
        <v>2040</v>
      </c>
      <c r="K57" s="100">
        <v>2045</v>
      </c>
      <c r="L57" s="101">
        <v>2050</v>
      </c>
      <c r="M57" s="55"/>
    </row>
    <row r="58" spans="1:13" ht="14.25">
      <c r="A58" s="19"/>
      <c r="B58" s="103"/>
      <c r="C58" s="224" t="s">
        <v>345</v>
      </c>
      <c r="D58" s="31"/>
      <c r="E58" s="31"/>
      <c r="F58" s="31"/>
      <c r="G58" s="31"/>
      <c r="H58" s="31"/>
      <c r="I58" s="31"/>
      <c r="J58" s="225"/>
      <c r="K58" s="225"/>
      <c r="L58" s="226"/>
      <c r="M58" s="55"/>
    </row>
    <row r="59" spans="3:12" ht="14.25">
      <c r="C59" s="13" t="s">
        <v>43</v>
      </c>
      <c r="D59" s="206"/>
      <c r="E59" s="206"/>
      <c r="F59" s="206"/>
      <c r="G59" s="206"/>
      <c r="H59" s="206"/>
      <c r="I59" s="206"/>
      <c r="J59" s="206"/>
      <c r="K59" s="206"/>
      <c r="L59" s="206"/>
    </row>
  </sheetData>
  <mergeCells count="4">
    <mergeCell ref="A13:E13"/>
    <mergeCell ref="A14:D14"/>
    <mergeCell ref="J15:K15"/>
    <mergeCell ref="A53:D53"/>
  </mergeCells>
  <printOptions/>
  <pageMargins left="0.75" right="0.75" top="1" bottom="1" header="0.5" footer="0.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AB108"/>
  <sheetViews>
    <sheetView workbookViewId="0" topLeftCell="A1"/>
  </sheetViews>
  <sheetFormatPr defaultColWidth="8.8515625" defaultRowHeight="12.75" customHeight="1"/>
  <cols>
    <col min="1" max="1" width="52.8515625" style="0" customWidth="1"/>
    <col min="2" max="2" width="18.57421875" style="0" customWidth="1"/>
    <col min="3" max="28" width="8.8515625" style="0" customWidth="1"/>
  </cols>
  <sheetData>
    <row r="1" spans="1:13" ht="14.25">
      <c r="A1" s="120" t="s">
        <v>317</v>
      </c>
      <c r="B1" s="50" t="s">
        <v>187</v>
      </c>
      <c r="J1" s="43">
        <v>1.008763183</v>
      </c>
      <c r="K1" s="43" t="s">
        <v>201</v>
      </c>
      <c r="L1" s="50"/>
      <c r="M1" s="50"/>
    </row>
    <row r="2" spans="1:28" ht="14.25">
      <c r="A2" s="120" t="s">
        <v>120</v>
      </c>
      <c r="D2" s="227">
        <v>0.47</v>
      </c>
      <c r="E2" s="227">
        <v>1.27</v>
      </c>
      <c r="F2" s="227">
        <v>1.59</v>
      </c>
      <c r="G2" s="227">
        <v>1.89</v>
      </c>
      <c r="H2" s="227">
        <v>2.18</v>
      </c>
      <c r="I2" s="227">
        <v>2.44</v>
      </c>
      <c r="J2" s="227">
        <v>2.66</v>
      </c>
      <c r="K2" s="227">
        <v>2.84</v>
      </c>
      <c r="L2" s="227">
        <v>3</v>
      </c>
      <c r="M2" s="227">
        <v>3.08</v>
      </c>
      <c r="N2" s="227">
        <v>3.14</v>
      </c>
      <c r="O2" s="227">
        <v>3.2</v>
      </c>
      <c r="P2" s="227">
        <v>3.21</v>
      </c>
      <c r="Q2" s="227">
        <v>3.23</v>
      </c>
      <c r="R2" s="227">
        <v>3.25</v>
      </c>
      <c r="S2" s="227">
        <v>3.29</v>
      </c>
      <c r="T2" s="227">
        <v>3.34</v>
      </c>
      <c r="U2" s="227">
        <v>3.43</v>
      </c>
      <c r="V2" s="227">
        <v>3.53</v>
      </c>
      <c r="W2" s="227">
        <v>3.62</v>
      </c>
      <c r="X2" s="227">
        <v>3.66</v>
      </c>
      <c r="Y2" s="227">
        <v>3.69</v>
      </c>
      <c r="Z2" s="227">
        <v>3.78</v>
      </c>
      <c r="AA2" s="228">
        <v>3.9</v>
      </c>
      <c r="AB2" s="227">
        <v>3.82</v>
      </c>
    </row>
    <row r="3" spans="1:13" ht="14.25">
      <c r="A3" s="229" t="s">
        <v>107</v>
      </c>
      <c r="F3" s="230" t="s">
        <v>401</v>
      </c>
      <c r="G3" s="16"/>
      <c r="H3" s="16"/>
      <c r="I3" s="16"/>
      <c r="J3" s="16"/>
      <c r="K3" s="16"/>
      <c r="L3" s="16"/>
      <c r="M3" s="16"/>
    </row>
    <row r="4" spans="2:13" ht="14.25">
      <c r="B4" s="120" t="s">
        <v>7</v>
      </c>
      <c r="F4" s="230" t="s">
        <v>477</v>
      </c>
      <c r="G4" s="16"/>
      <c r="H4" s="16"/>
      <c r="I4" s="16"/>
      <c r="J4" s="16"/>
      <c r="K4" s="16"/>
      <c r="L4" s="16"/>
      <c r="M4" s="16"/>
    </row>
    <row r="5" spans="2:28" ht="14.25">
      <c r="B5" s="120" t="s">
        <v>108</v>
      </c>
      <c r="C5" s="120" t="s">
        <v>206</v>
      </c>
      <c r="D5" s="120">
        <v>2011</v>
      </c>
      <c r="E5" s="120">
        <v>2012</v>
      </c>
      <c r="F5" s="120">
        <v>2013</v>
      </c>
      <c r="G5" s="120">
        <v>2014</v>
      </c>
      <c r="H5" s="120">
        <v>2015</v>
      </c>
      <c r="I5" s="120">
        <v>2016</v>
      </c>
      <c r="J5" s="120">
        <v>2017</v>
      </c>
      <c r="K5" s="120">
        <v>2018</v>
      </c>
      <c r="L5" s="120">
        <v>2019</v>
      </c>
      <c r="M5" s="120">
        <v>2020</v>
      </c>
      <c r="N5" s="120">
        <v>2021</v>
      </c>
      <c r="O5" s="120">
        <v>2022</v>
      </c>
      <c r="P5" s="120">
        <v>2023</v>
      </c>
      <c r="Q5" s="120">
        <v>2024</v>
      </c>
      <c r="R5" s="120">
        <v>2025</v>
      </c>
      <c r="S5" s="120">
        <v>2026</v>
      </c>
      <c r="T5" s="120">
        <v>2027</v>
      </c>
      <c r="U5" s="120">
        <v>2028</v>
      </c>
      <c r="V5" s="120">
        <v>2029</v>
      </c>
      <c r="W5" s="120">
        <v>2030</v>
      </c>
      <c r="X5" s="120">
        <v>2031</v>
      </c>
      <c r="Y5" s="120">
        <v>2032</v>
      </c>
      <c r="Z5" s="120">
        <v>2033</v>
      </c>
      <c r="AA5" s="120">
        <v>2034</v>
      </c>
      <c r="AB5" s="120">
        <v>2035</v>
      </c>
    </row>
    <row r="6" spans="2:28" ht="14.25">
      <c r="B6" s="43" t="s">
        <v>408</v>
      </c>
      <c r="C6" s="43" t="s">
        <v>277</v>
      </c>
      <c r="D6" s="210">
        <v>4.64</v>
      </c>
      <c r="E6" s="210">
        <v>5.29</v>
      </c>
      <c r="F6" s="210">
        <v>5.56</v>
      </c>
      <c r="G6" s="210">
        <v>5.73</v>
      </c>
      <c r="H6" s="210">
        <v>6.14</v>
      </c>
      <c r="I6" s="210">
        <v>6.7</v>
      </c>
      <c r="J6" s="210">
        <v>7.09</v>
      </c>
      <c r="K6" s="210">
        <v>7.43</v>
      </c>
      <c r="L6" s="210">
        <v>7.7</v>
      </c>
      <c r="M6" s="210">
        <v>7.91</v>
      </c>
      <c r="N6" s="210">
        <v>8.11</v>
      </c>
      <c r="O6" s="210">
        <v>8.35</v>
      </c>
      <c r="P6" s="210">
        <v>8.55</v>
      </c>
      <c r="Q6" s="210">
        <v>8.71</v>
      </c>
      <c r="R6" s="210">
        <v>8.85</v>
      </c>
      <c r="S6" s="210">
        <v>8.99</v>
      </c>
      <c r="T6" s="210">
        <v>9.15</v>
      </c>
      <c r="U6" s="210">
        <v>9.37</v>
      </c>
      <c r="V6" s="210">
        <v>9.58</v>
      </c>
      <c r="W6" s="210">
        <v>9.77</v>
      </c>
      <c r="X6" s="210">
        <v>9.91</v>
      </c>
      <c r="Y6" s="210">
        <v>10.06</v>
      </c>
      <c r="Z6" s="210">
        <v>10.3</v>
      </c>
      <c r="AA6" s="210">
        <v>10.62</v>
      </c>
      <c r="AB6" s="210">
        <v>10.75</v>
      </c>
    </row>
    <row r="7" spans="2:28" ht="14.25">
      <c r="B7" s="43" t="s">
        <v>408</v>
      </c>
      <c r="C7" s="43" t="s">
        <v>490</v>
      </c>
      <c r="D7" s="210">
        <v>4.97</v>
      </c>
      <c r="E7" s="210">
        <v>5.62</v>
      </c>
      <c r="F7" s="210">
        <v>5.98</v>
      </c>
      <c r="G7" s="210">
        <v>6.15</v>
      </c>
      <c r="H7" s="210">
        <v>6.58</v>
      </c>
      <c r="I7" s="210">
        <v>7.18</v>
      </c>
      <c r="J7" s="210">
        <v>7.58</v>
      </c>
      <c r="K7" s="210">
        <v>7.94</v>
      </c>
      <c r="L7" s="210">
        <v>8.22</v>
      </c>
      <c r="M7" s="210">
        <v>8.45</v>
      </c>
      <c r="N7" s="210">
        <v>8.67</v>
      </c>
      <c r="O7" s="210">
        <v>8.92</v>
      </c>
      <c r="P7" s="210">
        <v>9.14</v>
      </c>
      <c r="Q7" s="210">
        <v>9.31</v>
      </c>
      <c r="R7" s="210">
        <v>9.47</v>
      </c>
      <c r="S7" s="210">
        <v>9.63</v>
      </c>
      <c r="T7" s="210">
        <v>9.79</v>
      </c>
      <c r="U7" s="210">
        <v>10.03</v>
      </c>
      <c r="V7" s="210">
        <v>10.26</v>
      </c>
      <c r="W7" s="210">
        <v>10.46</v>
      </c>
      <c r="X7" s="210">
        <v>10.61</v>
      </c>
      <c r="Y7" s="210">
        <v>10.77</v>
      </c>
      <c r="Z7" s="210">
        <v>11.03</v>
      </c>
      <c r="AA7" s="210">
        <v>11.37</v>
      </c>
      <c r="AB7" s="210">
        <v>11.52</v>
      </c>
    </row>
    <row r="8" spans="2:28" ht="14.25">
      <c r="B8" s="43" t="s">
        <v>408</v>
      </c>
      <c r="C8" s="43" t="s">
        <v>409</v>
      </c>
      <c r="D8" s="210">
        <v>4.81</v>
      </c>
      <c r="E8" s="210">
        <v>5.42</v>
      </c>
      <c r="F8" s="210">
        <v>5.7</v>
      </c>
      <c r="G8" s="210">
        <v>5.87</v>
      </c>
      <c r="H8" s="210">
        <v>6.28</v>
      </c>
      <c r="I8" s="210">
        <v>6.86</v>
      </c>
      <c r="J8" s="210">
        <v>7.26</v>
      </c>
      <c r="K8" s="210">
        <v>7.59</v>
      </c>
      <c r="L8" s="210">
        <v>7.87</v>
      </c>
      <c r="M8" s="210">
        <v>8.09</v>
      </c>
      <c r="N8" s="210">
        <v>8.29</v>
      </c>
      <c r="O8" s="210">
        <v>8.54</v>
      </c>
      <c r="P8" s="210">
        <v>8.75</v>
      </c>
      <c r="Q8" s="210">
        <v>8.9</v>
      </c>
      <c r="R8" s="210">
        <v>9.05</v>
      </c>
      <c r="S8" s="210">
        <v>9.2</v>
      </c>
      <c r="T8" s="210">
        <v>9.37</v>
      </c>
      <c r="U8" s="210">
        <v>9.58</v>
      </c>
      <c r="V8" s="210">
        <v>9.8</v>
      </c>
      <c r="W8" s="210">
        <v>10</v>
      </c>
      <c r="X8" s="210">
        <v>10.14</v>
      </c>
      <c r="Y8" s="210">
        <v>10.3</v>
      </c>
      <c r="Z8" s="210">
        <v>10.54</v>
      </c>
      <c r="AA8" s="210">
        <v>10.87</v>
      </c>
      <c r="AB8" s="210">
        <v>11</v>
      </c>
    </row>
    <row r="9" spans="2:28" ht="14.25">
      <c r="B9" s="43" t="s">
        <v>351</v>
      </c>
      <c r="C9" s="43" t="s">
        <v>277</v>
      </c>
      <c r="D9" s="210">
        <v>5.03</v>
      </c>
      <c r="E9" s="210">
        <v>5.58</v>
      </c>
      <c r="F9" s="210">
        <v>5.86</v>
      </c>
      <c r="G9" s="210">
        <v>6.11</v>
      </c>
      <c r="H9" s="210">
        <v>6.44</v>
      </c>
      <c r="I9" s="210">
        <v>6.82</v>
      </c>
      <c r="J9" s="210">
        <v>7.16</v>
      </c>
      <c r="K9" s="210">
        <v>7.49</v>
      </c>
      <c r="L9" s="210">
        <v>7.8</v>
      </c>
      <c r="M9" s="210">
        <v>8</v>
      </c>
      <c r="N9" s="210">
        <v>8.22</v>
      </c>
      <c r="O9" s="210">
        <v>8.47</v>
      </c>
      <c r="P9" s="210">
        <v>8.62</v>
      </c>
      <c r="Q9" s="210">
        <v>8.76</v>
      </c>
      <c r="R9" s="210">
        <v>8.88</v>
      </c>
      <c r="S9" s="210">
        <v>9.05</v>
      </c>
      <c r="T9" s="210">
        <v>9.23</v>
      </c>
      <c r="U9" s="210">
        <v>9.45</v>
      </c>
      <c r="V9" s="210">
        <v>9.66</v>
      </c>
      <c r="W9" s="210">
        <v>9.84</v>
      </c>
      <c r="X9" s="210">
        <v>9.97</v>
      </c>
      <c r="Y9" s="210">
        <v>10.12</v>
      </c>
      <c r="Z9" s="210">
        <v>10.33</v>
      </c>
      <c r="AA9" s="210">
        <v>10.61</v>
      </c>
      <c r="AB9" s="210">
        <v>10.69</v>
      </c>
    </row>
    <row r="10" spans="2:28" ht="14.25">
      <c r="B10" s="43" t="s">
        <v>351</v>
      </c>
      <c r="C10" s="43" t="s">
        <v>490</v>
      </c>
      <c r="D10" s="210">
        <v>5.19</v>
      </c>
      <c r="E10" s="210">
        <v>5.96</v>
      </c>
      <c r="F10" s="210">
        <v>6.31</v>
      </c>
      <c r="G10" s="210">
        <v>6.61</v>
      </c>
      <c r="H10" s="210">
        <v>6.95</v>
      </c>
      <c r="I10" s="210">
        <v>7.33</v>
      </c>
      <c r="J10" s="210">
        <v>7.69</v>
      </c>
      <c r="K10" s="210">
        <v>8.04</v>
      </c>
      <c r="L10" s="210">
        <v>8.36</v>
      </c>
      <c r="M10" s="210">
        <v>8.59</v>
      </c>
      <c r="N10" s="210">
        <v>8.82</v>
      </c>
      <c r="O10" s="210">
        <v>9.09</v>
      </c>
      <c r="P10" s="210">
        <v>9.25</v>
      </c>
      <c r="Q10" s="210">
        <v>9.41</v>
      </c>
      <c r="R10" s="210">
        <v>9.54</v>
      </c>
      <c r="S10" s="210">
        <v>9.73</v>
      </c>
      <c r="T10" s="210">
        <v>9.93</v>
      </c>
      <c r="U10" s="210">
        <v>10.17</v>
      </c>
      <c r="V10" s="210">
        <v>10.38</v>
      </c>
      <c r="W10" s="210">
        <v>10.57</v>
      </c>
      <c r="X10" s="210">
        <v>10.72</v>
      </c>
      <c r="Y10" s="210">
        <v>10.87</v>
      </c>
      <c r="Z10" s="210">
        <v>11.1</v>
      </c>
      <c r="AA10" s="210">
        <v>11.4</v>
      </c>
      <c r="AB10" s="210">
        <v>11.51</v>
      </c>
    </row>
    <row r="11" spans="2:28" ht="14.25">
      <c r="B11" s="43" t="s">
        <v>351</v>
      </c>
      <c r="C11" s="43" t="s">
        <v>409</v>
      </c>
      <c r="D11" s="210">
        <v>5.01</v>
      </c>
      <c r="E11" s="210">
        <v>5.7</v>
      </c>
      <c r="F11" s="210">
        <v>6.02</v>
      </c>
      <c r="G11" s="210">
        <v>6.28</v>
      </c>
      <c r="H11" s="210">
        <v>6.61</v>
      </c>
      <c r="I11" s="210">
        <v>7</v>
      </c>
      <c r="J11" s="210">
        <v>7.34</v>
      </c>
      <c r="K11" s="210">
        <v>7.69</v>
      </c>
      <c r="L11" s="210">
        <v>8</v>
      </c>
      <c r="M11" s="210">
        <v>8.21</v>
      </c>
      <c r="N11" s="210">
        <v>8.42</v>
      </c>
      <c r="O11" s="210">
        <v>8.68</v>
      </c>
      <c r="P11" s="210">
        <v>8.84</v>
      </c>
      <c r="Q11" s="210">
        <v>8.99</v>
      </c>
      <c r="R11" s="210">
        <v>9.11</v>
      </c>
      <c r="S11" s="210">
        <v>9.29</v>
      </c>
      <c r="T11" s="210">
        <v>9.48</v>
      </c>
      <c r="U11" s="210">
        <v>9.7</v>
      </c>
      <c r="V11" s="210">
        <v>9.91</v>
      </c>
      <c r="W11" s="210">
        <v>10.1</v>
      </c>
      <c r="X11" s="210">
        <v>10.23</v>
      </c>
      <c r="Y11" s="210">
        <v>10.38</v>
      </c>
      <c r="Z11" s="210">
        <v>10.6</v>
      </c>
      <c r="AA11" s="210">
        <v>10.88</v>
      </c>
      <c r="AB11" s="210">
        <v>10.97</v>
      </c>
    </row>
    <row r="12" spans="2:28" ht="14.25">
      <c r="B12" s="43" t="s">
        <v>109</v>
      </c>
      <c r="C12" s="43" t="s">
        <v>277</v>
      </c>
      <c r="D12" s="210">
        <v>4.59</v>
      </c>
      <c r="E12" s="210">
        <v>5.19</v>
      </c>
      <c r="F12" s="210">
        <v>5.46</v>
      </c>
      <c r="G12" s="210">
        <v>5.64</v>
      </c>
      <c r="H12" s="210">
        <v>6.04</v>
      </c>
      <c r="I12" s="210">
        <v>6.59</v>
      </c>
      <c r="J12" s="210">
        <v>6.98</v>
      </c>
      <c r="K12" s="210">
        <v>7.31</v>
      </c>
      <c r="L12" s="210">
        <v>7.58</v>
      </c>
      <c r="M12" s="210">
        <v>7.79</v>
      </c>
      <c r="N12" s="210">
        <v>7.98</v>
      </c>
      <c r="O12" s="210">
        <v>8.22</v>
      </c>
      <c r="P12" s="210">
        <v>8.41</v>
      </c>
      <c r="Q12" s="210">
        <v>8.57</v>
      </c>
      <c r="R12" s="210">
        <v>8.7</v>
      </c>
      <c r="S12" s="210">
        <v>8.85</v>
      </c>
      <c r="T12" s="210">
        <v>9.01</v>
      </c>
      <c r="U12" s="210">
        <v>9.21</v>
      </c>
      <c r="V12" s="210">
        <v>9.43</v>
      </c>
      <c r="W12" s="210">
        <v>9.62</v>
      </c>
      <c r="X12" s="210">
        <v>9.75</v>
      </c>
      <c r="Y12" s="210">
        <v>9.89</v>
      </c>
      <c r="Z12" s="210">
        <v>10.13</v>
      </c>
      <c r="AA12" s="210">
        <v>10.45</v>
      </c>
      <c r="AB12" s="210">
        <v>10.57</v>
      </c>
    </row>
    <row r="13" spans="2:28" ht="14.25">
      <c r="B13" s="43" t="s">
        <v>109</v>
      </c>
      <c r="C13" s="43" t="s">
        <v>490</v>
      </c>
      <c r="D13" s="210">
        <v>5.07</v>
      </c>
      <c r="E13" s="210">
        <v>5.75</v>
      </c>
      <c r="F13" s="210">
        <v>6.09</v>
      </c>
      <c r="G13" s="210">
        <v>6.27</v>
      </c>
      <c r="H13" s="210">
        <v>6.69</v>
      </c>
      <c r="I13" s="210">
        <v>7.3</v>
      </c>
      <c r="J13" s="210">
        <v>7.72</v>
      </c>
      <c r="K13" s="210">
        <v>8.07</v>
      </c>
      <c r="L13" s="210">
        <v>8.36</v>
      </c>
      <c r="M13" s="210">
        <v>8.59</v>
      </c>
      <c r="N13" s="210">
        <v>8.81</v>
      </c>
      <c r="O13" s="210">
        <v>9.07</v>
      </c>
      <c r="P13" s="210">
        <v>9.3</v>
      </c>
      <c r="Q13" s="210">
        <v>9.47</v>
      </c>
      <c r="R13" s="210">
        <v>9.64</v>
      </c>
      <c r="S13" s="210">
        <v>9.8</v>
      </c>
      <c r="T13" s="210">
        <v>9.97</v>
      </c>
      <c r="U13" s="210">
        <v>10.2</v>
      </c>
      <c r="V13" s="210">
        <v>10.43</v>
      </c>
      <c r="W13" s="210">
        <v>10.64</v>
      </c>
      <c r="X13" s="210">
        <v>10.79</v>
      </c>
      <c r="Y13" s="210">
        <v>10.96</v>
      </c>
      <c r="Z13" s="210">
        <v>11.23</v>
      </c>
      <c r="AA13" s="210">
        <v>11.57</v>
      </c>
      <c r="AB13" s="210">
        <v>11.72</v>
      </c>
    </row>
    <row r="14" spans="2:28" ht="14.25">
      <c r="B14" s="43" t="s">
        <v>109</v>
      </c>
      <c r="C14" s="43" t="s">
        <v>409</v>
      </c>
      <c r="D14" s="210">
        <v>4.77</v>
      </c>
      <c r="E14" s="210">
        <v>5.42</v>
      </c>
      <c r="F14" s="210">
        <v>5.71</v>
      </c>
      <c r="G14" s="210">
        <v>5.88</v>
      </c>
      <c r="H14" s="210">
        <v>6.3</v>
      </c>
      <c r="I14" s="210">
        <v>6.87</v>
      </c>
      <c r="J14" s="210">
        <v>7.27</v>
      </c>
      <c r="K14" s="210">
        <v>7.61</v>
      </c>
      <c r="L14" s="210">
        <v>7.89</v>
      </c>
      <c r="M14" s="210">
        <v>8.11</v>
      </c>
      <c r="N14" s="210">
        <v>8.31</v>
      </c>
      <c r="O14" s="210">
        <v>8.55</v>
      </c>
      <c r="P14" s="210">
        <v>8.76</v>
      </c>
      <c r="Q14" s="210">
        <v>8.93</v>
      </c>
      <c r="R14" s="210">
        <v>9.07</v>
      </c>
      <c r="S14" s="210">
        <v>9.22</v>
      </c>
      <c r="T14" s="210">
        <v>9.38</v>
      </c>
      <c r="U14" s="210">
        <v>9.6</v>
      </c>
      <c r="V14" s="210">
        <v>9.82</v>
      </c>
      <c r="W14" s="210">
        <v>10.02</v>
      </c>
      <c r="X14" s="210">
        <v>10.17</v>
      </c>
      <c r="Y14" s="210">
        <v>10.32</v>
      </c>
      <c r="Z14" s="210">
        <v>10.56</v>
      </c>
      <c r="AA14" s="210">
        <v>10.89</v>
      </c>
      <c r="AB14" s="210">
        <v>11.03</v>
      </c>
    </row>
    <row r="15" spans="2:28" ht="14.25">
      <c r="B15" s="43" t="s">
        <v>249</v>
      </c>
      <c r="C15" s="43" t="s">
        <v>277</v>
      </c>
      <c r="D15" s="210">
        <v>5.04</v>
      </c>
      <c r="E15" s="210">
        <v>5.68</v>
      </c>
      <c r="F15" s="210">
        <v>6.03</v>
      </c>
      <c r="G15" s="210">
        <v>6.27</v>
      </c>
      <c r="H15" s="210">
        <v>6.64</v>
      </c>
      <c r="I15" s="210">
        <v>6.99</v>
      </c>
      <c r="J15" s="210">
        <v>7.26</v>
      </c>
      <c r="K15" s="210">
        <v>7.51</v>
      </c>
      <c r="L15" s="210">
        <v>7.73</v>
      </c>
      <c r="M15" s="210">
        <v>7.91</v>
      </c>
      <c r="N15" s="210">
        <v>8.11</v>
      </c>
      <c r="O15" s="210">
        <v>8.28</v>
      </c>
      <c r="P15" s="210">
        <v>8.45</v>
      </c>
      <c r="Q15" s="210">
        <v>8.62</v>
      </c>
      <c r="R15" s="210">
        <v>8.78</v>
      </c>
      <c r="S15" s="210">
        <v>8.94</v>
      </c>
      <c r="T15" s="210">
        <v>9.11</v>
      </c>
      <c r="U15" s="210">
        <v>9.27</v>
      </c>
      <c r="V15" s="210">
        <v>9.4</v>
      </c>
      <c r="W15" s="210">
        <v>9.54</v>
      </c>
      <c r="X15" s="210">
        <v>9.7</v>
      </c>
      <c r="Y15" s="210">
        <v>9.87</v>
      </c>
      <c r="Z15" s="210">
        <v>10.05</v>
      </c>
      <c r="AA15" s="210">
        <v>10.31</v>
      </c>
      <c r="AB15" s="210">
        <v>10.42</v>
      </c>
    </row>
    <row r="16" spans="2:28" ht="14.25">
      <c r="B16" s="43" t="s">
        <v>249</v>
      </c>
      <c r="C16" s="43" t="s">
        <v>490</v>
      </c>
      <c r="D16" s="210">
        <v>5.26</v>
      </c>
      <c r="E16" s="210">
        <v>6.06</v>
      </c>
      <c r="F16" s="210">
        <v>6.46</v>
      </c>
      <c r="G16" s="210">
        <v>6.72</v>
      </c>
      <c r="H16" s="210">
        <v>7.09</v>
      </c>
      <c r="I16" s="210">
        <v>7.44</v>
      </c>
      <c r="J16" s="210">
        <v>7.73</v>
      </c>
      <c r="K16" s="210">
        <v>7.99</v>
      </c>
      <c r="L16" s="210">
        <v>8.21</v>
      </c>
      <c r="M16" s="210">
        <v>8.41</v>
      </c>
      <c r="N16" s="210">
        <v>8.61</v>
      </c>
      <c r="O16" s="210">
        <v>8.81</v>
      </c>
      <c r="P16" s="210">
        <v>8.98</v>
      </c>
      <c r="Q16" s="210">
        <v>9.18</v>
      </c>
      <c r="R16" s="210">
        <v>9.34</v>
      </c>
      <c r="S16" s="210">
        <v>9.52</v>
      </c>
      <c r="T16" s="210">
        <v>9.7</v>
      </c>
      <c r="U16" s="210">
        <v>9.86</v>
      </c>
      <c r="V16" s="210">
        <v>10</v>
      </c>
      <c r="W16" s="210">
        <v>10.14</v>
      </c>
      <c r="X16" s="210">
        <v>10.31</v>
      </c>
      <c r="Y16" s="210">
        <v>10.5</v>
      </c>
      <c r="Z16" s="210">
        <v>10.7</v>
      </c>
      <c r="AA16" s="210">
        <v>10.97</v>
      </c>
      <c r="AB16" s="210">
        <v>11.1</v>
      </c>
    </row>
    <row r="17" spans="2:28" ht="14.25">
      <c r="B17" s="43" t="s">
        <v>249</v>
      </c>
      <c r="C17" s="43" t="s">
        <v>409</v>
      </c>
      <c r="D17" s="210">
        <v>5.12</v>
      </c>
      <c r="E17" s="210">
        <v>5.81</v>
      </c>
      <c r="F17" s="210">
        <v>6.18</v>
      </c>
      <c r="G17" s="210">
        <v>6.42</v>
      </c>
      <c r="H17" s="210">
        <v>6.79</v>
      </c>
      <c r="I17" s="210">
        <v>7.14</v>
      </c>
      <c r="J17" s="210">
        <v>7.41</v>
      </c>
      <c r="K17" s="210">
        <v>7.67</v>
      </c>
      <c r="L17" s="210">
        <v>7.89</v>
      </c>
      <c r="M17" s="210">
        <v>8.08</v>
      </c>
      <c r="N17" s="210">
        <v>8.27</v>
      </c>
      <c r="O17" s="210">
        <v>8.46</v>
      </c>
      <c r="P17" s="210">
        <v>8.63</v>
      </c>
      <c r="Q17" s="210">
        <v>8.81</v>
      </c>
      <c r="R17" s="210">
        <v>8.97</v>
      </c>
      <c r="S17" s="210">
        <v>9.14</v>
      </c>
      <c r="T17" s="210">
        <v>9.31</v>
      </c>
      <c r="U17" s="210">
        <v>9.46</v>
      </c>
      <c r="V17" s="210">
        <v>9.6</v>
      </c>
      <c r="W17" s="210">
        <v>9.75</v>
      </c>
      <c r="X17" s="210">
        <v>9.91</v>
      </c>
      <c r="Y17" s="210">
        <v>10.08</v>
      </c>
      <c r="Z17" s="210">
        <v>10.26</v>
      </c>
      <c r="AA17" s="210">
        <v>10.53</v>
      </c>
      <c r="AB17" s="210">
        <v>10.65</v>
      </c>
    </row>
    <row r="18" spans="2:28" ht="14.25">
      <c r="B18" s="43" t="s">
        <v>286</v>
      </c>
      <c r="C18" s="43" t="s">
        <v>277</v>
      </c>
      <c r="D18" s="210">
        <v>5.06</v>
      </c>
      <c r="E18" s="210">
        <v>5.68</v>
      </c>
      <c r="F18" s="210">
        <v>6.01</v>
      </c>
      <c r="G18" s="210">
        <v>6.25</v>
      </c>
      <c r="H18" s="210">
        <v>6.61</v>
      </c>
      <c r="I18" s="210">
        <v>6.96</v>
      </c>
      <c r="J18" s="210">
        <v>7.24</v>
      </c>
      <c r="K18" s="210">
        <v>7.49</v>
      </c>
      <c r="L18" s="210">
        <v>7.71</v>
      </c>
      <c r="M18" s="210">
        <v>7.9</v>
      </c>
      <c r="N18" s="210">
        <v>8.1</v>
      </c>
      <c r="O18" s="210">
        <v>8.28</v>
      </c>
      <c r="P18" s="210">
        <v>8.44</v>
      </c>
      <c r="Q18" s="210">
        <v>8.62</v>
      </c>
      <c r="R18" s="210">
        <v>8.77</v>
      </c>
      <c r="S18" s="210">
        <v>8.93</v>
      </c>
      <c r="T18" s="210">
        <v>9.1</v>
      </c>
      <c r="U18" s="210">
        <v>9.26</v>
      </c>
      <c r="V18" s="210">
        <v>9.39</v>
      </c>
      <c r="W18" s="210">
        <v>9.53</v>
      </c>
      <c r="X18" s="210">
        <v>9.68</v>
      </c>
      <c r="Y18" s="210">
        <v>9.86</v>
      </c>
      <c r="Z18" s="210">
        <v>10.04</v>
      </c>
      <c r="AA18" s="210">
        <v>10.3</v>
      </c>
      <c r="AB18" s="210">
        <v>10.41</v>
      </c>
    </row>
    <row r="19" spans="2:28" ht="14.25">
      <c r="B19" s="43" t="s">
        <v>286</v>
      </c>
      <c r="C19" s="43" t="s">
        <v>490</v>
      </c>
      <c r="D19" s="210">
        <v>5.16</v>
      </c>
      <c r="E19" s="210">
        <v>6</v>
      </c>
      <c r="F19" s="210">
        <v>6.4</v>
      </c>
      <c r="G19" s="210">
        <v>6.64</v>
      </c>
      <c r="H19" s="210">
        <v>7.03</v>
      </c>
      <c r="I19" s="210">
        <v>7.39</v>
      </c>
      <c r="J19" s="210">
        <v>7.67</v>
      </c>
      <c r="K19" s="210">
        <v>7.93</v>
      </c>
      <c r="L19" s="210">
        <v>8.16</v>
      </c>
      <c r="M19" s="210">
        <v>8.36</v>
      </c>
      <c r="N19" s="210">
        <v>8.56</v>
      </c>
      <c r="O19" s="210">
        <v>8.76</v>
      </c>
      <c r="P19" s="210">
        <v>8.94</v>
      </c>
      <c r="Q19" s="210">
        <v>9.13</v>
      </c>
      <c r="R19" s="210">
        <v>9.29</v>
      </c>
      <c r="S19" s="210">
        <v>9.46</v>
      </c>
      <c r="T19" s="210">
        <v>9.64</v>
      </c>
      <c r="U19" s="210">
        <v>9.8</v>
      </c>
      <c r="V19" s="210">
        <v>9.94</v>
      </c>
      <c r="W19" s="210">
        <v>10.09</v>
      </c>
      <c r="X19" s="210">
        <v>10.25</v>
      </c>
      <c r="Y19" s="210">
        <v>10.44</v>
      </c>
      <c r="Z19" s="210">
        <v>10.63</v>
      </c>
      <c r="AA19" s="210">
        <v>10.9</v>
      </c>
      <c r="AB19" s="210">
        <v>11.03</v>
      </c>
    </row>
    <row r="20" spans="2:28" ht="14.25">
      <c r="B20" s="43" t="s">
        <v>286</v>
      </c>
      <c r="C20" s="43" t="s">
        <v>409</v>
      </c>
      <c r="D20" s="210">
        <v>5.09</v>
      </c>
      <c r="E20" s="210">
        <v>5.77</v>
      </c>
      <c r="F20" s="210">
        <v>6.14</v>
      </c>
      <c r="G20" s="210">
        <v>6.37</v>
      </c>
      <c r="H20" s="210">
        <v>6.75</v>
      </c>
      <c r="I20" s="210">
        <v>7.1</v>
      </c>
      <c r="J20" s="210">
        <v>7.38</v>
      </c>
      <c r="K20" s="210">
        <v>7.64</v>
      </c>
      <c r="L20" s="210">
        <v>7.85</v>
      </c>
      <c r="M20" s="210">
        <v>8.05</v>
      </c>
      <c r="N20" s="210">
        <v>8.24</v>
      </c>
      <c r="O20" s="210">
        <v>8.43</v>
      </c>
      <c r="P20" s="210">
        <v>8.6</v>
      </c>
      <c r="Q20" s="210">
        <v>8.78</v>
      </c>
      <c r="R20" s="210">
        <v>8.94</v>
      </c>
      <c r="S20" s="210">
        <v>9.1</v>
      </c>
      <c r="T20" s="210">
        <v>9.27</v>
      </c>
      <c r="U20" s="210">
        <v>9.43</v>
      </c>
      <c r="V20" s="210">
        <v>9.56</v>
      </c>
      <c r="W20" s="210">
        <v>9.71</v>
      </c>
      <c r="X20" s="210">
        <v>9.87</v>
      </c>
      <c r="Y20" s="210">
        <v>10.03</v>
      </c>
      <c r="Z20" s="210">
        <v>10.22</v>
      </c>
      <c r="AA20" s="210">
        <v>10.49</v>
      </c>
      <c r="AB20" s="210">
        <v>10.61</v>
      </c>
    </row>
    <row r="21" spans="2:28" ht="14.25">
      <c r="B21" s="43" t="s">
        <v>347</v>
      </c>
      <c r="C21" s="43" t="s">
        <v>277</v>
      </c>
      <c r="D21" s="210">
        <v>6.25</v>
      </c>
      <c r="E21" s="210">
        <v>6.83</v>
      </c>
      <c r="F21" s="210">
        <v>7.08</v>
      </c>
      <c r="G21" s="210">
        <v>7.32</v>
      </c>
      <c r="H21" s="210">
        <v>7.66</v>
      </c>
      <c r="I21" s="210">
        <v>7.98</v>
      </c>
      <c r="J21" s="210">
        <v>8.26</v>
      </c>
      <c r="K21" s="210">
        <v>8.49</v>
      </c>
      <c r="L21" s="210">
        <v>8.69</v>
      </c>
      <c r="M21" s="210">
        <v>8.89</v>
      </c>
      <c r="N21" s="210">
        <v>9.05</v>
      </c>
      <c r="O21" s="210">
        <v>9.27</v>
      </c>
      <c r="P21" s="210">
        <v>9.46</v>
      </c>
      <c r="Q21" s="210">
        <v>9.67</v>
      </c>
      <c r="R21" s="210">
        <v>9.86</v>
      </c>
      <c r="S21" s="210">
        <v>10.02</v>
      </c>
      <c r="T21" s="210">
        <v>10.19</v>
      </c>
      <c r="U21" s="210">
        <v>10.35</v>
      </c>
      <c r="V21" s="210">
        <v>10.49</v>
      </c>
      <c r="W21" s="210">
        <v>10.64</v>
      </c>
      <c r="X21" s="210">
        <v>10.78</v>
      </c>
      <c r="Y21" s="210">
        <v>10.94</v>
      </c>
      <c r="Z21" s="210">
        <v>11.15</v>
      </c>
      <c r="AA21" s="210">
        <v>11.4</v>
      </c>
      <c r="AB21" s="210">
        <v>11.54</v>
      </c>
    </row>
    <row r="22" spans="2:28" ht="14.25">
      <c r="B22" s="43" t="s">
        <v>347</v>
      </c>
      <c r="C22" s="43" t="s">
        <v>490</v>
      </c>
      <c r="D22" s="210">
        <v>6.25</v>
      </c>
      <c r="E22" s="210">
        <v>7.09</v>
      </c>
      <c r="F22" s="210">
        <v>7.4</v>
      </c>
      <c r="G22" s="210">
        <v>7.66</v>
      </c>
      <c r="H22" s="210">
        <v>8.02</v>
      </c>
      <c r="I22" s="210">
        <v>8.34</v>
      </c>
      <c r="J22" s="210">
        <v>8.62</v>
      </c>
      <c r="K22" s="210">
        <v>8.85</v>
      </c>
      <c r="L22" s="210">
        <v>9.06</v>
      </c>
      <c r="M22" s="210">
        <v>9.26</v>
      </c>
      <c r="N22" s="210">
        <v>9.44</v>
      </c>
      <c r="O22" s="210">
        <v>9.66</v>
      </c>
      <c r="P22" s="210">
        <v>9.87</v>
      </c>
      <c r="Q22" s="210">
        <v>10.09</v>
      </c>
      <c r="R22" s="210">
        <v>10.29</v>
      </c>
      <c r="S22" s="210">
        <v>10.46</v>
      </c>
      <c r="T22" s="210">
        <v>10.63</v>
      </c>
      <c r="U22" s="210">
        <v>10.79</v>
      </c>
      <c r="V22" s="210">
        <v>10.94</v>
      </c>
      <c r="W22" s="210">
        <v>11.1</v>
      </c>
      <c r="X22" s="210">
        <v>11.25</v>
      </c>
      <c r="Y22" s="210">
        <v>11.42</v>
      </c>
      <c r="Z22" s="210">
        <v>11.63</v>
      </c>
      <c r="AA22" s="210">
        <v>11.89</v>
      </c>
      <c r="AB22" s="210">
        <v>12.05</v>
      </c>
    </row>
    <row r="23" spans="2:28" ht="14.25">
      <c r="B23" s="43" t="s">
        <v>347</v>
      </c>
      <c r="C23" s="43" t="s">
        <v>409</v>
      </c>
      <c r="D23" s="210">
        <v>6.22</v>
      </c>
      <c r="E23" s="210">
        <v>6.89</v>
      </c>
      <c r="F23" s="210">
        <v>7.15</v>
      </c>
      <c r="G23" s="210">
        <v>7.41</v>
      </c>
      <c r="H23" s="210">
        <v>7.75</v>
      </c>
      <c r="I23" s="210">
        <v>8.07</v>
      </c>
      <c r="J23" s="210">
        <v>8.35</v>
      </c>
      <c r="K23" s="210">
        <v>8.58</v>
      </c>
      <c r="L23" s="210">
        <v>8.78</v>
      </c>
      <c r="M23" s="210">
        <v>8.98</v>
      </c>
      <c r="N23" s="210">
        <v>9.15</v>
      </c>
      <c r="O23" s="210">
        <v>9.37</v>
      </c>
      <c r="P23" s="210">
        <v>9.56</v>
      </c>
      <c r="Q23" s="210">
        <v>9.77</v>
      </c>
      <c r="R23" s="210">
        <v>9.96</v>
      </c>
      <c r="S23" s="210">
        <v>10.13</v>
      </c>
      <c r="T23" s="210">
        <v>10.3</v>
      </c>
      <c r="U23" s="210">
        <v>10.46</v>
      </c>
      <c r="V23" s="210">
        <v>10.6</v>
      </c>
      <c r="W23" s="210">
        <v>10.75</v>
      </c>
      <c r="X23" s="210">
        <v>10.9</v>
      </c>
      <c r="Y23" s="210">
        <v>11.06</v>
      </c>
      <c r="Z23" s="210">
        <v>11.27</v>
      </c>
      <c r="AA23" s="210">
        <v>11.53</v>
      </c>
      <c r="AB23" s="210">
        <v>11.67</v>
      </c>
    </row>
    <row r="24" spans="2:28" ht="14.25">
      <c r="B24" s="43" t="s">
        <v>193</v>
      </c>
      <c r="C24" s="43" t="s">
        <v>277</v>
      </c>
      <c r="D24" s="210">
        <v>4.25</v>
      </c>
      <c r="E24" s="210">
        <v>5.4</v>
      </c>
      <c r="F24" s="210">
        <v>6.02</v>
      </c>
      <c r="G24" s="210">
        <v>6.44</v>
      </c>
      <c r="H24" s="210">
        <v>6.61</v>
      </c>
      <c r="I24" s="210">
        <v>6.72</v>
      </c>
      <c r="J24" s="210">
        <v>6.95</v>
      </c>
      <c r="K24" s="210">
        <v>7.16</v>
      </c>
      <c r="L24" s="210">
        <v>7.33</v>
      </c>
      <c r="M24" s="210">
        <v>7.43</v>
      </c>
      <c r="N24" s="210">
        <v>7.52</v>
      </c>
      <c r="O24" s="210">
        <v>7.64</v>
      </c>
      <c r="P24" s="210">
        <v>7.77</v>
      </c>
      <c r="Q24" s="210">
        <v>7.86</v>
      </c>
      <c r="R24" s="210">
        <v>7.99</v>
      </c>
      <c r="S24" s="210">
        <v>8.09</v>
      </c>
      <c r="T24" s="210">
        <v>8.21</v>
      </c>
      <c r="U24" s="210">
        <v>8.39</v>
      </c>
      <c r="V24" s="210">
        <v>8.58</v>
      </c>
      <c r="W24" s="210">
        <v>8.78</v>
      </c>
      <c r="X24" s="210">
        <v>8.92</v>
      </c>
      <c r="Y24" s="210">
        <v>9.03</v>
      </c>
      <c r="Z24" s="210">
        <v>9.2</v>
      </c>
      <c r="AA24" s="210">
        <v>9.39</v>
      </c>
      <c r="AB24" s="210">
        <v>9.3</v>
      </c>
    </row>
    <row r="25" spans="2:28" ht="14.25">
      <c r="B25" s="43" t="s">
        <v>193</v>
      </c>
      <c r="C25" s="43" t="s">
        <v>490</v>
      </c>
      <c r="D25" s="210">
        <v>6.94</v>
      </c>
      <c r="E25" s="210">
        <v>7.01</v>
      </c>
      <c r="F25" s="210">
        <v>7.48</v>
      </c>
      <c r="G25" s="210">
        <v>7.93</v>
      </c>
      <c r="H25" s="210">
        <v>8.05</v>
      </c>
      <c r="I25" s="210">
        <v>8.11</v>
      </c>
      <c r="J25" s="210">
        <v>8.34</v>
      </c>
      <c r="K25" s="210">
        <v>8.55</v>
      </c>
      <c r="L25" s="210">
        <v>8.72</v>
      </c>
      <c r="M25" s="210">
        <v>8.82</v>
      </c>
      <c r="N25" s="210">
        <v>8.91</v>
      </c>
      <c r="O25" s="210">
        <v>9.06</v>
      </c>
      <c r="P25" s="210">
        <v>9.21</v>
      </c>
      <c r="Q25" s="210">
        <v>9.32</v>
      </c>
      <c r="R25" s="210">
        <v>9.49</v>
      </c>
      <c r="S25" s="210">
        <v>9.59</v>
      </c>
      <c r="T25" s="210">
        <v>9.72</v>
      </c>
      <c r="U25" s="210">
        <v>9.94</v>
      </c>
      <c r="V25" s="210">
        <v>10.15</v>
      </c>
      <c r="W25" s="210">
        <v>10.38</v>
      </c>
      <c r="X25" s="210">
        <v>10.54</v>
      </c>
      <c r="Y25" s="210">
        <v>10.69</v>
      </c>
      <c r="Z25" s="210">
        <v>10.88</v>
      </c>
      <c r="AA25" s="210">
        <v>11.08</v>
      </c>
      <c r="AB25" s="210">
        <v>10.98</v>
      </c>
    </row>
    <row r="26" spans="2:28" ht="14.25">
      <c r="B26" s="43" t="s">
        <v>193</v>
      </c>
      <c r="C26" s="43" t="s">
        <v>409</v>
      </c>
      <c r="D26" s="210">
        <v>4.63</v>
      </c>
      <c r="E26" s="210">
        <v>5.82</v>
      </c>
      <c r="F26" s="210">
        <v>6.42</v>
      </c>
      <c r="G26" s="210">
        <v>6.85</v>
      </c>
      <c r="H26" s="210">
        <v>7.01</v>
      </c>
      <c r="I26" s="210">
        <v>7.1</v>
      </c>
      <c r="J26" s="210">
        <v>7.33</v>
      </c>
      <c r="K26" s="210">
        <v>7.54</v>
      </c>
      <c r="L26" s="210">
        <v>7.71</v>
      </c>
      <c r="M26" s="210">
        <v>7.8</v>
      </c>
      <c r="N26" s="210">
        <v>7.9</v>
      </c>
      <c r="O26" s="210">
        <v>8.02</v>
      </c>
      <c r="P26" s="210">
        <v>8.16</v>
      </c>
      <c r="Q26" s="210">
        <v>8.25</v>
      </c>
      <c r="R26" s="210">
        <v>8.39</v>
      </c>
      <c r="S26" s="210">
        <v>8.49</v>
      </c>
      <c r="T26" s="210">
        <v>8.61</v>
      </c>
      <c r="U26" s="210">
        <v>8.8</v>
      </c>
      <c r="V26" s="210">
        <v>8.99</v>
      </c>
      <c r="W26" s="210">
        <v>9.2</v>
      </c>
      <c r="X26" s="210">
        <v>9.34</v>
      </c>
      <c r="Y26" s="210">
        <v>9.46</v>
      </c>
      <c r="Z26" s="210">
        <v>9.65</v>
      </c>
      <c r="AA26" s="210">
        <v>9.83</v>
      </c>
      <c r="AB26" s="210">
        <v>9.74</v>
      </c>
    </row>
    <row r="27" spans="2:28" ht="14.25">
      <c r="B27" s="43" t="s">
        <v>71</v>
      </c>
      <c r="C27" s="43" t="s">
        <v>277</v>
      </c>
      <c r="D27" s="210">
        <v>4.7</v>
      </c>
      <c r="E27" s="210">
        <v>5.33</v>
      </c>
      <c r="F27" s="210">
        <v>5.58</v>
      </c>
      <c r="G27" s="210">
        <v>5.82</v>
      </c>
      <c r="H27" s="210">
        <v>6.2</v>
      </c>
      <c r="I27" s="210">
        <v>6.57</v>
      </c>
      <c r="J27" s="210">
        <v>6.9</v>
      </c>
      <c r="K27" s="210">
        <v>7.2</v>
      </c>
      <c r="L27" s="210">
        <v>7.48</v>
      </c>
      <c r="M27" s="210">
        <v>7.69</v>
      </c>
      <c r="N27" s="210">
        <v>7.86</v>
      </c>
      <c r="O27" s="210">
        <v>8.04</v>
      </c>
      <c r="P27" s="210">
        <v>8.2</v>
      </c>
      <c r="Q27" s="210">
        <v>8.37</v>
      </c>
      <c r="R27" s="210">
        <v>8.57</v>
      </c>
      <c r="S27" s="210">
        <v>8.72</v>
      </c>
      <c r="T27" s="210">
        <v>8.88</v>
      </c>
      <c r="U27" s="210">
        <v>9.08</v>
      </c>
      <c r="V27" s="210">
        <v>9.27</v>
      </c>
      <c r="W27" s="210">
        <v>9.45</v>
      </c>
      <c r="X27" s="210">
        <v>9.58</v>
      </c>
      <c r="Y27" s="210">
        <v>9.72</v>
      </c>
      <c r="Z27" s="210">
        <v>9.94</v>
      </c>
      <c r="AA27" s="210">
        <v>10.23</v>
      </c>
      <c r="AB27" s="210">
        <v>10.35</v>
      </c>
    </row>
    <row r="28" spans="2:28" ht="14.25">
      <c r="B28" s="43" t="s">
        <v>71</v>
      </c>
      <c r="C28" s="43" t="s">
        <v>490</v>
      </c>
      <c r="D28" s="210">
        <v>5.05</v>
      </c>
      <c r="E28" s="210">
        <v>5.71</v>
      </c>
      <c r="F28" s="210">
        <v>6.05</v>
      </c>
      <c r="G28" s="210">
        <v>6.3</v>
      </c>
      <c r="H28" s="210">
        <v>6.69</v>
      </c>
      <c r="I28" s="210">
        <v>7.08</v>
      </c>
      <c r="J28" s="210">
        <v>7.44</v>
      </c>
      <c r="K28" s="210">
        <v>7.75</v>
      </c>
      <c r="L28" s="210">
        <v>8.04</v>
      </c>
      <c r="M28" s="210">
        <v>8.26</v>
      </c>
      <c r="N28" s="210">
        <v>8.47</v>
      </c>
      <c r="O28" s="210">
        <v>8.65</v>
      </c>
      <c r="P28" s="210">
        <v>8.83</v>
      </c>
      <c r="Q28" s="210">
        <v>9.02</v>
      </c>
      <c r="R28" s="210">
        <v>9.25</v>
      </c>
      <c r="S28" s="210">
        <v>9.42</v>
      </c>
      <c r="T28" s="210">
        <v>9.6</v>
      </c>
      <c r="U28" s="210">
        <v>9.8</v>
      </c>
      <c r="V28" s="210">
        <v>10.01</v>
      </c>
      <c r="W28" s="210">
        <v>10.21</v>
      </c>
      <c r="X28" s="210">
        <v>10.35</v>
      </c>
      <c r="Y28" s="210">
        <v>10.51</v>
      </c>
      <c r="Z28" s="210">
        <v>10.73</v>
      </c>
      <c r="AA28" s="210">
        <v>11.05</v>
      </c>
      <c r="AB28" s="210">
        <v>11.2</v>
      </c>
    </row>
    <row r="29" spans="2:28" ht="14.25">
      <c r="B29" s="43" t="s">
        <v>71</v>
      </c>
      <c r="C29" s="43" t="s">
        <v>409</v>
      </c>
      <c r="D29" s="210">
        <v>4.87</v>
      </c>
      <c r="E29" s="210">
        <v>5.47</v>
      </c>
      <c r="F29" s="210">
        <v>5.75</v>
      </c>
      <c r="G29" s="210">
        <v>5.99</v>
      </c>
      <c r="H29" s="210">
        <v>6.37</v>
      </c>
      <c r="I29" s="210">
        <v>6.74</v>
      </c>
      <c r="J29" s="210">
        <v>7.09</v>
      </c>
      <c r="K29" s="210">
        <v>7.39</v>
      </c>
      <c r="L29" s="210">
        <v>7.67</v>
      </c>
      <c r="M29" s="210">
        <v>7.88</v>
      </c>
      <c r="N29" s="210">
        <v>8.08</v>
      </c>
      <c r="O29" s="210">
        <v>8.26</v>
      </c>
      <c r="P29" s="210">
        <v>8.42</v>
      </c>
      <c r="Q29" s="210">
        <v>8.59</v>
      </c>
      <c r="R29" s="210">
        <v>8.81</v>
      </c>
      <c r="S29" s="210">
        <v>8.97</v>
      </c>
      <c r="T29" s="210">
        <v>9.14</v>
      </c>
      <c r="U29" s="210">
        <v>9.33</v>
      </c>
      <c r="V29" s="210">
        <v>9.53</v>
      </c>
      <c r="W29" s="210">
        <v>9.72</v>
      </c>
      <c r="X29" s="210">
        <v>9.85</v>
      </c>
      <c r="Y29" s="210">
        <v>10</v>
      </c>
      <c r="Z29" s="210">
        <v>10.22</v>
      </c>
      <c r="AA29" s="210">
        <v>10.52</v>
      </c>
      <c r="AB29" s="210">
        <v>10.64</v>
      </c>
    </row>
    <row r="30" spans="2:28" ht="14.25">
      <c r="B30" s="43" t="s">
        <v>198</v>
      </c>
      <c r="C30" s="43" t="s">
        <v>277</v>
      </c>
      <c r="D30" s="210">
        <v>4.7</v>
      </c>
      <c r="E30" s="210">
        <v>5.33</v>
      </c>
      <c r="F30" s="210">
        <v>5.58</v>
      </c>
      <c r="G30" s="210">
        <v>5.82</v>
      </c>
      <c r="H30" s="210">
        <v>6.2</v>
      </c>
      <c r="I30" s="210">
        <v>6.57</v>
      </c>
      <c r="J30" s="210">
        <v>6.9</v>
      </c>
      <c r="K30" s="210">
        <v>7.2</v>
      </c>
      <c r="L30" s="210">
        <v>7.48</v>
      </c>
      <c r="M30" s="210">
        <v>7.69</v>
      </c>
      <c r="N30" s="210">
        <v>7.86</v>
      </c>
      <c r="O30" s="210">
        <v>8.04</v>
      </c>
      <c r="P30" s="210">
        <v>8.2</v>
      </c>
      <c r="Q30" s="210">
        <v>8.37</v>
      </c>
      <c r="R30" s="210">
        <v>8.57</v>
      </c>
      <c r="S30" s="210">
        <v>8.72</v>
      </c>
      <c r="T30" s="210">
        <v>8.88</v>
      </c>
      <c r="U30" s="210">
        <v>9.08</v>
      </c>
      <c r="V30" s="210">
        <v>9.27</v>
      </c>
      <c r="W30" s="210">
        <v>9.45</v>
      </c>
      <c r="X30" s="210">
        <v>9.58</v>
      </c>
      <c r="Y30" s="210">
        <v>9.72</v>
      </c>
      <c r="Z30" s="210">
        <v>9.94</v>
      </c>
      <c r="AA30" s="210">
        <v>10.23</v>
      </c>
      <c r="AB30" s="210">
        <v>10.35</v>
      </c>
    </row>
    <row r="31" spans="2:28" ht="14.25">
      <c r="B31" s="43" t="s">
        <v>198</v>
      </c>
      <c r="C31" s="43" t="s">
        <v>490</v>
      </c>
      <c r="D31" s="210">
        <v>5.05</v>
      </c>
      <c r="E31" s="210">
        <v>5.71</v>
      </c>
      <c r="F31" s="210">
        <v>6.05</v>
      </c>
      <c r="G31" s="210">
        <v>6.3</v>
      </c>
      <c r="H31" s="210">
        <v>6.69</v>
      </c>
      <c r="I31" s="210">
        <v>7.08</v>
      </c>
      <c r="J31" s="210">
        <v>7.44</v>
      </c>
      <c r="K31" s="210">
        <v>7.75</v>
      </c>
      <c r="L31" s="210">
        <v>8.04</v>
      </c>
      <c r="M31" s="210">
        <v>8.26</v>
      </c>
      <c r="N31" s="210">
        <v>8.47</v>
      </c>
      <c r="O31" s="210">
        <v>8.65</v>
      </c>
      <c r="P31" s="210">
        <v>8.83</v>
      </c>
      <c r="Q31" s="210">
        <v>9.02</v>
      </c>
      <c r="R31" s="210">
        <v>9.25</v>
      </c>
      <c r="S31" s="210">
        <v>9.42</v>
      </c>
      <c r="T31" s="210">
        <v>9.6</v>
      </c>
      <c r="U31" s="210">
        <v>9.8</v>
      </c>
      <c r="V31" s="210">
        <v>10.01</v>
      </c>
      <c r="W31" s="210">
        <v>10.21</v>
      </c>
      <c r="X31" s="210">
        <v>10.35</v>
      </c>
      <c r="Y31" s="210">
        <v>10.51</v>
      </c>
      <c r="Z31" s="210">
        <v>10.73</v>
      </c>
      <c r="AA31" s="210">
        <v>11.05</v>
      </c>
      <c r="AB31" s="210">
        <v>11.2</v>
      </c>
    </row>
    <row r="32" spans="2:28" ht="14.25">
      <c r="B32" s="43" t="s">
        <v>198</v>
      </c>
      <c r="C32" s="43" t="s">
        <v>409</v>
      </c>
      <c r="D32" s="210">
        <v>4.87</v>
      </c>
      <c r="E32" s="210">
        <v>5.47</v>
      </c>
      <c r="F32" s="210">
        <v>5.75</v>
      </c>
      <c r="G32" s="210">
        <v>5.99</v>
      </c>
      <c r="H32" s="210">
        <v>6.37</v>
      </c>
      <c r="I32" s="210">
        <v>6.74</v>
      </c>
      <c r="J32" s="210">
        <v>7.09</v>
      </c>
      <c r="K32" s="210">
        <v>7.39</v>
      </c>
      <c r="L32" s="210">
        <v>7.67</v>
      </c>
      <c r="M32" s="210">
        <v>7.88</v>
      </c>
      <c r="N32" s="210">
        <v>8.08</v>
      </c>
      <c r="O32" s="210">
        <v>8.26</v>
      </c>
      <c r="P32" s="210">
        <v>8.42</v>
      </c>
      <c r="Q32" s="210">
        <v>8.59</v>
      </c>
      <c r="R32" s="210">
        <v>8.81</v>
      </c>
      <c r="S32" s="210">
        <v>8.97</v>
      </c>
      <c r="T32" s="210">
        <v>9.14</v>
      </c>
      <c r="U32" s="210">
        <v>9.33</v>
      </c>
      <c r="V32" s="210">
        <v>9.53</v>
      </c>
      <c r="W32" s="210">
        <v>9.72</v>
      </c>
      <c r="X32" s="210">
        <v>9.85</v>
      </c>
      <c r="Y32" s="210">
        <v>10</v>
      </c>
      <c r="Z32" s="210">
        <v>10.22</v>
      </c>
      <c r="AA32" s="210">
        <v>10.52</v>
      </c>
      <c r="AB32" s="210">
        <v>10.64</v>
      </c>
    </row>
    <row r="33" spans="2:28" ht="14.25">
      <c r="B33" s="43" t="s">
        <v>196</v>
      </c>
      <c r="C33" s="43" t="s">
        <v>277</v>
      </c>
      <c r="D33" s="210">
        <v>4.8</v>
      </c>
      <c r="E33" s="210">
        <v>5.38</v>
      </c>
      <c r="F33" s="210">
        <v>5.76</v>
      </c>
      <c r="G33" s="210">
        <v>6.01</v>
      </c>
      <c r="H33" s="210">
        <v>6.41</v>
      </c>
      <c r="I33" s="210">
        <v>6.66</v>
      </c>
      <c r="J33" s="210">
        <v>6.96</v>
      </c>
      <c r="K33" s="210">
        <v>7.24</v>
      </c>
      <c r="L33" s="210">
        <v>7.35</v>
      </c>
      <c r="M33" s="210">
        <v>7.52</v>
      </c>
      <c r="N33" s="210">
        <v>7.69</v>
      </c>
      <c r="O33" s="210">
        <v>7.87</v>
      </c>
      <c r="P33" s="210">
        <v>8.04</v>
      </c>
      <c r="Q33" s="210">
        <v>8.2</v>
      </c>
      <c r="R33" s="210">
        <v>8.36</v>
      </c>
      <c r="S33" s="210">
        <v>8.51</v>
      </c>
      <c r="T33" s="210">
        <v>8.68</v>
      </c>
      <c r="U33" s="210">
        <v>8.86</v>
      </c>
      <c r="V33" s="210">
        <v>9.02</v>
      </c>
      <c r="W33" s="210">
        <v>9.19</v>
      </c>
      <c r="X33" s="210">
        <v>9.32</v>
      </c>
      <c r="Y33" s="210">
        <v>9.47</v>
      </c>
      <c r="Z33" s="210">
        <v>9.69</v>
      </c>
      <c r="AA33" s="210">
        <v>9.96</v>
      </c>
      <c r="AB33" s="210">
        <v>10.04</v>
      </c>
    </row>
    <row r="34" spans="2:28" ht="14.25">
      <c r="B34" s="43" t="s">
        <v>196</v>
      </c>
      <c r="C34" s="43" t="s">
        <v>490</v>
      </c>
      <c r="D34" s="210">
        <v>5.09</v>
      </c>
      <c r="E34" s="210">
        <v>5.78</v>
      </c>
      <c r="F34" s="210">
        <v>6.18</v>
      </c>
      <c r="G34" s="210">
        <v>6.45</v>
      </c>
      <c r="H34" s="210">
        <v>6.86</v>
      </c>
      <c r="I34" s="210">
        <v>7.1</v>
      </c>
      <c r="J34" s="210">
        <v>7.42</v>
      </c>
      <c r="K34" s="210">
        <v>7.71</v>
      </c>
      <c r="L34" s="210">
        <v>7.81</v>
      </c>
      <c r="M34" s="210">
        <v>7.99</v>
      </c>
      <c r="N34" s="210">
        <v>8.18</v>
      </c>
      <c r="O34" s="210">
        <v>8.37</v>
      </c>
      <c r="P34" s="210">
        <v>8.55</v>
      </c>
      <c r="Q34" s="210">
        <v>8.73</v>
      </c>
      <c r="R34" s="210">
        <v>8.9</v>
      </c>
      <c r="S34" s="210">
        <v>9.08</v>
      </c>
      <c r="T34" s="210">
        <v>9.25</v>
      </c>
      <c r="U34" s="210">
        <v>9.45</v>
      </c>
      <c r="V34" s="210">
        <v>9.61</v>
      </c>
      <c r="W34" s="210">
        <v>9.79</v>
      </c>
      <c r="X34" s="210">
        <v>9.93</v>
      </c>
      <c r="Y34" s="210">
        <v>10.1</v>
      </c>
      <c r="Z34" s="210">
        <v>10.32</v>
      </c>
      <c r="AA34" s="210">
        <v>10.61</v>
      </c>
      <c r="AB34" s="210">
        <v>10.71</v>
      </c>
    </row>
    <row r="35" spans="2:28" ht="14.25">
      <c r="B35" s="43" t="s">
        <v>196</v>
      </c>
      <c r="C35" s="43" t="s">
        <v>409</v>
      </c>
      <c r="D35" s="210">
        <v>4.89</v>
      </c>
      <c r="E35" s="210">
        <v>5.52</v>
      </c>
      <c r="F35" s="210">
        <v>5.9</v>
      </c>
      <c r="G35" s="210">
        <v>6.16</v>
      </c>
      <c r="H35" s="210">
        <v>6.57</v>
      </c>
      <c r="I35" s="210">
        <v>6.81</v>
      </c>
      <c r="J35" s="210">
        <v>7.12</v>
      </c>
      <c r="K35" s="210">
        <v>7.4</v>
      </c>
      <c r="L35" s="210">
        <v>7.51</v>
      </c>
      <c r="M35" s="210">
        <v>7.68</v>
      </c>
      <c r="N35" s="210">
        <v>7.86</v>
      </c>
      <c r="O35" s="210">
        <v>8.04</v>
      </c>
      <c r="P35" s="210">
        <v>8.22</v>
      </c>
      <c r="Q35" s="210">
        <v>8.38</v>
      </c>
      <c r="R35" s="210">
        <v>8.54</v>
      </c>
      <c r="S35" s="210">
        <v>8.71</v>
      </c>
      <c r="T35" s="210">
        <v>8.88</v>
      </c>
      <c r="U35" s="210">
        <v>9.06</v>
      </c>
      <c r="V35" s="210">
        <v>9.23</v>
      </c>
      <c r="W35" s="210">
        <v>9.39</v>
      </c>
      <c r="X35" s="210">
        <v>9.53</v>
      </c>
      <c r="Y35" s="210">
        <v>9.69</v>
      </c>
      <c r="Z35" s="210">
        <v>9.91</v>
      </c>
      <c r="AA35" s="210">
        <v>10.19</v>
      </c>
      <c r="AB35" s="210">
        <v>10.26</v>
      </c>
    </row>
    <row r="36" spans="2:28" ht="14.25">
      <c r="B36" s="43" t="s">
        <v>259</v>
      </c>
      <c r="C36" s="43" t="s">
        <v>277</v>
      </c>
      <c r="D36" s="210">
        <v>4.66</v>
      </c>
      <c r="E36" s="210">
        <v>5.26</v>
      </c>
      <c r="F36" s="210">
        <v>5.53</v>
      </c>
      <c r="G36" s="210">
        <v>5.78</v>
      </c>
      <c r="H36" s="210">
        <v>6.16</v>
      </c>
      <c r="I36" s="210">
        <v>6.51</v>
      </c>
      <c r="J36" s="210">
        <v>6.84</v>
      </c>
      <c r="K36" s="210">
        <v>7.11</v>
      </c>
      <c r="L36" s="210">
        <v>7.34</v>
      </c>
      <c r="M36" s="210">
        <v>7.53</v>
      </c>
      <c r="N36" s="210">
        <v>7.69</v>
      </c>
      <c r="O36" s="210">
        <v>7.87</v>
      </c>
      <c r="P36" s="210">
        <v>8.03</v>
      </c>
      <c r="Q36" s="210">
        <v>8.19</v>
      </c>
      <c r="R36" s="210">
        <v>8.35</v>
      </c>
      <c r="S36" s="210">
        <v>8.5</v>
      </c>
      <c r="T36" s="210">
        <v>8.66</v>
      </c>
      <c r="U36" s="210">
        <v>8.86</v>
      </c>
      <c r="V36" s="210">
        <v>9.03</v>
      </c>
      <c r="W36" s="210">
        <v>9.2</v>
      </c>
      <c r="X36" s="210">
        <v>9.33</v>
      </c>
      <c r="Y36" s="210">
        <v>9.49</v>
      </c>
      <c r="Z36" s="210">
        <v>9.71</v>
      </c>
      <c r="AA36" s="210">
        <v>9.99</v>
      </c>
      <c r="AB36" s="210">
        <v>10.07</v>
      </c>
    </row>
    <row r="37" spans="2:28" ht="14.25">
      <c r="B37" s="43" t="s">
        <v>259</v>
      </c>
      <c r="C37" s="43" t="s">
        <v>490</v>
      </c>
      <c r="D37" s="210">
        <v>4.77</v>
      </c>
      <c r="E37" s="210">
        <v>5.5</v>
      </c>
      <c r="F37" s="210">
        <v>5.83</v>
      </c>
      <c r="G37" s="210">
        <v>6.1</v>
      </c>
      <c r="H37" s="210">
        <v>6.49</v>
      </c>
      <c r="I37" s="210">
        <v>6.86</v>
      </c>
      <c r="J37" s="210">
        <v>7.19</v>
      </c>
      <c r="K37" s="210">
        <v>7.46</v>
      </c>
      <c r="L37" s="210">
        <v>7.7</v>
      </c>
      <c r="M37" s="210">
        <v>7.89</v>
      </c>
      <c r="N37" s="210">
        <v>8.07</v>
      </c>
      <c r="O37" s="210">
        <v>8.26</v>
      </c>
      <c r="P37" s="210">
        <v>8.44</v>
      </c>
      <c r="Q37" s="210">
        <v>8.6</v>
      </c>
      <c r="R37" s="210">
        <v>8.77</v>
      </c>
      <c r="S37" s="210">
        <v>8.93</v>
      </c>
      <c r="T37" s="210">
        <v>9.11</v>
      </c>
      <c r="U37" s="210">
        <v>9.31</v>
      </c>
      <c r="V37" s="210">
        <v>9.48</v>
      </c>
      <c r="W37" s="210">
        <v>9.66</v>
      </c>
      <c r="X37" s="210">
        <v>9.8</v>
      </c>
      <c r="Y37" s="210">
        <v>9.96</v>
      </c>
      <c r="Z37" s="210">
        <v>10.21</v>
      </c>
      <c r="AA37" s="210">
        <v>10.49</v>
      </c>
      <c r="AB37" s="210">
        <v>10.59</v>
      </c>
    </row>
    <row r="38" spans="2:28" ht="14.25">
      <c r="B38" s="43" t="s">
        <v>259</v>
      </c>
      <c r="C38" s="43" t="s">
        <v>409</v>
      </c>
      <c r="D38" s="210">
        <v>4.7</v>
      </c>
      <c r="E38" s="210">
        <v>5.32</v>
      </c>
      <c r="F38" s="210">
        <v>5.62</v>
      </c>
      <c r="G38" s="210">
        <v>5.87</v>
      </c>
      <c r="H38" s="210">
        <v>6.25</v>
      </c>
      <c r="I38" s="210">
        <v>6.61</v>
      </c>
      <c r="J38" s="210">
        <v>6.94</v>
      </c>
      <c r="K38" s="210">
        <v>7.22</v>
      </c>
      <c r="L38" s="210">
        <v>7.44</v>
      </c>
      <c r="M38" s="210">
        <v>7.64</v>
      </c>
      <c r="N38" s="210">
        <v>7.81</v>
      </c>
      <c r="O38" s="210">
        <v>7.99</v>
      </c>
      <c r="P38" s="210">
        <v>8.16</v>
      </c>
      <c r="Q38" s="210">
        <v>8.32</v>
      </c>
      <c r="R38" s="210">
        <v>8.47</v>
      </c>
      <c r="S38" s="210">
        <v>8.63</v>
      </c>
      <c r="T38" s="210">
        <v>8.8</v>
      </c>
      <c r="U38" s="210">
        <v>8.99</v>
      </c>
      <c r="V38" s="210">
        <v>9.16</v>
      </c>
      <c r="W38" s="210">
        <v>9.33</v>
      </c>
      <c r="X38" s="210">
        <v>9.48</v>
      </c>
      <c r="Y38" s="210">
        <v>9.63</v>
      </c>
      <c r="Z38" s="210">
        <v>9.86</v>
      </c>
      <c r="AA38" s="210">
        <v>10.14</v>
      </c>
      <c r="AB38" s="210">
        <v>10.22</v>
      </c>
    </row>
    <row r="39" spans="2:28" ht="14.25">
      <c r="B39" s="43" t="s">
        <v>24</v>
      </c>
      <c r="C39" s="43" t="s">
        <v>277</v>
      </c>
      <c r="D39" s="210">
        <v>4.75</v>
      </c>
      <c r="E39" s="210">
        <v>5.36</v>
      </c>
      <c r="F39" s="210">
        <v>5.63</v>
      </c>
      <c r="G39" s="210">
        <v>5.87</v>
      </c>
      <c r="H39" s="210">
        <v>6.24</v>
      </c>
      <c r="I39" s="210">
        <v>6.67</v>
      </c>
      <c r="J39" s="210">
        <v>6.97</v>
      </c>
      <c r="K39" s="210">
        <v>7.21</v>
      </c>
      <c r="L39" s="210">
        <v>7.45</v>
      </c>
      <c r="M39" s="210">
        <v>7.55</v>
      </c>
      <c r="N39" s="210">
        <v>7.75</v>
      </c>
      <c r="O39" s="210">
        <v>7.87</v>
      </c>
      <c r="P39" s="210">
        <v>8.04</v>
      </c>
      <c r="Q39" s="210">
        <v>8.19</v>
      </c>
      <c r="R39" s="210">
        <v>8.41</v>
      </c>
      <c r="S39" s="210">
        <v>8.56</v>
      </c>
      <c r="T39" s="210">
        <v>8.73</v>
      </c>
      <c r="U39" s="210">
        <v>8.96</v>
      </c>
      <c r="V39" s="210">
        <v>9.17</v>
      </c>
      <c r="W39" s="210">
        <v>9.33</v>
      </c>
      <c r="X39" s="210">
        <v>9.46</v>
      </c>
      <c r="Y39" s="210">
        <v>9.62</v>
      </c>
      <c r="Z39" s="210">
        <v>9.83</v>
      </c>
      <c r="AA39" s="210">
        <v>10.11</v>
      </c>
      <c r="AB39" s="210">
        <v>10.2</v>
      </c>
    </row>
    <row r="40" spans="2:28" ht="14.25">
      <c r="B40" s="43" t="s">
        <v>24</v>
      </c>
      <c r="C40" s="43" t="s">
        <v>490</v>
      </c>
      <c r="D40" s="210">
        <v>5.09</v>
      </c>
      <c r="E40" s="210">
        <v>5.76</v>
      </c>
      <c r="F40" s="210">
        <v>6.05</v>
      </c>
      <c r="G40" s="210">
        <v>6.31</v>
      </c>
      <c r="H40" s="210">
        <v>6.69</v>
      </c>
      <c r="I40" s="210">
        <v>7.13</v>
      </c>
      <c r="J40" s="210">
        <v>7.44</v>
      </c>
      <c r="K40" s="210">
        <v>7.69</v>
      </c>
      <c r="L40" s="210">
        <v>7.95</v>
      </c>
      <c r="M40" s="210">
        <v>8.06</v>
      </c>
      <c r="N40" s="210">
        <v>8.26</v>
      </c>
      <c r="O40" s="210">
        <v>8.4</v>
      </c>
      <c r="P40" s="210">
        <v>8.58</v>
      </c>
      <c r="Q40" s="210">
        <v>8.75</v>
      </c>
      <c r="R40" s="210">
        <v>8.99</v>
      </c>
      <c r="S40" s="210">
        <v>9.14</v>
      </c>
      <c r="T40" s="210">
        <v>9.32</v>
      </c>
      <c r="U40" s="210">
        <v>9.58</v>
      </c>
      <c r="V40" s="210">
        <v>9.79</v>
      </c>
      <c r="W40" s="210">
        <v>9.97</v>
      </c>
      <c r="X40" s="210">
        <v>10.12</v>
      </c>
      <c r="Y40" s="210">
        <v>10.28</v>
      </c>
      <c r="Z40" s="210">
        <v>10.51</v>
      </c>
      <c r="AA40" s="210">
        <v>10.8</v>
      </c>
      <c r="AB40" s="210">
        <v>10.92</v>
      </c>
    </row>
    <row r="41" spans="2:28" ht="14.25">
      <c r="B41" s="43" t="s">
        <v>24</v>
      </c>
      <c r="C41" s="43" t="s">
        <v>409</v>
      </c>
      <c r="D41" s="210">
        <v>4.86</v>
      </c>
      <c r="E41" s="210">
        <v>5.5</v>
      </c>
      <c r="F41" s="210">
        <v>5.77</v>
      </c>
      <c r="G41" s="210">
        <v>6.02</v>
      </c>
      <c r="H41" s="210">
        <v>6.4</v>
      </c>
      <c r="I41" s="210">
        <v>6.82</v>
      </c>
      <c r="J41" s="210">
        <v>7.13</v>
      </c>
      <c r="K41" s="210">
        <v>7.38</v>
      </c>
      <c r="L41" s="210">
        <v>7.62</v>
      </c>
      <c r="M41" s="210">
        <v>7.73</v>
      </c>
      <c r="N41" s="210">
        <v>7.92</v>
      </c>
      <c r="O41" s="210">
        <v>8.06</v>
      </c>
      <c r="P41" s="210">
        <v>8.23</v>
      </c>
      <c r="Q41" s="210">
        <v>8.38</v>
      </c>
      <c r="R41" s="210">
        <v>8.61</v>
      </c>
      <c r="S41" s="210">
        <v>8.77</v>
      </c>
      <c r="T41" s="210">
        <v>8.93</v>
      </c>
      <c r="U41" s="210">
        <v>9.18</v>
      </c>
      <c r="V41" s="210">
        <v>9.38</v>
      </c>
      <c r="W41" s="210">
        <v>9.55</v>
      </c>
      <c r="X41" s="210">
        <v>9.69</v>
      </c>
      <c r="Y41" s="210">
        <v>9.85</v>
      </c>
      <c r="Z41" s="210">
        <v>10.07</v>
      </c>
      <c r="AA41" s="210">
        <v>10.35</v>
      </c>
      <c r="AB41" s="210">
        <v>10.46</v>
      </c>
    </row>
    <row r="42" spans="2:28" ht="14.25">
      <c r="B42" s="43" t="s">
        <v>173</v>
      </c>
      <c r="C42" s="43" t="s">
        <v>277</v>
      </c>
      <c r="D42" s="210">
        <v>4.7</v>
      </c>
      <c r="E42" s="210">
        <v>5.32</v>
      </c>
      <c r="F42" s="210">
        <v>5.59</v>
      </c>
      <c r="G42" s="210">
        <v>5.83</v>
      </c>
      <c r="H42" s="210">
        <v>6.2</v>
      </c>
      <c r="I42" s="210">
        <v>6.58</v>
      </c>
      <c r="J42" s="210">
        <v>6.91</v>
      </c>
      <c r="K42" s="210">
        <v>7.21</v>
      </c>
      <c r="L42" s="210">
        <v>7.49</v>
      </c>
      <c r="M42" s="210">
        <v>7.7</v>
      </c>
      <c r="N42" s="210">
        <v>7.88</v>
      </c>
      <c r="O42" s="210">
        <v>8.05</v>
      </c>
      <c r="P42" s="210">
        <v>8.21</v>
      </c>
      <c r="Q42" s="210">
        <v>8.38</v>
      </c>
      <c r="R42" s="210">
        <v>8.58</v>
      </c>
      <c r="S42" s="210">
        <v>8.74</v>
      </c>
      <c r="T42" s="210">
        <v>8.9</v>
      </c>
      <c r="U42" s="210">
        <v>9.09</v>
      </c>
      <c r="V42" s="210">
        <v>9.29</v>
      </c>
      <c r="W42" s="210">
        <v>9.47</v>
      </c>
      <c r="X42" s="210">
        <v>9.6</v>
      </c>
      <c r="Y42" s="210">
        <v>9.74</v>
      </c>
      <c r="Z42" s="210">
        <v>9.96</v>
      </c>
      <c r="AA42" s="210">
        <v>10.24</v>
      </c>
      <c r="AB42" s="210">
        <v>10.36</v>
      </c>
    </row>
    <row r="43" spans="2:28" ht="14.25">
      <c r="B43" s="43" t="s">
        <v>173</v>
      </c>
      <c r="C43" s="43" t="s">
        <v>490</v>
      </c>
      <c r="D43" s="210">
        <v>5.06</v>
      </c>
      <c r="E43" s="210">
        <v>5.72</v>
      </c>
      <c r="F43" s="210">
        <v>6.04</v>
      </c>
      <c r="G43" s="210">
        <v>6.3</v>
      </c>
      <c r="H43" s="210">
        <v>6.68</v>
      </c>
      <c r="I43" s="210">
        <v>7.07</v>
      </c>
      <c r="J43" s="210">
        <v>7.42</v>
      </c>
      <c r="K43" s="210">
        <v>7.74</v>
      </c>
      <c r="L43" s="210">
        <v>8.03</v>
      </c>
      <c r="M43" s="210">
        <v>8.25</v>
      </c>
      <c r="N43" s="210">
        <v>8.45</v>
      </c>
      <c r="O43" s="210">
        <v>8.64</v>
      </c>
      <c r="P43" s="210">
        <v>8.82</v>
      </c>
      <c r="Q43" s="210">
        <v>9.01</v>
      </c>
      <c r="R43" s="210">
        <v>9.23</v>
      </c>
      <c r="S43" s="210">
        <v>9.4</v>
      </c>
      <c r="T43" s="210">
        <v>9.58</v>
      </c>
      <c r="U43" s="210">
        <v>9.79</v>
      </c>
      <c r="V43" s="210">
        <v>10</v>
      </c>
      <c r="W43" s="210">
        <v>10.18</v>
      </c>
      <c r="X43" s="210">
        <v>10.33</v>
      </c>
      <c r="Y43" s="210">
        <v>10.48</v>
      </c>
      <c r="Z43" s="210">
        <v>10.72</v>
      </c>
      <c r="AA43" s="210">
        <v>11.03</v>
      </c>
      <c r="AB43" s="210">
        <v>11.17</v>
      </c>
    </row>
    <row r="44" spans="2:28" ht="14.25">
      <c r="B44" s="43" t="s">
        <v>173</v>
      </c>
      <c r="C44" s="43" t="s">
        <v>409</v>
      </c>
      <c r="D44" s="210">
        <v>4.85</v>
      </c>
      <c r="E44" s="210">
        <v>5.47</v>
      </c>
      <c r="F44" s="210">
        <v>5.75</v>
      </c>
      <c r="G44" s="210">
        <v>5.99</v>
      </c>
      <c r="H44" s="210">
        <v>6.37</v>
      </c>
      <c r="I44" s="210">
        <v>6.75</v>
      </c>
      <c r="J44" s="210">
        <v>7.09</v>
      </c>
      <c r="K44" s="210">
        <v>7.4</v>
      </c>
      <c r="L44" s="210">
        <v>7.67</v>
      </c>
      <c r="M44" s="210">
        <v>7.88</v>
      </c>
      <c r="N44" s="210">
        <v>8.08</v>
      </c>
      <c r="O44" s="210">
        <v>8.26</v>
      </c>
      <c r="P44" s="210">
        <v>8.42</v>
      </c>
      <c r="Q44" s="210">
        <v>8.6</v>
      </c>
      <c r="R44" s="210">
        <v>8.81</v>
      </c>
      <c r="S44" s="210">
        <v>8.97</v>
      </c>
      <c r="T44" s="210">
        <v>9.13</v>
      </c>
      <c r="U44" s="210">
        <v>9.34</v>
      </c>
      <c r="V44" s="210">
        <v>9.53</v>
      </c>
      <c r="W44" s="210">
        <v>9.72</v>
      </c>
      <c r="X44" s="210">
        <v>9.86</v>
      </c>
      <c r="Y44" s="210">
        <v>10</v>
      </c>
      <c r="Z44" s="210">
        <v>10.22</v>
      </c>
      <c r="AA44" s="210">
        <v>10.52</v>
      </c>
      <c r="AB44" s="210">
        <v>10.65</v>
      </c>
    </row>
    <row r="45" spans="2:28" ht="14.25">
      <c r="B45" s="43" t="s">
        <v>158</v>
      </c>
      <c r="C45" s="43" t="s">
        <v>277</v>
      </c>
      <c r="D45" s="210">
        <v>4.59</v>
      </c>
      <c r="E45" s="210">
        <v>5.19</v>
      </c>
      <c r="F45" s="210">
        <v>5.49</v>
      </c>
      <c r="G45" s="210">
        <v>5.74</v>
      </c>
      <c r="H45" s="210">
        <v>6.11</v>
      </c>
      <c r="I45" s="210">
        <v>6.47</v>
      </c>
      <c r="J45" s="210">
        <v>6.8</v>
      </c>
      <c r="K45" s="210">
        <v>7.06</v>
      </c>
      <c r="L45" s="210">
        <v>7.29</v>
      </c>
      <c r="M45" s="210">
        <v>7.48</v>
      </c>
      <c r="N45" s="210">
        <v>7.64</v>
      </c>
      <c r="O45" s="210">
        <v>7.82</v>
      </c>
      <c r="P45" s="210">
        <v>7.98</v>
      </c>
      <c r="Q45" s="210">
        <v>8.13</v>
      </c>
      <c r="R45" s="210">
        <v>8.29</v>
      </c>
      <c r="S45" s="210">
        <v>8.44</v>
      </c>
      <c r="T45" s="210">
        <v>8.61</v>
      </c>
      <c r="U45" s="210">
        <v>8.8</v>
      </c>
      <c r="V45" s="210">
        <v>8.97</v>
      </c>
      <c r="W45" s="210">
        <v>9.14</v>
      </c>
      <c r="X45" s="210">
        <v>9.27</v>
      </c>
      <c r="Y45" s="210">
        <v>9.42</v>
      </c>
      <c r="Z45" s="210">
        <v>9.65</v>
      </c>
      <c r="AA45" s="210">
        <v>9.92</v>
      </c>
      <c r="AB45" s="210">
        <v>10</v>
      </c>
    </row>
    <row r="46" spans="2:28" ht="14.25">
      <c r="B46" s="43" t="s">
        <v>158</v>
      </c>
      <c r="C46" s="43" t="s">
        <v>490</v>
      </c>
      <c r="D46" s="210">
        <v>4.87</v>
      </c>
      <c r="E46" s="210">
        <v>5.57</v>
      </c>
      <c r="F46" s="210">
        <v>5.88</v>
      </c>
      <c r="G46" s="210">
        <v>6.15</v>
      </c>
      <c r="H46" s="210">
        <v>6.53</v>
      </c>
      <c r="I46" s="210">
        <v>6.9</v>
      </c>
      <c r="J46" s="210">
        <v>7.24</v>
      </c>
      <c r="K46" s="210">
        <v>7.52</v>
      </c>
      <c r="L46" s="210">
        <v>7.75</v>
      </c>
      <c r="M46" s="210">
        <v>7.95</v>
      </c>
      <c r="N46" s="210">
        <v>8.13</v>
      </c>
      <c r="O46" s="210">
        <v>8.32</v>
      </c>
      <c r="P46" s="210">
        <v>8.49</v>
      </c>
      <c r="Q46" s="210">
        <v>8.67</v>
      </c>
      <c r="R46" s="210">
        <v>8.83</v>
      </c>
      <c r="S46" s="210">
        <v>9</v>
      </c>
      <c r="T46" s="210">
        <v>9.17</v>
      </c>
      <c r="U46" s="210">
        <v>9.38</v>
      </c>
      <c r="V46" s="210">
        <v>9.55</v>
      </c>
      <c r="W46" s="210">
        <v>9.73</v>
      </c>
      <c r="X46" s="210">
        <v>9.88</v>
      </c>
      <c r="Y46" s="210">
        <v>10.04</v>
      </c>
      <c r="Z46" s="210">
        <v>10.28</v>
      </c>
      <c r="AA46" s="210">
        <v>10.57</v>
      </c>
      <c r="AB46" s="210">
        <v>10.67</v>
      </c>
    </row>
    <row r="47" spans="2:28" ht="14.25">
      <c r="B47" s="43" t="s">
        <v>158</v>
      </c>
      <c r="C47" s="43" t="s">
        <v>409</v>
      </c>
      <c r="D47" s="210">
        <v>4.68</v>
      </c>
      <c r="E47" s="210">
        <v>5.33</v>
      </c>
      <c r="F47" s="210">
        <v>5.62</v>
      </c>
      <c r="G47" s="210">
        <v>5.88</v>
      </c>
      <c r="H47" s="210">
        <v>6.26</v>
      </c>
      <c r="I47" s="210">
        <v>6.62</v>
      </c>
      <c r="J47" s="210">
        <v>6.95</v>
      </c>
      <c r="K47" s="210">
        <v>7.22</v>
      </c>
      <c r="L47" s="210">
        <v>7.45</v>
      </c>
      <c r="M47" s="210">
        <v>7.64</v>
      </c>
      <c r="N47" s="210">
        <v>7.81</v>
      </c>
      <c r="O47" s="210">
        <v>7.99</v>
      </c>
      <c r="P47" s="210">
        <v>8.16</v>
      </c>
      <c r="Q47" s="210">
        <v>8.32</v>
      </c>
      <c r="R47" s="210">
        <v>8.48</v>
      </c>
      <c r="S47" s="210">
        <v>8.63</v>
      </c>
      <c r="T47" s="210">
        <v>8.8</v>
      </c>
      <c r="U47" s="210">
        <v>9</v>
      </c>
      <c r="V47" s="210">
        <v>9.17</v>
      </c>
      <c r="W47" s="210">
        <v>9.34</v>
      </c>
      <c r="X47" s="210">
        <v>9.47</v>
      </c>
      <c r="Y47" s="210">
        <v>9.63</v>
      </c>
      <c r="Z47" s="210">
        <v>9.86</v>
      </c>
      <c r="AA47" s="210">
        <v>10.15</v>
      </c>
      <c r="AB47" s="210">
        <v>10.23</v>
      </c>
    </row>
    <row r="48" spans="2:28" ht="14.25">
      <c r="B48" s="43" t="s">
        <v>155</v>
      </c>
      <c r="C48" s="43" t="s">
        <v>277</v>
      </c>
      <c r="D48" s="210">
        <v>4.7</v>
      </c>
      <c r="E48" s="210">
        <v>5.32</v>
      </c>
      <c r="F48" s="210">
        <v>5.59</v>
      </c>
      <c r="G48" s="210">
        <v>5.83</v>
      </c>
      <c r="H48" s="210">
        <v>6.21</v>
      </c>
      <c r="I48" s="210">
        <v>6.58</v>
      </c>
      <c r="J48" s="210">
        <v>6.92</v>
      </c>
      <c r="K48" s="210">
        <v>7.22</v>
      </c>
      <c r="L48" s="210">
        <v>7.5</v>
      </c>
      <c r="M48" s="210">
        <v>7.7</v>
      </c>
      <c r="N48" s="210">
        <v>7.89</v>
      </c>
      <c r="O48" s="210">
        <v>8.06</v>
      </c>
      <c r="P48" s="210">
        <v>8.22</v>
      </c>
      <c r="Q48" s="210">
        <v>8.39</v>
      </c>
      <c r="R48" s="210">
        <v>8.6</v>
      </c>
      <c r="S48" s="210">
        <v>8.75</v>
      </c>
      <c r="T48" s="210">
        <v>8.91</v>
      </c>
      <c r="U48" s="210">
        <v>9.11</v>
      </c>
      <c r="V48" s="210">
        <v>9.3</v>
      </c>
      <c r="W48" s="210">
        <v>9.48</v>
      </c>
      <c r="X48" s="210">
        <v>9.62</v>
      </c>
      <c r="Y48" s="210">
        <v>9.76</v>
      </c>
      <c r="Z48" s="210">
        <v>9.97</v>
      </c>
      <c r="AA48" s="210">
        <v>10.27</v>
      </c>
      <c r="AB48" s="210">
        <v>10.39</v>
      </c>
    </row>
    <row r="49" spans="2:28" ht="14.25">
      <c r="B49" s="43" t="s">
        <v>155</v>
      </c>
      <c r="C49" s="43" t="s">
        <v>490</v>
      </c>
      <c r="D49" s="210">
        <v>5.07</v>
      </c>
      <c r="E49" s="210">
        <v>5.72</v>
      </c>
      <c r="F49" s="210">
        <v>6.03</v>
      </c>
      <c r="G49" s="210">
        <v>6.29</v>
      </c>
      <c r="H49" s="210">
        <v>6.67</v>
      </c>
      <c r="I49" s="210">
        <v>7.06</v>
      </c>
      <c r="J49" s="210">
        <v>7.41</v>
      </c>
      <c r="K49" s="210">
        <v>7.72</v>
      </c>
      <c r="L49" s="210">
        <v>8.01</v>
      </c>
      <c r="M49" s="210">
        <v>8.23</v>
      </c>
      <c r="N49" s="210">
        <v>8.44</v>
      </c>
      <c r="O49" s="210">
        <v>8.62</v>
      </c>
      <c r="P49" s="210">
        <v>8.8</v>
      </c>
      <c r="Q49" s="210">
        <v>8.98</v>
      </c>
      <c r="R49" s="210">
        <v>9.21</v>
      </c>
      <c r="S49" s="210">
        <v>9.39</v>
      </c>
      <c r="T49" s="210">
        <v>9.56</v>
      </c>
      <c r="U49" s="210">
        <v>9.76</v>
      </c>
      <c r="V49" s="210">
        <v>9.97</v>
      </c>
      <c r="W49" s="210">
        <v>10.16</v>
      </c>
      <c r="X49" s="210">
        <v>10.31</v>
      </c>
      <c r="Y49" s="210">
        <v>10.45</v>
      </c>
      <c r="Z49" s="210">
        <v>10.69</v>
      </c>
      <c r="AA49" s="210">
        <v>11</v>
      </c>
      <c r="AB49" s="210">
        <v>11.14</v>
      </c>
    </row>
    <row r="50" spans="2:28" ht="14.25">
      <c r="B50" s="43" t="s">
        <v>155</v>
      </c>
      <c r="C50" s="43" t="s">
        <v>409</v>
      </c>
      <c r="D50" s="210">
        <v>4.83</v>
      </c>
      <c r="E50" s="210">
        <v>5.47</v>
      </c>
      <c r="F50" s="210">
        <v>5.75</v>
      </c>
      <c r="G50" s="210">
        <v>5.99</v>
      </c>
      <c r="H50" s="210">
        <v>6.37</v>
      </c>
      <c r="I50" s="210">
        <v>6.75</v>
      </c>
      <c r="J50" s="210">
        <v>7.09</v>
      </c>
      <c r="K50" s="210">
        <v>7.4</v>
      </c>
      <c r="L50" s="210">
        <v>7.68</v>
      </c>
      <c r="M50" s="210">
        <v>7.89</v>
      </c>
      <c r="N50" s="210">
        <v>8.08</v>
      </c>
      <c r="O50" s="210">
        <v>8.26</v>
      </c>
      <c r="P50" s="210">
        <v>8.42</v>
      </c>
      <c r="Q50" s="210">
        <v>8.6</v>
      </c>
      <c r="R50" s="210">
        <v>8.82</v>
      </c>
      <c r="S50" s="210">
        <v>8.97</v>
      </c>
      <c r="T50" s="210">
        <v>9.14</v>
      </c>
      <c r="U50" s="210">
        <v>9.34</v>
      </c>
      <c r="V50" s="210">
        <v>9.54</v>
      </c>
      <c r="W50" s="210">
        <v>9.72</v>
      </c>
      <c r="X50" s="210">
        <v>9.86</v>
      </c>
      <c r="Y50" s="210">
        <v>10</v>
      </c>
      <c r="Z50" s="210">
        <v>10.23</v>
      </c>
      <c r="AA50" s="210">
        <v>10.52</v>
      </c>
      <c r="AB50" s="210">
        <v>10.65</v>
      </c>
    </row>
    <row r="51" spans="2:28" ht="14.25">
      <c r="B51" s="43" t="s">
        <v>23</v>
      </c>
      <c r="C51" s="43" t="s">
        <v>277</v>
      </c>
      <c r="D51" s="210">
        <v>4.23</v>
      </c>
      <c r="E51" s="210">
        <v>5.38</v>
      </c>
      <c r="F51" s="210">
        <v>6.01</v>
      </c>
      <c r="G51" s="210">
        <v>6.42</v>
      </c>
      <c r="H51" s="210">
        <v>6.58</v>
      </c>
      <c r="I51" s="210">
        <v>6.69</v>
      </c>
      <c r="J51" s="210">
        <v>6.91</v>
      </c>
      <c r="K51" s="210">
        <v>7.12</v>
      </c>
      <c r="L51" s="210">
        <v>7.29</v>
      </c>
      <c r="M51" s="210">
        <v>7.38</v>
      </c>
      <c r="N51" s="210">
        <v>7.47</v>
      </c>
      <c r="O51" s="210">
        <v>7.59</v>
      </c>
      <c r="P51" s="210">
        <v>7.71</v>
      </c>
      <c r="Q51" s="210">
        <v>7.79</v>
      </c>
      <c r="R51" s="210">
        <v>7.93</v>
      </c>
      <c r="S51" s="210">
        <v>8.01</v>
      </c>
      <c r="T51" s="210">
        <v>8.13</v>
      </c>
      <c r="U51" s="210">
        <v>8.31</v>
      </c>
      <c r="V51" s="210">
        <v>8.49</v>
      </c>
      <c r="W51" s="210">
        <v>8.69</v>
      </c>
      <c r="X51" s="210">
        <v>8.82</v>
      </c>
      <c r="Y51" s="210">
        <v>8.94</v>
      </c>
      <c r="Z51" s="210">
        <v>9.11</v>
      </c>
      <c r="AA51" s="210">
        <v>9.29</v>
      </c>
      <c r="AB51" s="210">
        <v>9.2</v>
      </c>
    </row>
    <row r="52" spans="2:28" ht="14.25">
      <c r="B52" s="43" t="s">
        <v>23</v>
      </c>
      <c r="C52" s="43" t="s">
        <v>490</v>
      </c>
      <c r="D52" s="210">
        <v>7.01</v>
      </c>
      <c r="E52" s="210">
        <v>7.07</v>
      </c>
      <c r="F52" s="210">
        <v>7.53</v>
      </c>
      <c r="G52" s="210">
        <v>8</v>
      </c>
      <c r="H52" s="210">
        <v>8.13</v>
      </c>
      <c r="I52" s="210">
        <v>8.18</v>
      </c>
      <c r="J52" s="210">
        <v>8.41</v>
      </c>
      <c r="K52" s="210">
        <v>8.64</v>
      </c>
      <c r="L52" s="210">
        <v>8.81</v>
      </c>
      <c r="M52" s="210">
        <v>8.92</v>
      </c>
      <c r="N52" s="210">
        <v>9.01</v>
      </c>
      <c r="O52" s="210">
        <v>9.16</v>
      </c>
      <c r="P52" s="210">
        <v>9.33</v>
      </c>
      <c r="Q52" s="210">
        <v>9.44</v>
      </c>
      <c r="R52" s="210">
        <v>9.61</v>
      </c>
      <c r="S52" s="210">
        <v>9.73</v>
      </c>
      <c r="T52" s="210">
        <v>9.86</v>
      </c>
      <c r="U52" s="210">
        <v>10.08</v>
      </c>
      <c r="V52" s="210">
        <v>10.3</v>
      </c>
      <c r="W52" s="210">
        <v>10.53</v>
      </c>
      <c r="X52" s="210">
        <v>10.7</v>
      </c>
      <c r="Y52" s="210">
        <v>10.85</v>
      </c>
      <c r="Z52" s="210">
        <v>11.05</v>
      </c>
      <c r="AA52" s="210">
        <v>11.25</v>
      </c>
      <c r="AB52" s="210">
        <v>11.16</v>
      </c>
    </row>
    <row r="53" spans="2:28" ht="14.25">
      <c r="B53" s="43" t="s">
        <v>23</v>
      </c>
      <c r="C53" s="43" t="s">
        <v>409</v>
      </c>
      <c r="D53" s="210">
        <v>4.55</v>
      </c>
      <c r="E53" s="210">
        <v>5.77</v>
      </c>
      <c r="F53" s="210">
        <v>6.37</v>
      </c>
      <c r="G53" s="210">
        <v>6.8</v>
      </c>
      <c r="H53" s="210">
        <v>6.95</v>
      </c>
      <c r="I53" s="210">
        <v>7.05</v>
      </c>
      <c r="J53" s="210">
        <v>7.28</v>
      </c>
      <c r="K53" s="210">
        <v>7.49</v>
      </c>
      <c r="L53" s="210">
        <v>7.66</v>
      </c>
      <c r="M53" s="210">
        <v>7.76</v>
      </c>
      <c r="N53" s="210">
        <v>7.84</v>
      </c>
      <c r="O53" s="210">
        <v>7.97</v>
      </c>
      <c r="P53" s="210">
        <v>8.1</v>
      </c>
      <c r="Q53" s="210">
        <v>8.2</v>
      </c>
      <c r="R53" s="210">
        <v>8.34</v>
      </c>
      <c r="S53" s="210">
        <v>8.43</v>
      </c>
      <c r="T53" s="210">
        <v>8.55</v>
      </c>
      <c r="U53" s="210">
        <v>8.74</v>
      </c>
      <c r="V53" s="210">
        <v>8.94</v>
      </c>
      <c r="W53" s="210">
        <v>9.14</v>
      </c>
      <c r="X53" s="210">
        <v>9.28</v>
      </c>
      <c r="Y53" s="210">
        <v>9.41</v>
      </c>
      <c r="Z53" s="210">
        <v>9.58</v>
      </c>
      <c r="AA53" s="210">
        <v>9.77</v>
      </c>
      <c r="AB53" s="210">
        <v>9.68</v>
      </c>
    </row>
    <row r="54" spans="2:28" ht="14.25">
      <c r="B54" s="43" t="s">
        <v>236</v>
      </c>
      <c r="C54" s="43" t="s">
        <v>277</v>
      </c>
      <c r="D54" s="210">
        <v>5.26</v>
      </c>
      <c r="E54" s="210">
        <v>5.94</v>
      </c>
      <c r="F54" s="210">
        <v>6.28</v>
      </c>
      <c r="G54" s="210">
        <v>6.54</v>
      </c>
      <c r="H54" s="210">
        <v>6.9</v>
      </c>
      <c r="I54" s="210">
        <v>7.24</v>
      </c>
      <c r="J54" s="210">
        <v>7.49</v>
      </c>
      <c r="K54" s="210">
        <v>7.73</v>
      </c>
      <c r="L54" s="210">
        <v>7.93</v>
      </c>
      <c r="M54" s="210">
        <v>8.1</v>
      </c>
      <c r="N54" s="210">
        <v>8.3</v>
      </c>
      <c r="O54" s="210">
        <v>8.47</v>
      </c>
      <c r="P54" s="210">
        <v>8.64</v>
      </c>
      <c r="Q54" s="210">
        <v>8.82</v>
      </c>
      <c r="R54" s="210">
        <v>8.98</v>
      </c>
      <c r="S54" s="210">
        <v>9.15</v>
      </c>
      <c r="T54" s="210">
        <v>9.31</v>
      </c>
      <c r="U54" s="210">
        <v>9.46</v>
      </c>
      <c r="V54" s="210">
        <v>9.59</v>
      </c>
      <c r="W54" s="210">
        <v>9.73</v>
      </c>
      <c r="X54" s="210">
        <v>9.88</v>
      </c>
      <c r="Y54" s="210">
        <v>10.03</v>
      </c>
      <c r="Z54" s="210">
        <v>10.23</v>
      </c>
      <c r="AA54" s="210">
        <v>10.49</v>
      </c>
      <c r="AB54" s="210">
        <v>10.61</v>
      </c>
    </row>
    <row r="55" spans="2:28" ht="14.25">
      <c r="B55" s="43" t="s">
        <v>236</v>
      </c>
      <c r="C55" s="43" t="s">
        <v>490</v>
      </c>
      <c r="D55" s="210">
        <v>5.59</v>
      </c>
      <c r="E55" s="210">
        <v>6.36</v>
      </c>
      <c r="F55" s="210">
        <v>6.76</v>
      </c>
      <c r="G55" s="210">
        <v>7.04</v>
      </c>
      <c r="H55" s="210">
        <v>7.4</v>
      </c>
      <c r="I55" s="210">
        <v>7.74</v>
      </c>
      <c r="J55" s="210">
        <v>8.02</v>
      </c>
      <c r="K55" s="210">
        <v>8.25</v>
      </c>
      <c r="L55" s="210">
        <v>8.45</v>
      </c>
      <c r="M55" s="210">
        <v>8.63</v>
      </c>
      <c r="N55" s="210">
        <v>8.85</v>
      </c>
      <c r="O55" s="210">
        <v>9.03</v>
      </c>
      <c r="P55" s="210">
        <v>9.21</v>
      </c>
      <c r="Q55" s="210">
        <v>9.41</v>
      </c>
      <c r="R55" s="210">
        <v>9.59</v>
      </c>
      <c r="S55" s="210">
        <v>9.76</v>
      </c>
      <c r="T55" s="210">
        <v>9.94</v>
      </c>
      <c r="U55" s="210">
        <v>10.09</v>
      </c>
      <c r="V55" s="210">
        <v>10.23</v>
      </c>
      <c r="W55" s="210">
        <v>10.37</v>
      </c>
      <c r="X55" s="210">
        <v>10.53</v>
      </c>
      <c r="Y55" s="210">
        <v>10.71</v>
      </c>
      <c r="Z55" s="210">
        <v>10.92</v>
      </c>
      <c r="AA55" s="210">
        <v>11.19</v>
      </c>
      <c r="AB55" s="210">
        <v>11.33</v>
      </c>
    </row>
    <row r="56" spans="2:28" ht="14.25">
      <c r="B56" s="43" t="s">
        <v>236</v>
      </c>
      <c r="C56" s="43" t="s">
        <v>409</v>
      </c>
      <c r="D56" s="210">
        <v>5.35</v>
      </c>
      <c r="E56" s="210">
        <v>6.08</v>
      </c>
      <c r="F56" s="210">
        <v>6.45</v>
      </c>
      <c r="G56" s="210">
        <v>6.72</v>
      </c>
      <c r="H56" s="210">
        <v>7.07</v>
      </c>
      <c r="I56" s="210">
        <v>7.41</v>
      </c>
      <c r="J56" s="210">
        <v>7.68</v>
      </c>
      <c r="K56" s="210">
        <v>7.92</v>
      </c>
      <c r="L56" s="210">
        <v>8.11</v>
      </c>
      <c r="M56" s="210">
        <v>8.28</v>
      </c>
      <c r="N56" s="210">
        <v>8.49</v>
      </c>
      <c r="O56" s="210">
        <v>8.66</v>
      </c>
      <c r="P56" s="210">
        <v>8.84</v>
      </c>
      <c r="Q56" s="210">
        <v>9.02</v>
      </c>
      <c r="R56" s="210">
        <v>9.19</v>
      </c>
      <c r="S56" s="210">
        <v>9.36</v>
      </c>
      <c r="T56" s="210">
        <v>9.53</v>
      </c>
      <c r="U56" s="210">
        <v>9.68</v>
      </c>
      <c r="V56" s="210">
        <v>9.81</v>
      </c>
      <c r="W56" s="210">
        <v>9.96</v>
      </c>
      <c r="X56" s="210">
        <v>10.1</v>
      </c>
      <c r="Y56" s="210">
        <v>10.27</v>
      </c>
      <c r="Z56" s="210">
        <v>10.47</v>
      </c>
      <c r="AA56" s="210">
        <v>10.72</v>
      </c>
      <c r="AB56" s="210">
        <v>10.85</v>
      </c>
    </row>
    <row r="57" spans="2:28" ht="14.25">
      <c r="B57" s="43" t="s">
        <v>270</v>
      </c>
      <c r="C57" s="43" t="s">
        <v>277</v>
      </c>
      <c r="D57" s="210">
        <v>5.34</v>
      </c>
      <c r="E57" s="210">
        <v>5.92</v>
      </c>
      <c r="F57" s="210">
        <v>6.2</v>
      </c>
      <c r="G57" s="210">
        <v>6.41</v>
      </c>
      <c r="H57" s="210">
        <v>6.73</v>
      </c>
      <c r="I57" s="210">
        <v>7.06</v>
      </c>
      <c r="J57" s="210">
        <v>7.45</v>
      </c>
      <c r="K57" s="210">
        <v>7.81</v>
      </c>
      <c r="L57" s="210">
        <v>8.15</v>
      </c>
      <c r="M57" s="210">
        <v>8.34</v>
      </c>
      <c r="N57" s="210">
        <v>8.58</v>
      </c>
      <c r="O57" s="210">
        <v>8.83</v>
      </c>
      <c r="P57" s="210">
        <v>8.97</v>
      </c>
      <c r="Q57" s="210">
        <v>9.14</v>
      </c>
      <c r="R57" s="210">
        <v>9.3</v>
      </c>
      <c r="S57" s="210">
        <v>9.48</v>
      </c>
      <c r="T57" s="210">
        <v>9.65</v>
      </c>
      <c r="U57" s="210">
        <v>9.87</v>
      </c>
      <c r="V57" s="210">
        <v>10.07</v>
      </c>
      <c r="W57" s="210">
        <v>10.25</v>
      </c>
      <c r="X57" s="210">
        <v>10.37</v>
      </c>
      <c r="Y57" s="210">
        <v>10.52</v>
      </c>
      <c r="Z57" s="210">
        <v>10.74</v>
      </c>
      <c r="AA57" s="210">
        <v>11.02</v>
      </c>
      <c r="AB57" s="210">
        <v>11.15</v>
      </c>
    </row>
    <row r="58" spans="2:28" ht="14.25">
      <c r="B58" s="43" t="s">
        <v>270</v>
      </c>
      <c r="C58" s="43" t="s">
        <v>490</v>
      </c>
      <c r="D58" s="210">
        <v>5.47</v>
      </c>
      <c r="E58" s="210">
        <v>6.24</v>
      </c>
      <c r="F58" s="210">
        <v>6.58</v>
      </c>
      <c r="G58" s="210">
        <v>6.82</v>
      </c>
      <c r="H58" s="210">
        <v>7.14</v>
      </c>
      <c r="I58" s="210">
        <v>7.47</v>
      </c>
      <c r="J58" s="210">
        <v>7.88</v>
      </c>
      <c r="K58" s="210">
        <v>8.26</v>
      </c>
      <c r="L58" s="210">
        <v>8.61</v>
      </c>
      <c r="M58" s="210">
        <v>8.81</v>
      </c>
      <c r="N58" s="210">
        <v>9.07</v>
      </c>
      <c r="O58" s="210">
        <v>9.33</v>
      </c>
      <c r="P58" s="210">
        <v>9.49</v>
      </c>
      <c r="Q58" s="210">
        <v>9.68</v>
      </c>
      <c r="R58" s="210">
        <v>9.85</v>
      </c>
      <c r="S58" s="210">
        <v>10.04</v>
      </c>
      <c r="T58" s="210">
        <v>10.22</v>
      </c>
      <c r="U58" s="210">
        <v>10.44</v>
      </c>
      <c r="V58" s="210">
        <v>10.66</v>
      </c>
      <c r="W58" s="210">
        <v>10.84</v>
      </c>
      <c r="X58" s="210">
        <v>10.98</v>
      </c>
      <c r="Y58" s="210">
        <v>11.13</v>
      </c>
      <c r="Z58" s="210">
        <v>11.37</v>
      </c>
      <c r="AA58" s="210">
        <v>11.67</v>
      </c>
      <c r="AB58" s="210">
        <v>11.81</v>
      </c>
    </row>
    <row r="59" spans="2:28" ht="14.25">
      <c r="B59" s="43" t="s">
        <v>270</v>
      </c>
      <c r="C59" s="43" t="s">
        <v>409</v>
      </c>
      <c r="D59" s="210">
        <v>5.39</v>
      </c>
      <c r="E59" s="210">
        <v>6.01</v>
      </c>
      <c r="F59" s="210">
        <v>6.31</v>
      </c>
      <c r="G59" s="210">
        <v>6.54</v>
      </c>
      <c r="H59" s="210">
        <v>6.85</v>
      </c>
      <c r="I59" s="210">
        <v>7.18</v>
      </c>
      <c r="J59" s="210">
        <v>7.58</v>
      </c>
      <c r="K59" s="210">
        <v>7.95</v>
      </c>
      <c r="L59" s="210">
        <v>8.28</v>
      </c>
      <c r="M59" s="210">
        <v>8.48</v>
      </c>
      <c r="N59" s="210">
        <v>8.72</v>
      </c>
      <c r="O59" s="210">
        <v>8.97</v>
      </c>
      <c r="P59" s="210">
        <v>9.12</v>
      </c>
      <c r="Q59" s="210">
        <v>9.3</v>
      </c>
      <c r="R59" s="210">
        <v>9.47</v>
      </c>
      <c r="S59" s="210">
        <v>9.65</v>
      </c>
      <c r="T59" s="210">
        <v>9.82</v>
      </c>
      <c r="U59" s="210">
        <v>10.04</v>
      </c>
      <c r="V59" s="210">
        <v>10.24</v>
      </c>
      <c r="W59" s="210">
        <v>10.42</v>
      </c>
      <c r="X59" s="210">
        <v>10.56</v>
      </c>
      <c r="Y59" s="210">
        <v>10.7</v>
      </c>
      <c r="Z59" s="210">
        <v>10.93</v>
      </c>
      <c r="AA59" s="210">
        <v>11.22</v>
      </c>
      <c r="AB59" s="210">
        <v>11.35</v>
      </c>
    </row>
    <row r="60" spans="2:28" ht="14.25">
      <c r="B60" s="43" t="s">
        <v>168</v>
      </c>
      <c r="C60" s="43" t="s">
        <v>277</v>
      </c>
      <c r="D60" s="210">
        <v>4.62</v>
      </c>
      <c r="E60" s="210">
        <v>5.21</v>
      </c>
      <c r="F60" s="210">
        <v>5.48</v>
      </c>
      <c r="G60" s="210">
        <v>5.66</v>
      </c>
      <c r="H60" s="210">
        <v>6.06</v>
      </c>
      <c r="I60" s="210">
        <v>6.62</v>
      </c>
      <c r="J60" s="210">
        <v>7.01</v>
      </c>
      <c r="K60" s="210">
        <v>7.34</v>
      </c>
      <c r="L60" s="210">
        <v>7.61</v>
      </c>
      <c r="M60" s="210">
        <v>7.82</v>
      </c>
      <c r="N60" s="210">
        <v>8.01</v>
      </c>
      <c r="O60" s="210">
        <v>8.24</v>
      </c>
      <c r="P60" s="210">
        <v>8.45</v>
      </c>
      <c r="Q60" s="210">
        <v>8.6</v>
      </c>
      <c r="R60" s="210">
        <v>8.74</v>
      </c>
      <c r="S60" s="210">
        <v>8.88</v>
      </c>
      <c r="T60" s="210">
        <v>9.04</v>
      </c>
      <c r="U60" s="210">
        <v>9.25</v>
      </c>
      <c r="V60" s="210">
        <v>9.46</v>
      </c>
      <c r="W60" s="210">
        <v>9.65</v>
      </c>
      <c r="X60" s="210">
        <v>9.79</v>
      </c>
      <c r="Y60" s="210">
        <v>9.93</v>
      </c>
      <c r="Z60" s="210">
        <v>10.17</v>
      </c>
      <c r="AA60" s="210">
        <v>10.49</v>
      </c>
      <c r="AB60" s="210">
        <v>10.61</v>
      </c>
    </row>
    <row r="61" spans="2:28" ht="14.25">
      <c r="B61" s="43" t="s">
        <v>168</v>
      </c>
      <c r="C61" s="43" t="s">
        <v>490</v>
      </c>
      <c r="D61" s="210">
        <v>5.03</v>
      </c>
      <c r="E61" s="210">
        <v>5.73</v>
      </c>
      <c r="F61" s="210">
        <v>6.06</v>
      </c>
      <c r="G61" s="210">
        <v>6.24</v>
      </c>
      <c r="H61" s="210">
        <v>6.67</v>
      </c>
      <c r="I61" s="210">
        <v>7.27</v>
      </c>
      <c r="J61" s="210">
        <v>7.68</v>
      </c>
      <c r="K61" s="210">
        <v>8.03</v>
      </c>
      <c r="L61" s="210">
        <v>8.33</v>
      </c>
      <c r="M61" s="210">
        <v>8.56</v>
      </c>
      <c r="N61" s="210">
        <v>8.77</v>
      </c>
      <c r="O61" s="210">
        <v>9.04</v>
      </c>
      <c r="P61" s="210">
        <v>9.27</v>
      </c>
      <c r="Q61" s="210">
        <v>9.43</v>
      </c>
      <c r="R61" s="210">
        <v>9.6</v>
      </c>
      <c r="S61" s="210">
        <v>9.76</v>
      </c>
      <c r="T61" s="210">
        <v>9.93</v>
      </c>
      <c r="U61" s="210">
        <v>10.16</v>
      </c>
      <c r="V61" s="210">
        <v>10.39</v>
      </c>
      <c r="W61" s="210">
        <v>10.6</v>
      </c>
      <c r="X61" s="210">
        <v>10.76</v>
      </c>
      <c r="Y61" s="210">
        <v>10.92</v>
      </c>
      <c r="Z61" s="210">
        <v>11.18</v>
      </c>
      <c r="AA61" s="210">
        <v>11.52</v>
      </c>
      <c r="AB61" s="210">
        <v>11.68</v>
      </c>
    </row>
    <row r="62" spans="2:28" ht="14.25">
      <c r="B62" s="43" t="s">
        <v>168</v>
      </c>
      <c r="C62" s="43" t="s">
        <v>409</v>
      </c>
      <c r="D62" s="210">
        <v>4.76</v>
      </c>
      <c r="E62" s="210">
        <v>5.41</v>
      </c>
      <c r="F62" s="210">
        <v>5.71</v>
      </c>
      <c r="G62" s="210">
        <v>5.88</v>
      </c>
      <c r="H62" s="210">
        <v>6.3</v>
      </c>
      <c r="I62" s="210">
        <v>6.87</v>
      </c>
      <c r="J62" s="210">
        <v>7.27</v>
      </c>
      <c r="K62" s="210">
        <v>7.61</v>
      </c>
      <c r="L62" s="210">
        <v>7.89</v>
      </c>
      <c r="M62" s="210">
        <v>8.1</v>
      </c>
      <c r="N62" s="210">
        <v>8.3</v>
      </c>
      <c r="O62" s="210">
        <v>8.55</v>
      </c>
      <c r="P62" s="210">
        <v>8.76</v>
      </c>
      <c r="Q62" s="210">
        <v>8.92</v>
      </c>
      <c r="R62" s="210">
        <v>9.07</v>
      </c>
      <c r="S62" s="210">
        <v>9.22</v>
      </c>
      <c r="T62" s="210">
        <v>9.38</v>
      </c>
      <c r="U62" s="210">
        <v>9.6</v>
      </c>
      <c r="V62" s="210">
        <v>9.82</v>
      </c>
      <c r="W62" s="210">
        <v>10.02</v>
      </c>
      <c r="X62" s="210">
        <v>10.16</v>
      </c>
      <c r="Y62" s="210">
        <v>10.31</v>
      </c>
      <c r="Z62" s="210">
        <v>10.56</v>
      </c>
      <c r="AA62" s="210">
        <v>10.88</v>
      </c>
      <c r="AB62" s="210">
        <v>11.02</v>
      </c>
    </row>
    <row r="63" spans="2:28" ht="14.25">
      <c r="B63" s="43" t="s">
        <v>359</v>
      </c>
      <c r="C63" s="43" t="s">
        <v>277</v>
      </c>
      <c r="D63" s="210">
        <v>5.33</v>
      </c>
      <c r="E63" s="210">
        <v>6.14</v>
      </c>
      <c r="F63" s="210">
        <v>6.75</v>
      </c>
      <c r="G63" s="210">
        <v>7.26</v>
      </c>
      <c r="H63" s="210">
        <v>7.48</v>
      </c>
      <c r="I63" s="210">
        <v>7.4</v>
      </c>
      <c r="J63" s="210">
        <v>7.56</v>
      </c>
      <c r="K63" s="210">
        <v>7.71</v>
      </c>
      <c r="L63" s="210">
        <v>7.83</v>
      </c>
      <c r="M63" s="210">
        <v>7.88</v>
      </c>
      <c r="N63" s="210">
        <v>7.95</v>
      </c>
      <c r="O63" s="210">
        <v>8.06</v>
      </c>
      <c r="P63" s="210">
        <v>8.19</v>
      </c>
      <c r="Q63" s="210">
        <v>8.29</v>
      </c>
      <c r="R63" s="210">
        <v>8.48</v>
      </c>
      <c r="S63" s="210">
        <v>8.59</v>
      </c>
      <c r="T63" s="210">
        <v>8.73</v>
      </c>
      <c r="U63" s="210">
        <v>8.93</v>
      </c>
      <c r="V63" s="210">
        <v>9.11</v>
      </c>
      <c r="W63" s="210">
        <v>9.33</v>
      </c>
      <c r="X63" s="210">
        <v>9.48</v>
      </c>
      <c r="Y63" s="210">
        <v>9.62</v>
      </c>
      <c r="Z63" s="210">
        <v>9.79</v>
      </c>
      <c r="AA63" s="210">
        <v>9.98</v>
      </c>
      <c r="AB63" s="210">
        <v>9.91</v>
      </c>
    </row>
    <row r="64" spans="2:28" ht="14.25">
      <c r="B64" s="43" t="s">
        <v>359</v>
      </c>
      <c r="C64" s="43" t="s">
        <v>490</v>
      </c>
      <c r="D64" s="210">
        <v>5.68</v>
      </c>
      <c r="E64" s="210">
        <v>6.59</v>
      </c>
      <c r="F64" s="210">
        <v>7.31</v>
      </c>
      <c r="G64" s="210">
        <v>7.85</v>
      </c>
      <c r="H64" s="210">
        <v>8.06</v>
      </c>
      <c r="I64" s="210">
        <v>7.93</v>
      </c>
      <c r="J64" s="210">
        <v>8.08</v>
      </c>
      <c r="K64" s="210">
        <v>8.23</v>
      </c>
      <c r="L64" s="210">
        <v>8.33</v>
      </c>
      <c r="M64" s="210">
        <v>8.37</v>
      </c>
      <c r="N64" s="210">
        <v>8.44</v>
      </c>
      <c r="O64" s="210">
        <v>8.55</v>
      </c>
      <c r="P64" s="210">
        <v>8.69</v>
      </c>
      <c r="Q64" s="210">
        <v>8.8</v>
      </c>
      <c r="R64" s="210">
        <v>8.99</v>
      </c>
      <c r="S64" s="210">
        <v>9.1</v>
      </c>
      <c r="T64" s="210">
        <v>9.25</v>
      </c>
      <c r="U64" s="210">
        <v>9.45</v>
      </c>
      <c r="V64" s="210">
        <v>9.64</v>
      </c>
      <c r="W64" s="210">
        <v>9.87</v>
      </c>
      <c r="X64" s="210">
        <v>10.03</v>
      </c>
      <c r="Y64" s="210">
        <v>10.17</v>
      </c>
      <c r="Z64" s="210">
        <v>10.36</v>
      </c>
      <c r="AA64" s="210">
        <v>10.54</v>
      </c>
      <c r="AB64" s="210">
        <v>10.46</v>
      </c>
    </row>
    <row r="65" spans="2:28" ht="14.25">
      <c r="B65" s="43" t="s">
        <v>359</v>
      </c>
      <c r="C65" s="43" t="s">
        <v>409</v>
      </c>
      <c r="D65" s="210">
        <v>5.46</v>
      </c>
      <c r="E65" s="210">
        <v>6.3</v>
      </c>
      <c r="F65" s="210">
        <v>6.96</v>
      </c>
      <c r="G65" s="210">
        <v>7.48</v>
      </c>
      <c r="H65" s="210">
        <v>7.69</v>
      </c>
      <c r="I65" s="210">
        <v>7.59</v>
      </c>
      <c r="J65" s="210">
        <v>7.74</v>
      </c>
      <c r="K65" s="210">
        <v>7.9</v>
      </c>
      <c r="L65" s="210">
        <v>8.01</v>
      </c>
      <c r="M65" s="210">
        <v>8.05</v>
      </c>
      <c r="N65" s="210">
        <v>8.12</v>
      </c>
      <c r="O65" s="210">
        <v>8.24</v>
      </c>
      <c r="P65" s="210">
        <v>8.36</v>
      </c>
      <c r="Q65" s="210">
        <v>8.46</v>
      </c>
      <c r="R65" s="210">
        <v>8.65</v>
      </c>
      <c r="S65" s="210">
        <v>8.76</v>
      </c>
      <c r="T65" s="210">
        <v>8.91</v>
      </c>
      <c r="U65" s="210">
        <v>9.11</v>
      </c>
      <c r="V65" s="210">
        <v>9.29</v>
      </c>
      <c r="W65" s="210">
        <v>9.51</v>
      </c>
      <c r="X65" s="210">
        <v>9.67</v>
      </c>
      <c r="Y65" s="210">
        <v>9.8</v>
      </c>
      <c r="Z65" s="210">
        <v>9.98</v>
      </c>
      <c r="AA65" s="210">
        <v>10.16</v>
      </c>
      <c r="AB65" s="210">
        <v>10.09</v>
      </c>
    </row>
    <row r="66" spans="2:28" ht="14.25">
      <c r="B66" s="43" t="s">
        <v>110</v>
      </c>
      <c r="C66" s="43" t="s">
        <v>277</v>
      </c>
      <c r="D66" s="210">
        <v>4.61</v>
      </c>
      <c r="E66" s="210">
        <v>5.74</v>
      </c>
      <c r="F66" s="210">
        <v>6.42</v>
      </c>
      <c r="G66" s="210">
        <v>6.93</v>
      </c>
      <c r="H66" s="210">
        <v>7.15</v>
      </c>
      <c r="I66" s="210">
        <v>7.09</v>
      </c>
      <c r="J66" s="210">
        <v>7.25</v>
      </c>
      <c r="K66" s="210">
        <v>7.4</v>
      </c>
      <c r="L66" s="210">
        <v>7.52</v>
      </c>
      <c r="M66" s="210">
        <v>7.56</v>
      </c>
      <c r="N66" s="210">
        <v>7.64</v>
      </c>
      <c r="O66" s="210">
        <v>7.75</v>
      </c>
      <c r="P66" s="210">
        <v>7.87</v>
      </c>
      <c r="Q66" s="210">
        <v>7.97</v>
      </c>
      <c r="R66" s="210">
        <v>8.14</v>
      </c>
      <c r="S66" s="210">
        <v>8.24</v>
      </c>
      <c r="T66" s="210">
        <v>8.38</v>
      </c>
      <c r="U66" s="210">
        <v>8.56</v>
      </c>
      <c r="V66" s="210">
        <v>8.75</v>
      </c>
      <c r="W66" s="210">
        <v>8.95</v>
      </c>
      <c r="X66" s="210">
        <v>9.1</v>
      </c>
      <c r="Y66" s="210">
        <v>9.23</v>
      </c>
      <c r="Z66" s="210">
        <v>9.4</v>
      </c>
      <c r="AA66" s="210">
        <v>9.57</v>
      </c>
      <c r="AB66" s="210">
        <v>9.5</v>
      </c>
    </row>
    <row r="67" spans="2:28" ht="14.25">
      <c r="B67" s="43" t="s">
        <v>110</v>
      </c>
      <c r="C67" s="43" t="s">
        <v>490</v>
      </c>
      <c r="D67" s="210">
        <v>6.97</v>
      </c>
      <c r="E67" s="210">
        <v>7.23</v>
      </c>
      <c r="F67" s="210">
        <v>7.83</v>
      </c>
      <c r="G67" s="210">
        <v>8.39</v>
      </c>
      <c r="H67" s="210">
        <v>8.58</v>
      </c>
      <c r="I67" s="210">
        <v>8.42</v>
      </c>
      <c r="J67" s="210">
        <v>8.57</v>
      </c>
      <c r="K67" s="210">
        <v>8.72</v>
      </c>
      <c r="L67" s="210">
        <v>8.83</v>
      </c>
      <c r="M67" s="210">
        <v>8.86</v>
      </c>
      <c r="N67" s="210">
        <v>8.93</v>
      </c>
      <c r="O67" s="210">
        <v>9.05</v>
      </c>
      <c r="P67" s="210">
        <v>9.19</v>
      </c>
      <c r="Q67" s="210">
        <v>9.31</v>
      </c>
      <c r="R67" s="210">
        <v>9.53</v>
      </c>
      <c r="S67" s="210">
        <v>9.65</v>
      </c>
      <c r="T67" s="210">
        <v>9.81</v>
      </c>
      <c r="U67" s="210">
        <v>10.02</v>
      </c>
      <c r="V67" s="210">
        <v>10.22</v>
      </c>
      <c r="W67" s="210">
        <v>10.46</v>
      </c>
      <c r="X67" s="210">
        <v>10.63</v>
      </c>
      <c r="Y67" s="210">
        <v>10.78</v>
      </c>
      <c r="Z67" s="210">
        <v>10.98</v>
      </c>
      <c r="AA67" s="210">
        <v>11.18</v>
      </c>
      <c r="AB67" s="210">
        <v>11.1</v>
      </c>
    </row>
    <row r="68" spans="2:28" ht="14.25">
      <c r="B68" s="43" t="s">
        <v>110</v>
      </c>
      <c r="C68" s="43" t="s">
        <v>409</v>
      </c>
      <c r="D68" s="210">
        <v>4.93</v>
      </c>
      <c r="E68" s="210">
        <v>6.12</v>
      </c>
      <c r="F68" s="210">
        <v>6.8</v>
      </c>
      <c r="G68" s="210">
        <v>7.32</v>
      </c>
      <c r="H68" s="210">
        <v>7.54</v>
      </c>
      <c r="I68" s="210">
        <v>7.45</v>
      </c>
      <c r="J68" s="210">
        <v>7.61</v>
      </c>
      <c r="K68" s="210">
        <v>7.76</v>
      </c>
      <c r="L68" s="210">
        <v>7.87</v>
      </c>
      <c r="M68" s="210">
        <v>7.92</v>
      </c>
      <c r="N68" s="210">
        <v>7.98</v>
      </c>
      <c r="O68" s="210">
        <v>8.09</v>
      </c>
      <c r="P68" s="210">
        <v>8.22</v>
      </c>
      <c r="Q68" s="210">
        <v>8.32</v>
      </c>
      <c r="R68" s="210">
        <v>8.51</v>
      </c>
      <c r="S68" s="210">
        <v>8.62</v>
      </c>
      <c r="T68" s="210">
        <v>8.76</v>
      </c>
      <c r="U68" s="210">
        <v>8.95</v>
      </c>
      <c r="V68" s="210">
        <v>9.13</v>
      </c>
      <c r="W68" s="210">
        <v>9.36</v>
      </c>
      <c r="X68" s="210">
        <v>9.5</v>
      </c>
      <c r="Y68" s="210">
        <v>9.64</v>
      </c>
      <c r="Z68" s="210">
        <v>9.81</v>
      </c>
      <c r="AA68" s="210">
        <v>10</v>
      </c>
      <c r="AB68" s="210">
        <v>9.92</v>
      </c>
    </row>
    <row r="69" spans="2:28" ht="14.25">
      <c r="B69" s="43" t="s">
        <v>14</v>
      </c>
      <c r="C69" s="43" t="s">
        <v>277</v>
      </c>
      <c r="D69" s="210">
        <v>4.35</v>
      </c>
      <c r="E69" s="210">
        <v>5.55</v>
      </c>
      <c r="F69" s="210">
        <v>6.26</v>
      </c>
      <c r="G69" s="210">
        <v>6.75</v>
      </c>
      <c r="H69" s="210">
        <v>6.97</v>
      </c>
      <c r="I69" s="210">
        <v>6.92</v>
      </c>
      <c r="J69" s="210">
        <v>7.08</v>
      </c>
      <c r="K69" s="210">
        <v>7.24</v>
      </c>
      <c r="L69" s="210">
        <v>7.36</v>
      </c>
      <c r="M69" s="210">
        <v>7.4</v>
      </c>
      <c r="N69" s="210">
        <v>7.47</v>
      </c>
      <c r="O69" s="210">
        <v>7.58</v>
      </c>
      <c r="P69" s="210">
        <v>7.69</v>
      </c>
      <c r="Q69" s="210">
        <v>7.78</v>
      </c>
      <c r="R69" s="210">
        <v>7.95</v>
      </c>
      <c r="S69" s="210">
        <v>8.05</v>
      </c>
      <c r="T69" s="210">
        <v>8.18</v>
      </c>
      <c r="U69" s="210">
        <v>8.37</v>
      </c>
      <c r="V69" s="210">
        <v>8.54</v>
      </c>
      <c r="W69" s="210">
        <v>8.74</v>
      </c>
      <c r="X69" s="210">
        <v>8.88</v>
      </c>
      <c r="Y69" s="210">
        <v>9</v>
      </c>
      <c r="Z69" s="210">
        <v>9.17</v>
      </c>
      <c r="AA69" s="210">
        <v>9.35</v>
      </c>
      <c r="AB69" s="210">
        <v>9.27</v>
      </c>
    </row>
    <row r="70" spans="2:28" ht="14.25">
      <c r="B70" s="43" t="s">
        <v>14</v>
      </c>
      <c r="C70" s="43" t="s">
        <v>490</v>
      </c>
      <c r="D70" s="210">
        <v>7.5</v>
      </c>
      <c r="E70" s="210">
        <v>7.57</v>
      </c>
      <c r="F70" s="210">
        <v>8.13</v>
      </c>
      <c r="G70" s="210">
        <v>8.72</v>
      </c>
      <c r="H70" s="210">
        <v>8.91</v>
      </c>
      <c r="I70" s="210">
        <v>8.74</v>
      </c>
      <c r="J70" s="210">
        <v>8.88</v>
      </c>
      <c r="K70" s="210">
        <v>9.02</v>
      </c>
      <c r="L70" s="210">
        <v>9.13</v>
      </c>
      <c r="M70" s="210">
        <v>9.16</v>
      </c>
      <c r="N70" s="210">
        <v>9.23</v>
      </c>
      <c r="O70" s="210">
        <v>9.35</v>
      </c>
      <c r="P70" s="210">
        <v>9.51</v>
      </c>
      <c r="Q70" s="210">
        <v>9.63</v>
      </c>
      <c r="R70" s="210">
        <v>9.87</v>
      </c>
      <c r="S70" s="210">
        <v>9.99</v>
      </c>
      <c r="T70" s="210">
        <v>10.16</v>
      </c>
      <c r="U70" s="210">
        <v>10.38</v>
      </c>
      <c r="V70" s="210">
        <v>10.58</v>
      </c>
      <c r="W70" s="210">
        <v>10.83</v>
      </c>
      <c r="X70" s="210">
        <v>11.01</v>
      </c>
      <c r="Y70" s="210">
        <v>11.17</v>
      </c>
      <c r="Z70" s="210">
        <v>11.37</v>
      </c>
      <c r="AA70" s="210">
        <v>11.57</v>
      </c>
      <c r="AB70" s="210">
        <v>11.5</v>
      </c>
    </row>
    <row r="71" spans="2:28" ht="14.25">
      <c r="B71" s="43" t="s">
        <v>14</v>
      </c>
      <c r="C71" s="43" t="s">
        <v>409</v>
      </c>
      <c r="D71" s="210">
        <v>4.66</v>
      </c>
      <c r="E71" s="210">
        <v>5.98</v>
      </c>
      <c r="F71" s="210">
        <v>6.67</v>
      </c>
      <c r="G71" s="210">
        <v>7.18</v>
      </c>
      <c r="H71" s="210">
        <v>7.4</v>
      </c>
      <c r="I71" s="210">
        <v>7.32</v>
      </c>
      <c r="J71" s="210">
        <v>7.48</v>
      </c>
      <c r="K71" s="210">
        <v>7.63</v>
      </c>
      <c r="L71" s="210">
        <v>7.75</v>
      </c>
      <c r="M71" s="210">
        <v>7.79</v>
      </c>
      <c r="N71" s="210">
        <v>7.86</v>
      </c>
      <c r="O71" s="210">
        <v>7.97</v>
      </c>
      <c r="P71" s="210">
        <v>8.09</v>
      </c>
      <c r="Q71" s="210">
        <v>8.19</v>
      </c>
      <c r="R71" s="210">
        <v>8.37</v>
      </c>
      <c r="S71" s="210">
        <v>8.48</v>
      </c>
      <c r="T71" s="210">
        <v>8.62</v>
      </c>
      <c r="U71" s="210">
        <v>8.8</v>
      </c>
      <c r="V71" s="210">
        <v>8.99</v>
      </c>
      <c r="W71" s="210">
        <v>9.21</v>
      </c>
      <c r="X71" s="210">
        <v>9.35</v>
      </c>
      <c r="Y71" s="210">
        <v>9.48</v>
      </c>
      <c r="Z71" s="210">
        <v>9.66</v>
      </c>
      <c r="AA71" s="210">
        <v>9.84</v>
      </c>
      <c r="AB71" s="210">
        <v>9.77</v>
      </c>
    </row>
    <row r="72" spans="2:28" ht="14.25">
      <c r="B72" s="43" t="s">
        <v>163</v>
      </c>
      <c r="C72" s="43" t="s">
        <v>277</v>
      </c>
      <c r="D72" s="210">
        <v>5.32</v>
      </c>
      <c r="E72" s="210">
        <v>6.13</v>
      </c>
      <c r="F72" s="210">
        <v>6.75</v>
      </c>
      <c r="G72" s="210">
        <v>7.26</v>
      </c>
      <c r="H72" s="210">
        <v>7.48</v>
      </c>
      <c r="I72" s="210">
        <v>7.4</v>
      </c>
      <c r="J72" s="210">
        <v>7.56</v>
      </c>
      <c r="K72" s="210">
        <v>7.73</v>
      </c>
      <c r="L72" s="210">
        <v>7.85</v>
      </c>
      <c r="M72" s="210">
        <v>7.89</v>
      </c>
      <c r="N72" s="210">
        <v>7.97</v>
      </c>
      <c r="O72" s="210">
        <v>8.08</v>
      </c>
      <c r="P72" s="210">
        <v>8.21</v>
      </c>
      <c r="Q72" s="210">
        <v>8.32</v>
      </c>
      <c r="R72" s="210">
        <v>8.51</v>
      </c>
      <c r="S72" s="210">
        <v>8.62</v>
      </c>
      <c r="T72" s="210">
        <v>8.77</v>
      </c>
      <c r="U72" s="210">
        <v>8.96</v>
      </c>
      <c r="V72" s="210">
        <v>9.15</v>
      </c>
      <c r="W72" s="210">
        <v>9.37</v>
      </c>
      <c r="X72" s="210">
        <v>9.53</v>
      </c>
      <c r="Y72" s="210">
        <v>9.66</v>
      </c>
      <c r="Z72" s="210">
        <v>9.84</v>
      </c>
      <c r="AA72" s="210">
        <v>10.03</v>
      </c>
      <c r="AB72" s="210">
        <v>9.96</v>
      </c>
    </row>
    <row r="73" spans="2:28" ht="14.25">
      <c r="B73" s="43" t="s">
        <v>163</v>
      </c>
      <c r="C73" s="43" t="s">
        <v>490</v>
      </c>
      <c r="D73" s="210">
        <v>5.69</v>
      </c>
      <c r="E73" s="210">
        <v>6.6</v>
      </c>
      <c r="F73" s="210">
        <v>7.31</v>
      </c>
      <c r="G73" s="210">
        <v>7.86</v>
      </c>
      <c r="H73" s="210">
        <v>8.06</v>
      </c>
      <c r="I73" s="210">
        <v>7.93</v>
      </c>
      <c r="J73" s="210">
        <v>8.08</v>
      </c>
      <c r="K73" s="210">
        <v>8.22</v>
      </c>
      <c r="L73" s="210">
        <v>8.32</v>
      </c>
      <c r="M73" s="210">
        <v>8.35</v>
      </c>
      <c r="N73" s="210">
        <v>8.43</v>
      </c>
      <c r="O73" s="210">
        <v>8.53</v>
      </c>
      <c r="P73" s="210">
        <v>8.67</v>
      </c>
      <c r="Q73" s="210">
        <v>8.77</v>
      </c>
      <c r="R73" s="210">
        <v>8.96</v>
      </c>
      <c r="S73" s="210">
        <v>9.07</v>
      </c>
      <c r="T73" s="210">
        <v>9.21</v>
      </c>
      <c r="U73" s="210">
        <v>9.41</v>
      </c>
      <c r="V73" s="210">
        <v>9.6</v>
      </c>
      <c r="W73" s="210">
        <v>9.83</v>
      </c>
      <c r="X73" s="210">
        <v>9.98</v>
      </c>
      <c r="Y73" s="210">
        <v>10.12</v>
      </c>
      <c r="Z73" s="210">
        <v>10.3</v>
      </c>
      <c r="AA73" s="210">
        <v>10.48</v>
      </c>
      <c r="AB73" s="210">
        <v>10.41</v>
      </c>
    </row>
    <row r="74" spans="2:28" ht="14.25">
      <c r="B74" s="43" t="s">
        <v>163</v>
      </c>
      <c r="C74" s="43" t="s">
        <v>409</v>
      </c>
      <c r="D74" s="210">
        <v>5.45</v>
      </c>
      <c r="E74" s="210">
        <v>6.3</v>
      </c>
      <c r="F74" s="210">
        <v>6.95</v>
      </c>
      <c r="G74" s="210">
        <v>7.47</v>
      </c>
      <c r="H74" s="210">
        <v>7.68</v>
      </c>
      <c r="I74" s="210">
        <v>7.59</v>
      </c>
      <c r="J74" s="210">
        <v>7.74</v>
      </c>
      <c r="K74" s="210">
        <v>7.89</v>
      </c>
      <c r="L74" s="210">
        <v>8</v>
      </c>
      <c r="M74" s="210">
        <v>8.04</v>
      </c>
      <c r="N74" s="210">
        <v>8.11</v>
      </c>
      <c r="O74" s="210">
        <v>8.22</v>
      </c>
      <c r="P74" s="210">
        <v>8.35</v>
      </c>
      <c r="Q74" s="210">
        <v>8.46</v>
      </c>
      <c r="R74" s="210">
        <v>8.64</v>
      </c>
      <c r="S74" s="210">
        <v>8.75</v>
      </c>
      <c r="T74" s="210">
        <v>8.9</v>
      </c>
      <c r="U74" s="210">
        <v>9.09</v>
      </c>
      <c r="V74" s="210">
        <v>9.28</v>
      </c>
      <c r="W74" s="210">
        <v>9.5</v>
      </c>
      <c r="X74" s="210">
        <v>9.66</v>
      </c>
      <c r="Y74" s="210">
        <v>9.79</v>
      </c>
      <c r="Z74" s="210">
        <v>9.97</v>
      </c>
      <c r="AA74" s="210">
        <v>10.15</v>
      </c>
      <c r="AB74" s="210">
        <v>10.08</v>
      </c>
    </row>
    <row r="75" spans="2:28" ht="14.25">
      <c r="B75" s="43" t="s">
        <v>325</v>
      </c>
      <c r="C75" s="43" t="s">
        <v>277</v>
      </c>
      <c r="D75" s="210">
        <v>4.73</v>
      </c>
      <c r="E75" s="210">
        <v>5.91</v>
      </c>
      <c r="F75" s="210">
        <v>6.57</v>
      </c>
      <c r="G75" s="210">
        <v>6.93</v>
      </c>
      <c r="H75" s="210">
        <v>7.25</v>
      </c>
      <c r="I75" s="210">
        <v>7.26</v>
      </c>
      <c r="J75" s="210">
        <v>7.43</v>
      </c>
      <c r="K75" s="210">
        <v>7.59</v>
      </c>
      <c r="L75" s="210">
        <v>7.72</v>
      </c>
      <c r="M75" s="210">
        <v>7.79</v>
      </c>
      <c r="N75" s="210">
        <v>7.87</v>
      </c>
      <c r="O75" s="210">
        <v>7.99</v>
      </c>
      <c r="P75" s="210">
        <v>8.12</v>
      </c>
      <c r="Q75" s="210">
        <v>8.23</v>
      </c>
      <c r="R75" s="210">
        <v>8.4</v>
      </c>
      <c r="S75" s="210">
        <v>8.52</v>
      </c>
      <c r="T75" s="210">
        <v>8.66</v>
      </c>
      <c r="U75" s="210">
        <v>8.86</v>
      </c>
      <c r="V75" s="210">
        <v>9.03</v>
      </c>
      <c r="W75" s="210">
        <v>9.23</v>
      </c>
      <c r="X75" s="210">
        <v>9.38</v>
      </c>
      <c r="Y75" s="210">
        <v>9.5</v>
      </c>
      <c r="Z75" s="210">
        <v>9.68</v>
      </c>
      <c r="AA75" s="210">
        <v>9.86</v>
      </c>
      <c r="AB75" s="210">
        <v>9.79</v>
      </c>
    </row>
    <row r="76" spans="2:28" ht="14.25">
      <c r="B76" s="43" t="s">
        <v>325</v>
      </c>
      <c r="C76" s="43" t="s">
        <v>490</v>
      </c>
      <c r="D76" s="210">
        <v>6.93</v>
      </c>
      <c r="E76" s="210">
        <v>7.14</v>
      </c>
      <c r="F76" s="210">
        <v>7.69</v>
      </c>
      <c r="G76" s="210">
        <v>8.05</v>
      </c>
      <c r="H76" s="210">
        <v>8.35</v>
      </c>
      <c r="I76" s="210">
        <v>8.31</v>
      </c>
      <c r="J76" s="210">
        <v>8.46</v>
      </c>
      <c r="K76" s="210">
        <v>8.62</v>
      </c>
      <c r="L76" s="210">
        <v>8.74</v>
      </c>
      <c r="M76" s="210">
        <v>8.8</v>
      </c>
      <c r="N76" s="210">
        <v>8.89</v>
      </c>
      <c r="O76" s="210">
        <v>9.01</v>
      </c>
      <c r="P76" s="210">
        <v>9.16</v>
      </c>
      <c r="Q76" s="210">
        <v>9.3</v>
      </c>
      <c r="R76" s="210">
        <v>9.5</v>
      </c>
      <c r="S76" s="210">
        <v>9.63</v>
      </c>
      <c r="T76" s="210">
        <v>9.79</v>
      </c>
      <c r="U76" s="210">
        <v>10.01</v>
      </c>
      <c r="V76" s="210">
        <v>10.2</v>
      </c>
      <c r="W76" s="210">
        <v>10.43</v>
      </c>
      <c r="X76" s="210">
        <v>10.58</v>
      </c>
      <c r="Y76" s="210">
        <v>10.73</v>
      </c>
      <c r="Z76" s="210">
        <v>10.92</v>
      </c>
      <c r="AA76" s="210">
        <v>11.11</v>
      </c>
      <c r="AB76" s="210">
        <v>11.04</v>
      </c>
    </row>
    <row r="77" spans="2:28" ht="14.25">
      <c r="B77" s="43" t="s">
        <v>325</v>
      </c>
      <c r="C77" s="43" t="s">
        <v>409</v>
      </c>
      <c r="D77" s="210">
        <v>5.07</v>
      </c>
      <c r="E77" s="210">
        <v>6.26</v>
      </c>
      <c r="F77" s="210">
        <v>6.91</v>
      </c>
      <c r="G77" s="210">
        <v>7.27</v>
      </c>
      <c r="H77" s="210">
        <v>7.58</v>
      </c>
      <c r="I77" s="210">
        <v>7.58</v>
      </c>
      <c r="J77" s="210">
        <v>7.74</v>
      </c>
      <c r="K77" s="210">
        <v>7.9</v>
      </c>
      <c r="L77" s="210">
        <v>8.03</v>
      </c>
      <c r="M77" s="210">
        <v>8.09</v>
      </c>
      <c r="N77" s="210">
        <v>8.18</v>
      </c>
      <c r="O77" s="210">
        <v>8.3</v>
      </c>
      <c r="P77" s="210">
        <v>8.43</v>
      </c>
      <c r="Q77" s="210">
        <v>8.55</v>
      </c>
      <c r="R77" s="210">
        <v>8.73</v>
      </c>
      <c r="S77" s="210">
        <v>8.85</v>
      </c>
      <c r="T77" s="210">
        <v>9</v>
      </c>
      <c r="U77" s="210">
        <v>9.2</v>
      </c>
      <c r="V77" s="210">
        <v>9.38</v>
      </c>
      <c r="W77" s="210">
        <v>9.59</v>
      </c>
      <c r="X77" s="210">
        <v>9.73</v>
      </c>
      <c r="Y77" s="210">
        <v>9.86</v>
      </c>
      <c r="Z77" s="210">
        <v>10.05</v>
      </c>
      <c r="AA77" s="210">
        <v>10.24</v>
      </c>
      <c r="AB77" s="210">
        <v>10.16</v>
      </c>
    </row>
    <row r="78" spans="2:28" ht="14.25">
      <c r="B78" s="43" t="s">
        <v>379</v>
      </c>
      <c r="C78" s="43" t="s">
        <v>277</v>
      </c>
      <c r="D78" s="210">
        <v>4.85</v>
      </c>
      <c r="E78" s="210">
        <v>5.97</v>
      </c>
      <c r="F78" s="210">
        <v>6.61</v>
      </c>
      <c r="G78" s="210">
        <v>6.98</v>
      </c>
      <c r="H78" s="210">
        <v>7.29</v>
      </c>
      <c r="I78" s="210">
        <v>7.3</v>
      </c>
      <c r="J78" s="210">
        <v>7.46</v>
      </c>
      <c r="K78" s="210">
        <v>7.63</v>
      </c>
      <c r="L78" s="210">
        <v>7.76</v>
      </c>
      <c r="M78" s="210">
        <v>7.82</v>
      </c>
      <c r="N78" s="210">
        <v>7.91</v>
      </c>
      <c r="O78" s="210">
        <v>8.02</v>
      </c>
      <c r="P78" s="210">
        <v>8.16</v>
      </c>
      <c r="Q78" s="210">
        <v>8.27</v>
      </c>
      <c r="R78" s="210">
        <v>8.44</v>
      </c>
      <c r="S78" s="210">
        <v>8.56</v>
      </c>
      <c r="T78" s="210">
        <v>8.7</v>
      </c>
      <c r="U78" s="210">
        <v>8.9</v>
      </c>
      <c r="V78" s="210">
        <v>9.08</v>
      </c>
      <c r="W78" s="210">
        <v>9.28</v>
      </c>
      <c r="X78" s="210">
        <v>9.42</v>
      </c>
      <c r="Y78" s="210">
        <v>9.54</v>
      </c>
      <c r="Z78" s="210">
        <v>9.72</v>
      </c>
      <c r="AA78" s="210">
        <v>9.91</v>
      </c>
      <c r="AB78" s="210">
        <v>9.83</v>
      </c>
    </row>
    <row r="79" spans="2:28" ht="14.25">
      <c r="B79" s="43" t="s">
        <v>379</v>
      </c>
      <c r="C79" s="43" t="s">
        <v>490</v>
      </c>
      <c r="D79" s="210">
        <v>6.72</v>
      </c>
      <c r="E79" s="210">
        <v>7.04</v>
      </c>
      <c r="F79" s="210">
        <v>7.63</v>
      </c>
      <c r="G79" s="210">
        <v>7.98</v>
      </c>
      <c r="H79" s="210">
        <v>8.29</v>
      </c>
      <c r="I79" s="210">
        <v>8.25</v>
      </c>
      <c r="J79" s="210">
        <v>8.41</v>
      </c>
      <c r="K79" s="210">
        <v>8.57</v>
      </c>
      <c r="L79" s="210">
        <v>8.68</v>
      </c>
      <c r="M79" s="210">
        <v>8.74</v>
      </c>
      <c r="N79" s="210">
        <v>8.83</v>
      </c>
      <c r="O79" s="210">
        <v>8.96</v>
      </c>
      <c r="P79" s="210">
        <v>9.11</v>
      </c>
      <c r="Q79" s="210">
        <v>9.24</v>
      </c>
      <c r="R79" s="210">
        <v>9.44</v>
      </c>
      <c r="S79" s="210">
        <v>9.57</v>
      </c>
      <c r="T79" s="210">
        <v>9.73</v>
      </c>
      <c r="U79" s="210">
        <v>9.94</v>
      </c>
      <c r="V79" s="210">
        <v>10.14</v>
      </c>
      <c r="W79" s="210">
        <v>10.36</v>
      </c>
      <c r="X79" s="210">
        <v>10.52</v>
      </c>
      <c r="Y79" s="210">
        <v>10.66</v>
      </c>
      <c r="Z79" s="210">
        <v>10.86</v>
      </c>
      <c r="AA79" s="210">
        <v>11.05</v>
      </c>
      <c r="AB79" s="210">
        <v>10.97</v>
      </c>
    </row>
    <row r="80" spans="2:28" ht="14.25">
      <c r="B80" s="43" t="s">
        <v>379</v>
      </c>
      <c r="C80" s="43" t="s">
        <v>409</v>
      </c>
      <c r="D80" s="210">
        <v>5.14</v>
      </c>
      <c r="E80" s="210">
        <v>6.28</v>
      </c>
      <c r="F80" s="210">
        <v>6.92</v>
      </c>
      <c r="G80" s="210">
        <v>7.29</v>
      </c>
      <c r="H80" s="210">
        <v>7.6</v>
      </c>
      <c r="I80" s="210">
        <v>7.6</v>
      </c>
      <c r="J80" s="210">
        <v>7.76</v>
      </c>
      <c r="K80" s="210">
        <v>7.92</v>
      </c>
      <c r="L80" s="210">
        <v>8.04</v>
      </c>
      <c r="M80" s="210">
        <v>8.1</v>
      </c>
      <c r="N80" s="210">
        <v>8.19</v>
      </c>
      <c r="O80" s="210">
        <v>8.31</v>
      </c>
      <c r="P80" s="210">
        <v>8.44</v>
      </c>
      <c r="Q80" s="210">
        <v>8.56</v>
      </c>
      <c r="R80" s="210">
        <v>8.75</v>
      </c>
      <c r="S80" s="210">
        <v>8.87</v>
      </c>
      <c r="T80" s="210">
        <v>9.01</v>
      </c>
      <c r="U80" s="210">
        <v>9.21</v>
      </c>
      <c r="V80" s="210">
        <v>9.4</v>
      </c>
      <c r="W80" s="210">
        <v>9.6</v>
      </c>
      <c r="X80" s="210">
        <v>9.75</v>
      </c>
      <c r="Y80" s="210">
        <v>9.89</v>
      </c>
      <c r="Z80" s="210">
        <v>10.06</v>
      </c>
      <c r="AA80" s="210">
        <v>10.25</v>
      </c>
      <c r="AB80" s="210">
        <v>10.18</v>
      </c>
    </row>
    <row r="81" spans="2:28" ht="14.25">
      <c r="B81" s="43" t="s">
        <v>377</v>
      </c>
      <c r="C81" s="43" t="s">
        <v>277</v>
      </c>
      <c r="D81" s="210">
        <v>4.68</v>
      </c>
      <c r="E81" s="210">
        <v>5.35</v>
      </c>
      <c r="F81" s="210">
        <v>5.73</v>
      </c>
      <c r="G81" s="210">
        <v>5.98</v>
      </c>
      <c r="H81" s="210">
        <v>6.38</v>
      </c>
      <c r="I81" s="210">
        <v>6.63</v>
      </c>
      <c r="J81" s="210">
        <v>6.94</v>
      </c>
      <c r="K81" s="210">
        <v>7.21</v>
      </c>
      <c r="L81" s="210">
        <v>7.32</v>
      </c>
      <c r="M81" s="210">
        <v>7.49</v>
      </c>
      <c r="N81" s="210">
        <v>7.66</v>
      </c>
      <c r="O81" s="210">
        <v>7.84</v>
      </c>
      <c r="P81" s="210">
        <v>8.01</v>
      </c>
      <c r="Q81" s="210">
        <v>8.17</v>
      </c>
      <c r="R81" s="210">
        <v>8.32</v>
      </c>
      <c r="S81" s="210">
        <v>8.48</v>
      </c>
      <c r="T81" s="210">
        <v>8.65</v>
      </c>
      <c r="U81" s="210">
        <v>8.83</v>
      </c>
      <c r="V81" s="210">
        <v>8.99</v>
      </c>
      <c r="W81" s="210">
        <v>9.15</v>
      </c>
      <c r="X81" s="210">
        <v>9.28</v>
      </c>
      <c r="Y81" s="210">
        <v>9.44</v>
      </c>
      <c r="Z81" s="210">
        <v>9.65</v>
      </c>
      <c r="AA81" s="210">
        <v>9.93</v>
      </c>
      <c r="AB81" s="210">
        <v>10</v>
      </c>
    </row>
    <row r="82" spans="2:28" ht="14.25">
      <c r="B82" s="43" t="s">
        <v>377</v>
      </c>
      <c r="C82" s="43" t="s">
        <v>490</v>
      </c>
      <c r="D82" s="210">
        <v>5.3</v>
      </c>
      <c r="E82" s="210">
        <v>5.84</v>
      </c>
      <c r="F82" s="210">
        <v>6.23</v>
      </c>
      <c r="G82" s="210">
        <v>6.49</v>
      </c>
      <c r="H82" s="210">
        <v>6.9</v>
      </c>
      <c r="I82" s="210">
        <v>7.15</v>
      </c>
      <c r="J82" s="210">
        <v>7.47</v>
      </c>
      <c r="K82" s="210">
        <v>7.76</v>
      </c>
      <c r="L82" s="210">
        <v>7.86</v>
      </c>
      <c r="M82" s="210">
        <v>8.04</v>
      </c>
      <c r="N82" s="210">
        <v>8.22</v>
      </c>
      <c r="O82" s="210">
        <v>8.42</v>
      </c>
      <c r="P82" s="210">
        <v>8.61</v>
      </c>
      <c r="Q82" s="210">
        <v>8.78</v>
      </c>
      <c r="R82" s="210">
        <v>8.95</v>
      </c>
      <c r="S82" s="210">
        <v>9.13</v>
      </c>
      <c r="T82" s="210">
        <v>9.3</v>
      </c>
      <c r="U82" s="210">
        <v>9.5</v>
      </c>
      <c r="V82" s="210">
        <v>9.67</v>
      </c>
      <c r="W82" s="210">
        <v>9.84</v>
      </c>
      <c r="X82" s="210">
        <v>9.98</v>
      </c>
      <c r="Y82" s="210">
        <v>10.15</v>
      </c>
      <c r="Z82" s="210">
        <v>10.38</v>
      </c>
      <c r="AA82" s="210">
        <v>10.67</v>
      </c>
      <c r="AB82" s="210">
        <v>10.77</v>
      </c>
    </row>
    <row r="83" spans="2:28" ht="14.25">
      <c r="B83" s="43" t="s">
        <v>377</v>
      </c>
      <c r="C83" s="43" t="s">
        <v>409</v>
      </c>
      <c r="D83" s="210">
        <v>4.8</v>
      </c>
      <c r="E83" s="210">
        <v>5.5</v>
      </c>
      <c r="F83" s="210">
        <v>5.89</v>
      </c>
      <c r="G83" s="210">
        <v>6.15</v>
      </c>
      <c r="H83" s="210">
        <v>6.56</v>
      </c>
      <c r="I83" s="210">
        <v>6.8</v>
      </c>
      <c r="J83" s="210">
        <v>7.11</v>
      </c>
      <c r="K83" s="210">
        <v>7.39</v>
      </c>
      <c r="L83" s="210">
        <v>7.5</v>
      </c>
      <c r="M83" s="210">
        <v>7.67</v>
      </c>
      <c r="N83" s="210">
        <v>7.85</v>
      </c>
      <c r="O83" s="210">
        <v>8.03</v>
      </c>
      <c r="P83" s="210">
        <v>8.21</v>
      </c>
      <c r="Q83" s="210">
        <v>8.37</v>
      </c>
      <c r="R83" s="210">
        <v>8.53</v>
      </c>
      <c r="S83" s="210">
        <v>8.69</v>
      </c>
      <c r="T83" s="210">
        <v>8.86</v>
      </c>
      <c r="U83" s="210">
        <v>9.05</v>
      </c>
      <c r="V83" s="210">
        <v>9.21</v>
      </c>
      <c r="W83" s="210">
        <v>9.38</v>
      </c>
      <c r="X83" s="210">
        <v>9.52</v>
      </c>
      <c r="Y83" s="210">
        <v>9.67</v>
      </c>
      <c r="Z83" s="210">
        <v>9.89</v>
      </c>
      <c r="AA83" s="210">
        <v>10.17</v>
      </c>
      <c r="AB83" s="210">
        <v>10.25</v>
      </c>
    </row>
    <row r="84" spans="2:28" ht="14.25">
      <c r="B84" s="43" t="s">
        <v>112</v>
      </c>
      <c r="C84" s="43" t="s">
        <v>277</v>
      </c>
      <c r="D84" s="210">
        <v>4.97</v>
      </c>
      <c r="E84" s="210">
        <v>5.61</v>
      </c>
      <c r="F84" s="210">
        <v>5.9</v>
      </c>
      <c r="G84" s="210">
        <v>6.14</v>
      </c>
      <c r="H84" s="210">
        <v>6.49</v>
      </c>
      <c r="I84" s="210">
        <v>6.86</v>
      </c>
      <c r="J84" s="210">
        <v>7.19</v>
      </c>
      <c r="K84" s="210">
        <v>7.51</v>
      </c>
      <c r="L84" s="210">
        <v>7.79</v>
      </c>
      <c r="M84" s="210">
        <v>8.01</v>
      </c>
      <c r="N84" s="210">
        <v>8.21</v>
      </c>
      <c r="O84" s="210">
        <v>8.45</v>
      </c>
      <c r="P84" s="210">
        <v>8.61</v>
      </c>
      <c r="Q84" s="210">
        <v>8.76</v>
      </c>
      <c r="R84" s="210">
        <v>8.88</v>
      </c>
      <c r="S84" s="210">
        <v>9.06</v>
      </c>
      <c r="T84" s="210">
        <v>9.26</v>
      </c>
      <c r="U84" s="210">
        <v>9.49</v>
      </c>
      <c r="V84" s="210">
        <v>9.69</v>
      </c>
      <c r="W84" s="210">
        <v>9.87</v>
      </c>
      <c r="X84" s="210">
        <v>10</v>
      </c>
      <c r="Y84" s="210">
        <v>10.14</v>
      </c>
      <c r="Z84" s="210">
        <v>10.34</v>
      </c>
      <c r="AA84" s="210">
        <v>10.63</v>
      </c>
      <c r="AB84" s="210">
        <v>10.74</v>
      </c>
    </row>
    <row r="85" spans="2:28" ht="14.25">
      <c r="B85" s="43" t="s">
        <v>112</v>
      </c>
      <c r="C85" s="43" t="s">
        <v>490</v>
      </c>
      <c r="D85" s="210">
        <v>5.31</v>
      </c>
      <c r="E85" s="210">
        <v>6.05</v>
      </c>
      <c r="F85" s="210">
        <v>6.41</v>
      </c>
      <c r="G85" s="210">
        <v>6.66</v>
      </c>
      <c r="H85" s="210">
        <v>7.01</v>
      </c>
      <c r="I85" s="210">
        <v>7.4</v>
      </c>
      <c r="J85" s="210">
        <v>7.74</v>
      </c>
      <c r="K85" s="210">
        <v>8.08</v>
      </c>
      <c r="L85" s="210">
        <v>8.39</v>
      </c>
      <c r="M85" s="210">
        <v>8.62</v>
      </c>
      <c r="N85" s="210">
        <v>8.83</v>
      </c>
      <c r="O85" s="210">
        <v>9.09</v>
      </c>
      <c r="P85" s="210">
        <v>9.27</v>
      </c>
      <c r="Q85" s="210">
        <v>9.44</v>
      </c>
      <c r="R85" s="210">
        <v>9.58</v>
      </c>
      <c r="S85" s="210">
        <v>9.78</v>
      </c>
      <c r="T85" s="210">
        <v>9.99</v>
      </c>
      <c r="U85" s="210">
        <v>10.24</v>
      </c>
      <c r="V85" s="210">
        <v>10.45</v>
      </c>
      <c r="W85" s="210">
        <v>10.64</v>
      </c>
      <c r="X85" s="210">
        <v>10.78</v>
      </c>
      <c r="Y85" s="210">
        <v>10.94</v>
      </c>
      <c r="Z85" s="210">
        <v>11.16</v>
      </c>
      <c r="AA85" s="210">
        <v>11.46</v>
      </c>
      <c r="AB85" s="210">
        <v>11.6</v>
      </c>
    </row>
    <row r="86" spans="2:28" ht="14.25">
      <c r="B86" s="43" t="s">
        <v>112</v>
      </c>
      <c r="C86" s="43" t="s">
        <v>409</v>
      </c>
      <c r="D86" s="210">
        <v>5.07</v>
      </c>
      <c r="E86" s="210">
        <v>5.76</v>
      </c>
      <c r="F86" s="210">
        <v>6.08</v>
      </c>
      <c r="G86" s="210">
        <v>6.32</v>
      </c>
      <c r="H86" s="210">
        <v>6.66</v>
      </c>
      <c r="I86" s="210">
        <v>7.05</v>
      </c>
      <c r="J86" s="210">
        <v>7.38</v>
      </c>
      <c r="K86" s="210">
        <v>7.71</v>
      </c>
      <c r="L86" s="210">
        <v>8</v>
      </c>
      <c r="M86" s="210">
        <v>8.22</v>
      </c>
      <c r="N86" s="210">
        <v>8.42</v>
      </c>
      <c r="O86" s="210">
        <v>8.67</v>
      </c>
      <c r="P86" s="210">
        <v>8.84</v>
      </c>
      <c r="Q86" s="210">
        <v>9</v>
      </c>
      <c r="R86" s="210">
        <v>9.12</v>
      </c>
      <c r="S86" s="210">
        <v>9.31</v>
      </c>
      <c r="T86" s="210">
        <v>9.52</v>
      </c>
      <c r="U86" s="210">
        <v>9.75</v>
      </c>
      <c r="V86" s="210">
        <v>9.95</v>
      </c>
      <c r="W86" s="210">
        <v>10.14</v>
      </c>
      <c r="X86" s="210">
        <v>10.27</v>
      </c>
      <c r="Y86" s="210">
        <v>10.42</v>
      </c>
      <c r="Z86" s="210">
        <v>10.63</v>
      </c>
      <c r="AA86" s="210">
        <v>10.92</v>
      </c>
      <c r="AB86" s="210">
        <v>11.04</v>
      </c>
    </row>
    <row r="87" spans="2:28" ht="14.25">
      <c r="B87" s="43" t="s">
        <v>352</v>
      </c>
      <c r="C87" s="43" t="s">
        <v>277</v>
      </c>
      <c r="D87" s="210">
        <v>5.45</v>
      </c>
      <c r="E87" s="210">
        <v>6.04</v>
      </c>
      <c r="F87" s="210">
        <v>6.43</v>
      </c>
      <c r="G87" s="210">
        <v>6.71</v>
      </c>
      <c r="H87" s="210">
        <v>7.04</v>
      </c>
      <c r="I87" s="210">
        <v>7.36</v>
      </c>
      <c r="J87" s="210">
        <v>7.59</v>
      </c>
      <c r="K87" s="210">
        <v>7.82</v>
      </c>
      <c r="L87" s="210">
        <v>8</v>
      </c>
      <c r="M87" s="210">
        <v>8.17</v>
      </c>
      <c r="N87" s="210">
        <v>8.37</v>
      </c>
      <c r="O87" s="210">
        <v>8.54</v>
      </c>
      <c r="P87" s="210">
        <v>8.71</v>
      </c>
      <c r="Q87" s="210">
        <v>8.89</v>
      </c>
      <c r="R87" s="210">
        <v>9.06</v>
      </c>
      <c r="S87" s="210">
        <v>9.21</v>
      </c>
      <c r="T87" s="210">
        <v>9.39</v>
      </c>
      <c r="U87" s="210">
        <v>9.53</v>
      </c>
      <c r="V87" s="210">
        <v>9.68</v>
      </c>
      <c r="W87" s="210">
        <v>9.8</v>
      </c>
      <c r="X87" s="210">
        <v>9.98</v>
      </c>
      <c r="Y87" s="210">
        <v>10.14</v>
      </c>
      <c r="Z87" s="210">
        <v>10.34</v>
      </c>
      <c r="AA87" s="210">
        <v>10.6</v>
      </c>
      <c r="AB87" s="210">
        <v>10.72</v>
      </c>
    </row>
    <row r="88" spans="2:28" ht="14.25">
      <c r="B88" s="43" t="s">
        <v>352</v>
      </c>
      <c r="C88" s="43" t="s">
        <v>490</v>
      </c>
      <c r="D88" s="210">
        <v>5.61</v>
      </c>
      <c r="E88" s="210">
        <v>6.41</v>
      </c>
      <c r="F88" s="210">
        <v>6.88</v>
      </c>
      <c r="G88" s="210">
        <v>7.18</v>
      </c>
      <c r="H88" s="210">
        <v>7.51</v>
      </c>
      <c r="I88" s="210">
        <v>7.84</v>
      </c>
      <c r="J88" s="210">
        <v>8.07</v>
      </c>
      <c r="K88" s="210">
        <v>8.3</v>
      </c>
      <c r="L88" s="210">
        <v>8.49</v>
      </c>
      <c r="M88" s="210">
        <v>8.67</v>
      </c>
      <c r="N88" s="210">
        <v>8.87</v>
      </c>
      <c r="O88" s="210">
        <v>9.06</v>
      </c>
      <c r="P88" s="210">
        <v>9.24</v>
      </c>
      <c r="Q88" s="210">
        <v>9.43</v>
      </c>
      <c r="R88" s="210">
        <v>9.61</v>
      </c>
      <c r="S88" s="210">
        <v>9.78</v>
      </c>
      <c r="T88" s="210">
        <v>9.97</v>
      </c>
      <c r="U88" s="210">
        <v>10.12</v>
      </c>
      <c r="V88" s="210">
        <v>10.27</v>
      </c>
      <c r="W88" s="210">
        <v>10.41</v>
      </c>
      <c r="X88" s="210">
        <v>10.6</v>
      </c>
      <c r="Y88" s="210">
        <v>10.77</v>
      </c>
      <c r="Z88" s="210">
        <v>10.98</v>
      </c>
      <c r="AA88" s="210">
        <v>11.25</v>
      </c>
      <c r="AB88" s="210">
        <v>11.38</v>
      </c>
    </row>
    <row r="89" spans="2:28" ht="14.25">
      <c r="B89" s="43" t="s">
        <v>352</v>
      </c>
      <c r="C89" s="43" t="s">
        <v>409</v>
      </c>
      <c r="D89" s="210">
        <v>5.51</v>
      </c>
      <c r="E89" s="210">
        <v>6.16</v>
      </c>
      <c r="F89" s="210">
        <v>6.58</v>
      </c>
      <c r="G89" s="210">
        <v>6.86</v>
      </c>
      <c r="H89" s="210">
        <v>7.19</v>
      </c>
      <c r="I89" s="210">
        <v>7.52</v>
      </c>
      <c r="J89" s="210">
        <v>7.75</v>
      </c>
      <c r="K89" s="210">
        <v>7.98</v>
      </c>
      <c r="L89" s="210">
        <v>8.16</v>
      </c>
      <c r="M89" s="210">
        <v>8.33</v>
      </c>
      <c r="N89" s="210">
        <v>8.54</v>
      </c>
      <c r="O89" s="210">
        <v>8.71</v>
      </c>
      <c r="P89" s="210">
        <v>8.88</v>
      </c>
      <c r="Q89" s="210">
        <v>9.07</v>
      </c>
      <c r="R89" s="210">
        <v>9.23</v>
      </c>
      <c r="S89" s="210">
        <v>9.41</v>
      </c>
      <c r="T89" s="210">
        <v>9.57</v>
      </c>
      <c r="U89" s="210">
        <v>9.73</v>
      </c>
      <c r="V89" s="210">
        <v>9.87</v>
      </c>
      <c r="W89" s="210">
        <v>10</v>
      </c>
      <c r="X89" s="210">
        <v>10.18</v>
      </c>
      <c r="Y89" s="210">
        <v>10.35</v>
      </c>
      <c r="Z89" s="210">
        <v>10.55</v>
      </c>
      <c r="AA89" s="210">
        <v>10.81</v>
      </c>
      <c r="AB89" s="210">
        <v>10.93</v>
      </c>
    </row>
    <row r="90" spans="2:28" ht="14.25">
      <c r="B90" s="43" t="s">
        <v>0</v>
      </c>
      <c r="C90" s="43" t="s">
        <v>277</v>
      </c>
      <c r="D90" s="210">
        <v>5.31</v>
      </c>
      <c r="E90" s="210">
        <v>5.89</v>
      </c>
      <c r="F90" s="210">
        <v>6.17</v>
      </c>
      <c r="G90" s="210">
        <v>6.39</v>
      </c>
      <c r="H90" s="210">
        <v>6.71</v>
      </c>
      <c r="I90" s="210">
        <v>7.03</v>
      </c>
      <c r="J90" s="210">
        <v>7.42</v>
      </c>
      <c r="K90" s="210">
        <v>7.8</v>
      </c>
      <c r="L90" s="210">
        <v>8.13</v>
      </c>
      <c r="M90" s="210">
        <v>8.32</v>
      </c>
      <c r="N90" s="210">
        <v>8.56</v>
      </c>
      <c r="O90" s="210">
        <v>8.8</v>
      </c>
      <c r="P90" s="210">
        <v>8.94</v>
      </c>
      <c r="Q90" s="210">
        <v>9.12</v>
      </c>
      <c r="R90" s="210">
        <v>9.27</v>
      </c>
      <c r="S90" s="210">
        <v>9.45</v>
      </c>
      <c r="T90" s="210">
        <v>9.62</v>
      </c>
      <c r="U90" s="210">
        <v>9.84</v>
      </c>
      <c r="V90" s="210">
        <v>10.04</v>
      </c>
      <c r="W90" s="210">
        <v>10.22</v>
      </c>
      <c r="X90" s="210">
        <v>10.34</v>
      </c>
      <c r="Y90" s="210">
        <v>10.48</v>
      </c>
      <c r="Z90" s="210">
        <v>10.71</v>
      </c>
      <c r="AA90" s="210">
        <v>10.99</v>
      </c>
      <c r="AB90" s="210">
        <v>11.12</v>
      </c>
    </row>
    <row r="91" spans="2:28" ht="14.25">
      <c r="B91" s="43" t="s">
        <v>0</v>
      </c>
      <c r="C91" s="43" t="s">
        <v>490</v>
      </c>
      <c r="D91" s="210">
        <v>5.52</v>
      </c>
      <c r="E91" s="210">
        <v>6.26</v>
      </c>
      <c r="F91" s="210">
        <v>6.61</v>
      </c>
      <c r="G91" s="210">
        <v>6.85</v>
      </c>
      <c r="H91" s="210">
        <v>7.16</v>
      </c>
      <c r="I91" s="210">
        <v>7.5</v>
      </c>
      <c r="J91" s="210">
        <v>7.9</v>
      </c>
      <c r="K91" s="210">
        <v>8.28</v>
      </c>
      <c r="L91" s="210">
        <v>8.63</v>
      </c>
      <c r="M91" s="210">
        <v>8.84</v>
      </c>
      <c r="N91" s="210">
        <v>9.1</v>
      </c>
      <c r="O91" s="210">
        <v>9.36</v>
      </c>
      <c r="P91" s="210">
        <v>9.52</v>
      </c>
      <c r="Q91" s="210">
        <v>9.7</v>
      </c>
      <c r="R91" s="210">
        <v>9.88</v>
      </c>
      <c r="S91" s="210">
        <v>10.07</v>
      </c>
      <c r="T91" s="210">
        <v>10.25</v>
      </c>
      <c r="U91" s="210">
        <v>10.48</v>
      </c>
      <c r="V91" s="210">
        <v>10.69</v>
      </c>
      <c r="W91" s="210">
        <v>10.88</v>
      </c>
      <c r="X91" s="210">
        <v>11.02</v>
      </c>
      <c r="Y91" s="210">
        <v>11.17</v>
      </c>
      <c r="Z91" s="210">
        <v>11.4</v>
      </c>
      <c r="AA91" s="210">
        <v>11.7</v>
      </c>
      <c r="AB91" s="210">
        <v>11.85</v>
      </c>
    </row>
    <row r="92" spans="2:28" ht="14.25">
      <c r="B92" s="43" t="s">
        <v>0</v>
      </c>
      <c r="C92" s="43" t="s">
        <v>409</v>
      </c>
      <c r="D92" s="210">
        <v>5.38</v>
      </c>
      <c r="E92" s="210">
        <v>6.01</v>
      </c>
      <c r="F92" s="210">
        <v>6.32</v>
      </c>
      <c r="G92" s="210">
        <v>6.54</v>
      </c>
      <c r="H92" s="210">
        <v>6.86</v>
      </c>
      <c r="I92" s="210">
        <v>7.18</v>
      </c>
      <c r="J92" s="210">
        <v>7.59</v>
      </c>
      <c r="K92" s="210">
        <v>7.95</v>
      </c>
      <c r="L92" s="210">
        <v>8.29</v>
      </c>
      <c r="M92" s="210">
        <v>8.48</v>
      </c>
      <c r="N92" s="210">
        <v>8.73</v>
      </c>
      <c r="O92" s="210">
        <v>8.98</v>
      </c>
      <c r="P92" s="210">
        <v>9.13</v>
      </c>
      <c r="Q92" s="210">
        <v>9.3</v>
      </c>
      <c r="R92" s="210">
        <v>9.47</v>
      </c>
      <c r="S92" s="210">
        <v>9.65</v>
      </c>
      <c r="T92" s="210">
        <v>9.83</v>
      </c>
      <c r="U92" s="210">
        <v>10.05</v>
      </c>
      <c r="V92" s="210">
        <v>10.25</v>
      </c>
      <c r="W92" s="210">
        <v>10.43</v>
      </c>
      <c r="X92" s="210">
        <v>10.56</v>
      </c>
      <c r="Y92" s="210">
        <v>10.7</v>
      </c>
      <c r="Z92" s="210">
        <v>10.94</v>
      </c>
      <c r="AA92" s="210">
        <v>11.22</v>
      </c>
      <c r="AB92" s="210">
        <v>11.35</v>
      </c>
    </row>
    <row r="93" spans="2:28" ht="14.25">
      <c r="B93" s="43" t="s">
        <v>310</v>
      </c>
      <c r="C93" s="43" t="s">
        <v>277</v>
      </c>
      <c r="D93" s="210">
        <v>4.91</v>
      </c>
      <c r="E93" s="210">
        <v>5.5</v>
      </c>
      <c r="F93" s="210">
        <v>5.74</v>
      </c>
      <c r="G93" s="210">
        <v>5.97</v>
      </c>
      <c r="H93" s="210">
        <v>6.34</v>
      </c>
      <c r="I93" s="210">
        <v>6.74</v>
      </c>
      <c r="J93" s="210">
        <v>7.1</v>
      </c>
      <c r="K93" s="210">
        <v>7.4</v>
      </c>
      <c r="L93" s="210">
        <v>7.64</v>
      </c>
      <c r="M93" s="210">
        <v>7.85</v>
      </c>
      <c r="N93" s="210">
        <v>8.03</v>
      </c>
      <c r="O93" s="210">
        <v>8.25</v>
      </c>
      <c r="P93" s="210">
        <v>8.43</v>
      </c>
      <c r="Q93" s="210">
        <v>8.59</v>
      </c>
      <c r="R93" s="210">
        <v>8.75</v>
      </c>
      <c r="S93" s="210">
        <v>8.9</v>
      </c>
      <c r="T93" s="210">
        <v>9.06</v>
      </c>
      <c r="U93" s="210">
        <v>9.25</v>
      </c>
      <c r="V93" s="210">
        <v>9.45</v>
      </c>
      <c r="W93" s="210">
        <v>9.62</v>
      </c>
      <c r="X93" s="210">
        <v>9.75</v>
      </c>
      <c r="Y93" s="210">
        <v>9.89</v>
      </c>
      <c r="Z93" s="210">
        <v>10.11</v>
      </c>
      <c r="AA93" s="210">
        <v>10.4</v>
      </c>
      <c r="AB93" s="210">
        <v>10.52</v>
      </c>
    </row>
    <row r="94" spans="2:28" ht="14.25">
      <c r="B94" s="43" t="s">
        <v>310</v>
      </c>
      <c r="C94" s="43" t="s">
        <v>490</v>
      </c>
      <c r="D94" s="210">
        <v>5.13</v>
      </c>
      <c r="E94" s="210">
        <v>5.86</v>
      </c>
      <c r="F94" s="210">
        <v>6.16</v>
      </c>
      <c r="G94" s="210">
        <v>6.41</v>
      </c>
      <c r="H94" s="210">
        <v>6.79</v>
      </c>
      <c r="I94" s="210">
        <v>7.21</v>
      </c>
      <c r="J94" s="210">
        <v>7.59</v>
      </c>
      <c r="K94" s="210">
        <v>7.9</v>
      </c>
      <c r="L94" s="210">
        <v>8.15</v>
      </c>
      <c r="M94" s="210">
        <v>8.37</v>
      </c>
      <c r="N94" s="210">
        <v>8.57</v>
      </c>
      <c r="O94" s="210">
        <v>8.8</v>
      </c>
      <c r="P94" s="210">
        <v>9</v>
      </c>
      <c r="Q94" s="210">
        <v>9.18</v>
      </c>
      <c r="R94" s="210">
        <v>9.35</v>
      </c>
      <c r="S94" s="210">
        <v>9.51</v>
      </c>
      <c r="T94" s="210">
        <v>9.68</v>
      </c>
      <c r="U94" s="210">
        <v>9.89</v>
      </c>
      <c r="V94" s="210">
        <v>10.1</v>
      </c>
      <c r="W94" s="210">
        <v>10.28</v>
      </c>
      <c r="X94" s="210">
        <v>10.42</v>
      </c>
      <c r="Y94" s="210">
        <v>10.57</v>
      </c>
      <c r="Z94" s="210">
        <v>10.8</v>
      </c>
      <c r="AA94" s="210">
        <v>11.1</v>
      </c>
      <c r="AB94" s="210">
        <v>11.25</v>
      </c>
    </row>
    <row r="95" spans="2:28" ht="14.25">
      <c r="B95" s="43" t="s">
        <v>310</v>
      </c>
      <c r="C95" s="43" t="s">
        <v>409</v>
      </c>
      <c r="D95" s="210">
        <v>4.97</v>
      </c>
      <c r="E95" s="210">
        <v>5.61</v>
      </c>
      <c r="F95" s="210">
        <v>5.88</v>
      </c>
      <c r="G95" s="210">
        <v>6.11</v>
      </c>
      <c r="H95" s="210">
        <v>6.48</v>
      </c>
      <c r="I95" s="210">
        <v>6.91</v>
      </c>
      <c r="J95" s="210">
        <v>7.27</v>
      </c>
      <c r="K95" s="210">
        <v>7.56</v>
      </c>
      <c r="L95" s="210">
        <v>7.82</v>
      </c>
      <c r="M95" s="210">
        <v>8.03</v>
      </c>
      <c r="N95" s="210">
        <v>8.22</v>
      </c>
      <c r="O95" s="210">
        <v>8.43</v>
      </c>
      <c r="P95" s="210">
        <v>8.62</v>
      </c>
      <c r="Q95" s="210">
        <v>8.8</v>
      </c>
      <c r="R95" s="210">
        <v>8.95</v>
      </c>
      <c r="S95" s="210">
        <v>9.11</v>
      </c>
      <c r="T95" s="210">
        <v>9.27</v>
      </c>
      <c r="U95" s="210">
        <v>9.47</v>
      </c>
      <c r="V95" s="210">
        <v>9.68</v>
      </c>
      <c r="W95" s="210">
        <v>9.85</v>
      </c>
      <c r="X95" s="210">
        <v>9.97</v>
      </c>
      <c r="Y95" s="210">
        <v>10.11</v>
      </c>
      <c r="Z95" s="210">
        <v>10.34</v>
      </c>
      <c r="AA95" s="210">
        <v>10.64</v>
      </c>
      <c r="AB95" s="210">
        <v>10.76</v>
      </c>
    </row>
    <row r="96" spans="2:28" ht="14.25">
      <c r="B96" s="43" t="s">
        <v>308</v>
      </c>
      <c r="C96" s="43" t="s">
        <v>277</v>
      </c>
      <c r="D96" s="210">
        <v>5.01</v>
      </c>
      <c r="E96" s="210">
        <v>5.65</v>
      </c>
      <c r="F96" s="210">
        <v>5.98</v>
      </c>
      <c r="G96" s="210">
        <v>6.21</v>
      </c>
      <c r="H96" s="210">
        <v>6.58</v>
      </c>
      <c r="I96" s="210">
        <v>6.93</v>
      </c>
      <c r="J96" s="210">
        <v>7.21</v>
      </c>
      <c r="K96" s="210">
        <v>7.46</v>
      </c>
      <c r="L96" s="210">
        <v>7.68</v>
      </c>
      <c r="M96" s="210">
        <v>7.88</v>
      </c>
      <c r="N96" s="210">
        <v>8.07</v>
      </c>
      <c r="O96" s="210">
        <v>8.26</v>
      </c>
      <c r="P96" s="210">
        <v>8.42</v>
      </c>
      <c r="Q96" s="210">
        <v>8.59</v>
      </c>
      <c r="R96" s="210">
        <v>8.74</v>
      </c>
      <c r="S96" s="210">
        <v>8.9</v>
      </c>
      <c r="T96" s="210">
        <v>9.07</v>
      </c>
      <c r="U96" s="210">
        <v>9.23</v>
      </c>
      <c r="V96" s="210">
        <v>9.36</v>
      </c>
      <c r="W96" s="210">
        <v>9.5</v>
      </c>
      <c r="X96" s="210">
        <v>9.66</v>
      </c>
      <c r="Y96" s="210">
        <v>9.83</v>
      </c>
      <c r="Z96" s="210">
        <v>10.01</v>
      </c>
      <c r="AA96" s="210">
        <v>10.27</v>
      </c>
      <c r="AB96" s="210">
        <v>10.38</v>
      </c>
    </row>
    <row r="97" spans="2:28" ht="14.25">
      <c r="B97" s="43" t="s">
        <v>308</v>
      </c>
      <c r="C97" s="43" t="s">
        <v>490</v>
      </c>
      <c r="D97" s="210">
        <v>5.24</v>
      </c>
      <c r="E97" s="210">
        <v>6.02</v>
      </c>
      <c r="F97" s="210">
        <v>6.43</v>
      </c>
      <c r="G97" s="210">
        <v>6.68</v>
      </c>
      <c r="H97" s="210">
        <v>7.06</v>
      </c>
      <c r="I97" s="210">
        <v>7.42</v>
      </c>
      <c r="J97" s="210">
        <v>7.71</v>
      </c>
      <c r="K97" s="210">
        <v>7.97</v>
      </c>
      <c r="L97" s="210">
        <v>8.2</v>
      </c>
      <c r="M97" s="210">
        <v>8.4</v>
      </c>
      <c r="N97" s="210">
        <v>8.61</v>
      </c>
      <c r="O97" s="210">
        <v>8.81</v>
      </c>
      <c r="P97" s="210">
        <v>8.99</v>
      </c>
      <c r="Q97" s="210">
        <v>9.18</v>
      </c>
      <c r="R97" s="210">
        <v>9.34</v>
      </c>
      <c r="S97" s="210">
        <v>9.51</v>
      </c>
      <c r="T97" s="210">
        <v>9.69</v>
      </c>
      <c r="U97" s="210">
        <v>9.86</v>
      </c>
      <c r="V97" s="210">
        <v>10</v>
      </c>
      <c r="W97" s="210">
        <v>10.15</v>
      </c>
      <c r="X97" s="210">
        <v>10.32</v>
      </c>
      <c r="Y97" s="210">
        <v>10.5</v>
      </c>
      <c r="Z97" s="210">
        <v>10.69</v>
      </c>
      <c r="AA97" s="210">
        <v>10.97</v>
      </c>
      <c r="AB97" s="210">
        <v>11.1</v>
      </c>
    </row>
    <row r="98" spans="2:28" ht="14.25">
      <c r="B98" s="43" t="s">
        <v>308</v>
      </c>
      <c r="C98" s="43" t="s">
        <v>409</v>
      </c>
      <c r="D98" s="210">
        <v>5.08</v>
      </c>
      <c r="E98" s="210">
        <v>5.77</v>
      </c>
      <c r="F98" s="210">
        <v>6.13</v>
      </c>
      <c r="G98" s="210">
        <v>6.37</v>
      </c>
      <c r="H98" s="210">
        <v>6.74</v>
      </c>
      <c r="I98" s="210">
        <v>7.1</v>
      </c>
      <c r="J98" s="210">
        <v>7.38</v>
      </c>
      <c r="K98" s="210">
        <v>7.63</v>
      </c>
      <c r="L98" s="210">
        <v>7.86</v>
      </c>
      <c r="M98" s="210">
        <v>8.06</v>
      </c>
      <c r="N98" s="210">
        <v>8.25</v>
      </c>
      <c r="O98" s="210">
        <v>8.44</v>
      </c>
      <c r="P98" s="210">
        <v>8.61</v>
      </c>
      <c r="Q98" s="210">
        <v>8.79</v>
      </c>
      <c r="R98" s="210">
        <v>8.94</v>
      </c>
      <c r="S98" s="210">
        <v>9.11</v>
      </c>
      <c r="T98" s="210">
        <v>9.28</v>
      </c>
      <c r="U98" s="210">
        <v>9.44</v>
      </c>
      <c r="V98" s="210">
        <v>9.58</v>
      </c>
      <c r="W98" s="210">
        <v>9.72</v>
      </c>
      <c r="X98" s="210">
        <v>9.88</v>
      </c>
      <c r="Y98" s="210">
        <v>10.05</v>
      </c>
      <c r="Z98" s="210">
        <v>10.24</v>
      </c>
      <c r="AA98" s="210">
        <v>10.51</v>
      </c>
      <c r="AB98" s="210">
        <v>10.62</v>
      </c>
    </row>
    <row r="99" spans="2:28" ht="14.25">
      <c r="B99" s="43" t="s">
        <v>390</v>
      </c>
      <c r="C99" s="43" t="s">
        <v>277</v>
      </c>
      <c r="D99" s="210">
        <v>5.28</v>
      </c>
      <c r="E99" s="210">
        <v>5.93</v>
      </c>
      <c r="F99" s="210">
        <v>6.28</v>
      </c>
      <c r="G99" s="210">
        <v>6.55</v>
      </c>
      <c r="H99" s="210">
        <v>6.9</v>
      </c>
      <c r="I99" s="210">
        <v>7.24</v>
      </c>
      <c r="J99" s="210">
        <v>7.5</v>
      </c>
      <c r="K99" s="210">
        <v>7.74</v>
      </c>
      <c r="L99" s="210">
        <v>7.94</v>
      </c>
      <c r="M99" s="210">
        <v>8.11</v>
      </c>
      <c r="N99" s="210">
        <v>8.31</v>
      </c>
      <c r="O99" s="210">
        <v>8.48</v>
      </c>
      <c r="P99" s="210">
        <v>8.65</v>
      </c>
      <c r="Q99" s="210">
        <v>8.83</v>
      </c>
      <c r="R99" s="210">
        <v>9</v>
      </c>
      <c r="S99" s="210">
        <v>9.17</v>
      </c>
      <c r="T99" s="210">
        <v>9.33</v>
      </c>
      <c r="U99" s="210">
        <v>9.48</v>
      </c>
      <c r="V99" s="210">
        <v>9.62</v>
      </c>
      <c r="W99" s="210">
        <v>9.76</v>
      </c>
      <c r="X99" s="210">
        <v>9.9</v>
      </c>
      <c r="Y99" s="210">
        <v>10.06</v>
      </c>
      <c r="Z99" s="210">
        <v>10.27</v>
      </c>
      <c r="AA99" s="210">
        <v>10.52</v>
      </c>
      <c r="AB99" s="210">
        <v>10.65</v>
      </c>
    </row>
    <row r="100" spans="2:28" ht="14.25">
      <c r="B100" s="43" t="s">
        <v>390</v>
      </c>
      <c r="C100" s="43" t="s">
        <v>490</v>
      </c>
      <c r="D100" s="210">
        <v>5.53</v>
      </c>
      <c r="E100" s="210">
        <v>6.36</v>
      </c>
      <c r="F100" s="210">
        <v>6.76</v>
      </c>
      <c r="G100" s="210">
        <v>7.04</v>
      </c>
      <c r="H100" s="210">
        <v>7.4</v>
      </c>
      <c r="I100" s="210">
        <v>7.74</v>
      </c>
      <c r="J100" s="210">
        <v>8.01</v>
      </c>
      <c r="K100" s="210">
        <v>8.25</v>
      </c>
      <c r="L100" s="210">
        <v>8.44</v>
      </c>
      <c r="M100" s="210">
        <v>8.62</v>
      </c>
      <c r="N100" s="210">
        <v>8.83</v>
      </c>
      <c r="O100" s="210">
        <v>9.01</v>
      </c>
      <c r="P100" s="210">
        <v>9.19</v>
      </c>
      <c r="Q100" s="210">
        <v>9.39</v>
      </c>
      <c r="R100" s="210">
        <v>9.57</v>
      </c>
      <c r="S100" s="210">
        <v>9.74</v>
      </c>
      <c r="T100" s="210">
        <v>9.92</v>
      </c>
      <c r="U100" s="210">
        <v>10.07</v>
      </c>
      <c r="V100" s="210">
        <v>10.2</v>
      </c>
      <c r="W100" s="210">
        <v>10.35</v>
      </c>
      <c r="X100" s="210">
        <v>10.5</v>
      </c>
      <c r="Y100" s="210">
        <v>10.67</v>
      </c>
      <c r="Z100" s="210">
        <v>10.88</v>
      </c>
      <c r="AA100" s="210">
        <v>11.14</v>
      </c>
      <c r="AB100" s="210">
        <v>11.28</v>
      </c>
    </row>
    <row r="101" spans="2:28" ht="14.25">
      <c r="B101" s="43" t="s">
        <v>390</v>
      </c>
      <c r="C101" s="43" t="s">
        <v>409</v>
      </c>
      <c r="D101" s="210">
        <v>5.38</v>
      </c>
      <c r="E101" s="210">
        <v>6.08</v>
      </c>
      <c r="F101" s="210">
        <v>6.45</v>
      </c>
      <c r="G101" s="210">
        <v>6.71</v>
      </c>
      <c r="H101" s="210">
        <v>7.07</v>
      </c>
      <c r="I101" s="210">
        <v>7.41</v>
      </c>
      <c r="J101" s="210">
        <v>7.68</v>
      </c>
      <c r="K101" s="210">
        <v>7.91</v>
      </c>
      <c r="L101" s="210">
        <v>8.11</v>
      </c>
      <c r="M101" s="210">
        <v>8.28</v>
      </c>
      <c r="N101" s="210">
        <v>8.49</v>
      </c>
      <c r="O101" s="210">
        <v>8.66</v>
      </c>
      <c r="P101" s="210">
        <v>8.84</v>
      </c>
      <c r="Q101" s="210">
        <v>9.02</v>
      </c>
      <c r="R101" s="210">
        <v>9.18</v>
      </c>
      <c r="S101" s="210">
        <v>9.36</v>
      </c>
      <c r="T101" s="210">
        <v>9.52</v>
      </c>
      <c r="U101" s="210">
        <v>9.67</v>
      </c>
      <c r="V101" s="210">
        <v>9.81</v>
      </c>
      <c r="W101" s="210">
        <v>9.95</v>
      </c>
      <c r="X101" s="210">
        <v>10.1</v>
      </c>
      <c r="Y101" s="210">
        <v>10.26</v>
      </c>
      <c r="Z101" s="210">
        <v>10.46</v>
      </c>
      <c r="AA101" s="210">
        <v>10.72</v>
      </c>
      <c r="AB101" s="210">
        <v>10.85</v>
      </c>
    </row>
    <row r="102" spans="2:28" ht="14.25">
      <c r="B102" s="43" t="s">
        <v>391</v>
      </c>
      <c r="C102" s="43" t="s">
        <v>277</v>
      </c>
      <c r="D102" s="210">
        <v>5.63</v>
      </c>
      <c r="E102" s="210">
        <v>6.46</v>
      </c>
      <c r="F102" s="210">
        <v>6.86</v>
      </c>
      <c r="G102" s="210">
        <v>6.96</v>
      </c>
      <c r="H102" s="210">
        <v>7.32</v>
      </c>
      <c r="I102" s="210">
        <v>7.67</v>
      </c>
      <c r="J102" s="210">
        <v>7.98</v>
      </c>
      <c r="K102" s="210">
        <v>8.22</v>
      </c>
      <c r="L102" s="210">
        <v>8.43</v>
      </c>
      <c r="M102" s="210">
        <v>8.58</v>
      </c>
      <c r="N102" s="210">
        <v>8.75</v>
      </c>
      <c r="O102" s="210">
        <v>8.91</v>
      </c>
      <c r="P102" s="210">
        <v>9.06</v>
      </c>
      <c r="Q102" s="210">
        <v>9.25</v>
      </c>
      <c r="R102" s="210">
        <v>9.41</v>
      </c>
      <c r="S102" s="210">
        <v>9.58</v>
      </c>
      <c r="T102" s="210">
        <v>9.77</v>
      </c>
      <c r="U102" s="210">
        <v>9.96</v>
      </c>
      <c r="V102" s="210">
        <v>10.14</v>
      </c>
      <c r="W102" s="210">
        <v>10.28</v>
      </c>
      <c r="X102" s="210">
        <v>10.41</v>
      </c>
      <c r="Y102" s="210">
        <v>10.54</v>
      </c>
      <c r="Z102" s="210">
        <v>10.74</v>
      </c>
      <c r="AA102" s="210">
        <v>10.97</v>
      </c>
      <c r="AB102" s="210">
        <v>11.04</v>
      </c>
    </row>
    <row r="103" spans="2:28" ht="14.25">
      <c r="B103" s="43" t="s">
        <v>391</v>
      </c>
      <c r="C103" s="43" t="s">
        <v>490</v>
      </c>
      <c r="D103" s="210">
        <v>6.88</v>
      </c>
      <c r="E103" s="210">
        <v>7.27</v>
      </c>
      <c r="F103" s="210">
        <v>7.62</v>
      </c>
      <c r="G103" s="210">
        <v>7.69</v>
      </c>
      <c r="H103" s="210">
        <v>8.07</v>
      </c>
      <c r="I103" s="210">
        <v>8.43</v>
      </c>
      <c r="J103" s="210">
        <v>8.75</v>
      </c>
      <c r="K103" s="210">
        <v>8.99</v>
      </c>
      <c r="L103" s="210">
        <v>9.21</v>
      </c>
      <c r="M103" s="210">
        <v>9.39</v>
      </c>
      <c r="N103" s="210">
        <v>9.55</v>
      </c>
      <c r="O103" s="210">
        <v>9.73</v>
      </c>
      <c r="P103" s="210">
        <v>9.92</v>
      </c>
      <c r="Q103" s="210">
        <v>10.13</v>
      </c>
      <c r="R103" s="210">
        <v>10.31</v>
      </c>
      <c r="S103" s="210">
        <v>10.5</v>
      </c>
      <c r="T103" s="210">
        <v>10.71</v>
      </c>
      <c r="U103" s="210">
        <v>10.92</v>
      </c>
      <c r="V103" s="210">
        <v>11.1</v>
      </c>
      <c r="W103" s="210">
        <v>11.25</v>
      </c>
      <c r="X103" s="210">
        <v>11.4</v>
      </c>
      <c r="Y103" s="210">
        <v>11.54</v>
      </c>
      <c r="Z103" s="210">
        <v>11.75</v>
      </c>
      <c r="AA103" s="210">
        <v>12.01</v>
      </c>
      <c r="AB103" s="210">
        <v>12.1</v>
      </c>
    </row>
    <row r="104" spans="2:28" ht="14.25">
      <c r="B104" s="43" t="s">
        <v>391</v>
      </c>
      <c r="C104" s="43" t="s">
        <v>409</v>
      </c>
      <c r="D104" s="210">
        <v>5.82</v>
      </c>
      <c r="E104" s="210">
        <v>6.7</v>
      </c>
      <c r="F104" s="210">
        <v>7.09</v>
      </c>
      <c r="G104" s="210">
        <v>7.18</v>
      </c>
      <c r="H104" s="210">
        <v>7.55</v>
      </c>
      <c r="I104" s="210">
        <v>7.91</v>
      </c>
      <c r="J104" s="210">
        <v>8.21</v>
      </c>
      <c r="K104" s="210">
        <v>8.45</v>
      </c>
      <c r="L104" s="210">
        <v>8.67</v>
      </c>
      <c r="M104" s="210">
        <v>8.83</v>
      </c>
      <c r="N104" s="210">
        <v>8.99</v>
      </c>
      <c r="O104" s="210">
        <v>9.16</v>
      </c>
      <c r="P104" s="210">
        <v>9.33</v>
      </c>
      <c r="Q104" s="210">
        <v>9.52</v>
      </c>
      <c r="R104" s="210">
        <v>9.69</v>
      </c>
      <c r="S104" s="210">
        <v>9.86</v>
      </c>
      <c r="T104" s="210">
        <v>10.06</v>
      </c>
      <c r="U104" s="210">
        <v>10.26</v>
      </c>
      <c r="V104" s="210">
        <v>10.43</v>
      </c>
      <c r="W104" s="210">
        <v>10.59</v>
      </c>
      <c r="X104" s="210">
        <v>10.71</v>
      </c>
      <c r="Y104" s="210">
        <v>10.85</v>
      </c>
      <c r="Z104" s="210">
        <v>11.05</v>
      </c>
      <c r="AA104" s="210">
        <v>11.29</v>
      </c>
      <c r="AB104" s="210">
        <v>11.37</v>
      </c>
    </row>
    <row r="105" ht="12.75" customHeight="1"/>
    <row r="106" ht="12.75" customHeight="1"/>
    <row r="107" spans="2:28" ht="14.25">
      <c r="B107" s="97" t="s">
        <v>331</v>
      </c>
      <c r="C107" s="97"/>
      <c r="D107" s="97"/>
      <c r="E107" s="97"/>
      <c r="F107" s="97"/>
      <c r="G107" s="97"/>
      <c r="H107" s="50"/>
      <c r="I107" s="50"/>
      <c r="J107" s="43"/>
      <c r="K107" s="43"/>
      <c r="L107" s="50"/>
      <c r="M107" s="50"/>
      <c r="N107" s="50"/>
      <c r="O107" s="50"/>
      <c r="P107" s="50"/>
      <c r="Q107" s="50"/>
      <c r="R107" s="50"/>
      <c r="S107" s="50"/>
      <c r="T107" s="50"/>
      <c r="U107" s="50"/>
      <c r="V107" s="50"/>
      <c r="W107" s="50"/>
      <c r="X107" s="50"/>
      <c r="Y107" s="50"/>
      <c r="Z107" s="50"/>
      <c r="AA107" s="50"/>
      <c r="AB107" s="120"/>
    </row>
    <row r="108" spans="2:28" ht="14.25">
      <c r="B108" s="97" t="s">
        <v>183</v>
      </c>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120"/>
    </row>
  </sheetData>
  <mergeCells count="5">
    <mergeCell ref="K1:M1"/>
    <mergeCell ref="F3:M3"/>
    <mergeCell ref="F4:M4"/>
    <mergeCell ref="B107:AB107"/>
    <mergeCell ref="B108:AB108"/>
  </mergeCells>
  <printOptions/>
  <pageMargins left="0.75" right="0.75" top="1" bottom="1" header="0.5" footer="0.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O60"/>
  <sheetViews>
    <sheetView workbookViewId="0" topLeftCell="A1"/>
  </sheetViews>
  <sheetFormatPr defaultColWidth="17.140625" defaultRowHeight="12.75" customHeight="1"/>
  <cols>
    <col min="1" max="1" width="17.140625" style="0" customWidth="1"/>
    <col min="2" max="2" width="23.57421875" style="0" customWidth="1"/>
    <col min="3" max="3" width="20.28125" style="0" customWidth="1"/>
    <col min="4" max="15" width="17.140625" style="0" customWidth="1"/>
  </cols>
  <sheetData>
    <row r="1" spans="2:3" ht="25.5">
      <c r="B1" s="163" t="s">
        <v>295</v>
      </c>
      <c r="C1" s="163" t="s">
        <v>89</v>
      </c>
    </row>
    <row r="2" spans="1:3" ht="63.75">
      <c r="A2" s="163" t="s">
        <v>166</v>
      </c>
      <c r="B2" s="16" t="s">
        <v>216</v>
      </c>
      <c r="C2" s="16" t="s">
        <v>242</v>
      </c>
    </row>
    <row r="3" spans="1:3" ht="12.75" customHeight="1">
      <c r="A3" s="163" t="s">
        <v>404</v>
      </c>
      <c r="B3" s="16" t="s">
        <v>217</v>
      </c>
      <c r="C3" s="16" t="s">
        <v>47</v>
      </c>
    </row>
    <row r="4" ht="12.75" customHeight="1"/>
    <row r="5" ht="12.75" customHeight="1"/>
    <row r="6" spans="1:3" ht="25.5">
      <c r="A6" s="16" t="s">
        <v>135</v>
      </c>
      <c r="B6" s="16" t="s">
        <v>506</v>
      </c>
      <c r="C6" s="163" t="s">
        <v>45</v>
      </c>
    </row>
    <row r="7" spans="2:3" ht="38.25">
      <c r="B7" s="16" t="s">
        <v>344</v>
      </c>
      <c r="C7" s="231" t="s">
        <v>384</v>
      </c>
    </row>
    <row r="8" spans="2:4" ht="51">
      <c r="B8" s="19" t="s">
        <v>141</v>
      </c>
      <c r="C8" s="128" t="s">
        <v>349</v>
      </c>
      <c r="D8" s="102"/>
    </row>
    <row r="9" ht="12.75" customHeight="1">
      <c r="C9" s="10"/>
    </row>
    <row r="10" ht="12.75" customHeight="1">
      <c r="B10" s="192"/>
    </row>
    <row r="11" ht="12.75" customHeight="1"/>
    <row r="12" ht="12.75" customHeight="1"/>
    <row r="13" spans="1:4" ht="14.25">
      <c r="A13" s="193" t="s">
        <v>132</v>
      </c>
      <c r="B13" s="194"/>
      <c r="C13" s="194"/>
      <c r="D13" s="50"/>
    </row>
    <row r="14" spans="1:3" ht="14.25">
      <c r="A14" s="195" t="s">
        <v>107</v>
      </c>
      <c r="B14" s="196"/>
      <c r="C14" s="196"/>
    </row>
    <row r="15" spans="3:15" ht="12.75" customHeight="1">
      <c r="C15" s="18"/>
      <c r="G15" s="18"/>
      <c r="J15" s="50" t="s">
        <v>278</v>
      </c>
      <c r="K15" s="50"/>
      <c r="L15" s="18"/>
      <c r="M15" s="18"/>
      <c r="N15" s="18"/>
      <c r="O15" s="18"/>
    </row>
    <row r="16" spans="1:15" ht="42.75">
      <c r="A16" s="198" t="s">
        <v>336</v>
      </c>
      <c r="B16" s="198" t="s">
        <v>452</v>
      </c>
      <c r="C16" s="172" t="s">
        <v>212</v>
      </c>
      <c r="D16" s="199" t="s">
        <v>426</v>
      </c>
      <c r="E16" s="200" t="s">
        <v>26</v>
      </c>
      <c r="F16" s="201" t="s">
        <v>176</v>
      </c>
      <c r="G16" s="202" t="s">
        <v>369</v>
      </c>
      <c r="H16" s="199" t="s">
        <v>150</v>
      </c>
      <c r="I16" s="200" t="s">
        <v>356</v>
      </c>
      <c r="J16" s="200" t="s">
        <v>447</v>
      </c>
      <c r="K16" s="201" t="s">
        <v>448</v>
      </c>
      <c r="L16" s="203" t="s">
        <v>83</v>
      </c>
      <c r="M16" s="49" t="s">
        <v>274</v>
      </c>
      <c r="N16" s="49" t="s">
        <v>305</v>
      </c>
      <c r="O16" s="49"/>
    </row>
    <row r="17" spans="1:14" ht="14.25">
      <c r="A17" s="25">
        <v>2011</v>
      </c>
      <c r="B17" s="205">
        <v>4.5199631854485</v>
      </c>
      <c r="C17" s="232">
        <v>4.5</v>
      </c>
      <c r="D17" s="206">
        <f>C17-B17</f>
      </c>
      <c r="E17" s="206">
        <f>D17/$H$52</f>
      </c>
      <c r="F17" s="207">
        <v>4.480698</v>
      </c>
      <c r="G17" s="208">
        <f>(F17*$H$51)/$G$51</f>
      </c>
      <c r="H17" s="209">
        <v>5.68267393112183</v>
      </c>
      <c r="I17" s="210">
        <f>(H17*$H$51)/$F$51</f>
      </c>
      <c r="J17" s="211">
        <v>1</v>
      </c>
      <c r="K17" s="212">
        <v>0</v>
      </c>
      <c r="L17" s="209">
        <f>(G17*J17)+(I17*K17)</f>
      </c>
      <c r="M17" s="16">
        <v>6.27</v>
      </c>
      <c r="N17" s="213">
        <f>M17/H17</f>
      </c>
    </row>
    <row r="18" spans="1:14" ht="14.25">
      <c r="A18" s="25">
        <v>2012</v>
      </c>
      <c r="B18" s="205">
        <v>4.60656348735333</v>
      </c>
      <c r="C18" s="232">
        <v>4.5</v>
      </c>
      <c r="D18" s="206">
        <f>C18-B18</f>
      </c>
      <c r="E18" s="206">
        <f>D18/$H$52</f>
      </c>
      <c r="F18" s="207">
        <v>4.566546</v>
      </c>
      <c r="G18" s="208">
        <f>(F18*$H$51)/$G$51</f>
      </c>
      <c r="H18" s="209">
        <v>6.1725115776062</v>
      </c>
      <c r="I18" s="210">
        <f>(H18*$H$51)/$F$51</f>
      </c>
      <c r="J18" s="211">
        <f>1-K18</f>
      </c>
      <c r="K18" s="212">
        <f>K17+(1/14)</f>
      </c>
      <c r="L18" s="209">
        <f>(G18*J18)+(I18*K18)</f>
      </c>
      <c r="M18" s="16">
        <v>7.15</v>
      </c>
      <c r="N18" s="213">
        <f>M18/H18</f>
      </c>
    </row>
    <row r="19" spans="1:14" ht="14.25">
      <c r="A19" s="25">
        <v>2013</v>
      </c>
      <c r="B19" s="205">
        <v>4.74299971688612</v>
      </c>
      <c r="C19" s="232">
        <v>4.5</v>
      </c>
      <c r="D19" s="206">
        <f>C19-B19</f>
      </c>
      <c r="E19" s="206">
        <f>D19/$H$52</f>
      </c>
      <c r="F19" s="207">
        <v>4.701797</v>
      </c>
      <c r="G19" s="208">
        <f>(F19*$H$51)/$G$51</f>
      </c>
      <c r="H19" s="209">
        <v>6.12901878356934</v>
      </c>
      <c r="I19" s="210">
        <f>(H19*$H$51)/$F$51</f>
      </c>
      <c r="J19" s="211">
        <f>1-K19</f>
      </c>
      <c r="K19" s="212">
        <f>K18+(1/14)</f>
      </c>
      <c r="L19" s="209">
        <f>(G19*J19)+(I19*K19)</f>
      </c>
      <c r="M19" s="16">
        <v>7.27</v>
      </c>
      <c r="N19" s="213">
        <f>M19/H19</f>
      </c>
    </row>
    <row r="20" spans="1:14" ht="14.25">
      <c r="A20" s="25">
        <v>2014</v>
      </c>
      <c r="B20" s="205">
        <v>4.80767555972843</v>
      </c>
      <c r="C20" s="232">
        <v>4.5</v>
      </c>
      <c r="D20" s="206">
        <f>C20-B20</f>
      </c>
      <c r="E20" s="206">
        <f>D20/$H$52</f>
      </c>
      <c r="F20" s="207">
        <v>4.765911</v>
      </c>
      <c r="G20" s="208">
        <f>(F20*$H$51)/$G$51</f>
      </c>
      <c r="H20" s="209">
        <v>6.08605670928955</v>
      </c>
      <c r="I20" s="210">
        <f>(H20*$H$51)/$F$51</f>
      </c>
      <c r="J20" s="211">
        <f>1-K20</f>
      </c>
      <c r="K20" s="212">
        <f>K19+(1/14)</f>
      </c>
      <c r="L20" s="209">
        <f>(G20*J20)+(I20*K20)</f>
      </c>
      <c r="M20" s="16">
        <v>7.41</v>
      </c>
      <c r="N20" s="213">
        <f>M20/H20</f>
      </c>
    </row>
    <row r="21" spans="1:14" ht="14.25">
      <c r="A21" s="25">
        <v>2015</v>
      </c>
      <c r="B21" s="205">
        <v>4.84780516799043</v>
      </c>
      <c r="C21" s="232">
        <v>4.5</v>
      </c>
      <c r="D21" s="206">
        <f>C21-B21</f>
      </c>
      <c r="E21" s="206">
        <f>D21/$H$52</f>
      </c>
      <c r="F21" s="207">
        <v>4.805692</v>
      </c>
      <c r="G21" s="208">
        <f>(F21*$H$51)/$G$51</f>
      </c>
      <c r="H21" s="209">
        <v>6.27072048187256</v>
      </c>
      <c r="I21" s="210">
        <f>(H21*$H$51)/$F$51</f>
      </c>
      <c r="J21" s="211">
        <f>1-K21</f>
      </c>
      <c r="K21" s="212">
        <f>K20+(1/14)</f>
      </c>
      <c r="L21" s="209">
        <f>(G21*J21)+(I21*K21)</f>
      </c>
      <c r="M21" s="16">
        <v>7.59</v>
      </c>
      <c r="N21" s="213">
        <f>M21/H21</f>
      </c>
    </row>
    <row r="22" spans="1:14" ht="14.25">
      <c r="A22" s="25">
        <v>2016</v>
      </c>
      <c r="B22" s="205">
        <v>4.87700785343264</v>
      </c>
      <c r="C22" s="232">
        <v>4.5</v>
      </c>
      <c r="D22" s="206">
        <f>C22-B22</f>
      </c>
      <c r="E22" s="206">
        <f>D22/$H$52</f>
      </c>
      <c r="F22" s="207">
        <v>4.834641</v>
      </c>
      <c r="G22" s="208">
        <f>(F22*$H$51)/$G$51</f>
      </c>
      <c r="H22" s="209">
        <v>6.37700891494751</v>
      </c>
      <c r="I22" s="210">
        <f>(H22*$H$51)/$F$51</f>
      </c>
      <c r="J22" s="211">
        <f>1-K22</f>
      </c>
      <c r="K22" s="212">
        <f>K21+(1/14)</f>
      </c>
      <c r="L22" s="209">
        <f>(G22*J22)+(I22*K22)</f>
      </c>
      <c r="M22" s="16">
        <v>7.67</v>
      </c>
      <c r="N22" s="213">
        <f>M22/H22</f>
      </c>
    </row>
    <row r="23" spans="1:14" ht="14.25">
      <c r="A23" s="25">
        <v>2017</v>
      </c>
      <c r="B23" s="205">
        <v>4.92474857992537</v>
      </c>
      <c r="C23" s="232">
        <v>4.5</v>
      </c>
      <c r="D23" s="206">
        <f>C23-B23</f>
      </c>
      <c r="E23" s="206">
        <f>D23/$H$52</f>
      </c>
      <c r="F23" s="207">
        <v>4.881967</v>
      </c>
      <c r="G23" s="208">
        <f>(F23*$H$51)/$G$51</f>
      </c>
      <c r="H23" s="209">
        <v>6.3849573135376</v>
      </c>
      <c r="I23" s="210">
        <f>(H23*$H$51)/$F$51</f>
      </c>
      <c r="J23" s="211">
        <f>1-K23</f>
      </c>
      <c r="K23" s="212">
        <f>K22+(1/14)</f>
      </c>
      <c r="L23" s="209">
        <f>(G23*J23)+(I23*K23)</f>
      </c>
      <c r="M23" s="16">
        <v>7.64</v>
      </c>
      <c r="N23" s="213">
        <f>M23/H23</f>
      </c>
    </row>
    <row r="24" spans="1:14" ht="14.25">
      <c r="A24" s="25">
        <v>2018</v>
      </c>
      <c r="B24" s="205">
        <v>5.00285812210216</v>
      </c>
      <c r="C24" s="232">
        <v>4.5</v>
      </c>
      <c r="D24" s="206">
        <f>C24-B24</f>
      </c>
      <c r="E24" s="206">
        <f>D24/$H$52</f>
      </c>
      <c r="F24" s="207">
        <v>4.959398</v>
      </c>
      <c r="G24" s="208">
        <f>(F24*$H$51)/$G$51</f>
      </c>
      <c r="H24" s="209">
        <v>6.43404626846314</v>
      </c>
      <c r="I24" s="210">
        <f>(H24*$H$51)/$F$51</f>
      </c>
      <c r="J24" s="211">
        <f>1-K24</f>
      </c>
      <c r="K24" s="212">
        <f>K23+(1/14)</f>
      </c>
      <c r="L24" s="209">
        <f>(G24*J24)+(I24*K24)</f>
      </c>
      <c r="M24" s="16">
        <v>7.68</v>
      </c>
      <c r="N24" s="213">
        <f>M24/H24</f>
      </c>
    </row>
    <row r="25" spans="1:14" ht="14.25">
      <c r="A25" s="25">
        <v>2019</v>
      </c>
      <c r="B25" s="205">
        <v>5.08068016677123</v>
      </c>
      <c r="C25" s="232">
        <v>4.5</v>
      </c>
      <c r="D25" s="206">
        <f>C25-B25</f>
      </c>
      <c r="E25" s="206">
        <f>D25/$H$52</f>
      </c>
      <c r="F25" s="207">
        <v>5.036544</v>
      </c>
      <c r="G25" s="208">
        <f>(F25*$H$51)/$G$51</f>
      </c>
      <c r="H25" s="209">
        <v>6.50618314743042</v>
      </c>
      <c r="I25" s="210">
        <f>(H25*$H$51)/$F$51</f>
      </c>
      <c r="J25" s="211">
        <f>1-K25</f>
      </c>
      <c r="K25" s="212">
        <f>K24+(1/14)</f>
      </c>
      <c r="L25" s="209">
        <f>(G25*J25)+(I25*K25)</f>
      </c>
      <c r="M25" s="16">
        <v>7.85</v>
      </c>
      <c r="N25" s="213">
        <f>M25/H25</f>
      </c>
    </row>
    <row r="26" spans="1:14" ht="14.25">
      <c r="A26" s="25">
        <v>2020</v>
      </c>
      <c r="B26" s="205">
        <v>5.22335458783998</v>
      </c>
      <c r="C26" s="232">
        <v>4.5</v>
      </c>
      <c r="D26" s="206">
        <f>C26-B26</f>
      </c>
      <c r="E26" s="206">
        <f>D26/$H$52</f>
      </c>
      <c r="F26" s="207">
        <v>5.177979</v>
      </c>
      <c r="G26" s="208">
        <f>(F26*$H$51)/$G$51</f>
      </c>
      <c r="H26" s="209">
        <v>6.63996934890747</v>
      </c>
      <c r="I26" s="210">
        <f>(H26*$H$51)/$F$51</f>
      </c>
      <c r="J26" s="211">
        <f>1-K26</f>
      </c>
      <c r="K26" s="212">
        <f>K25+(1/14)</f>
      </c>
      <c r="L26" s="209">
        <f>(G26*J26)+(I26*K26)</f>
      </c>
      <c r="M26" s="16">
        <v>7.8</v>
      </c>
      <c r="N26" s="213">
        <f>M26/H26</f>
      </c>
    </row>
    <row r="27" spans="1:14" ht="14.25">
      <c r="A27" s="25">
        <v>2021</v>
      </c>
      <c r="B27" s="205">
        <v>5.37942841029493</v>
      </c>
      <c r="C27" s="232">
        <v>4.5</v>
      </c>
      <c r="D27" s="206">
        <f>C27-B27</f>
      </c>
      <c r="E27" s="206">
        <f>D27/$H$52</f>
      </c>
      <c r="F27" s="207">
        <v>5.332697</v>
      </c>
      <c r="G27" s="208">
        <f>(F27*$H$51)/$G$51</f>
      </c>
      <c r="H27" s="209">
        <v>6.7400803565979</v>
      </c>
      <c r="I27" s="210">
        <f>(H27*$H$51)/$F$51</f>
      </c>
      <c r="J27" s="211">
        <f>1-K27</f>
      </c>
      <c r="K27" s="212">
        <f>K26+(1/14)</f>
      </c>
      <c r="L27" s="209">
        <f>(G27*J27)+(I27*K27)</f>
      </c>
      <c r="M27" s="16">
        <v>7.61</v>
      </c>
      <c r="N27" s="213">
        <f>M27/H27</f>
      </c>
    </row>
    <row r="28" spans="1:14" ht="14.25">
      <c r="A28" s="25">
        <v>2022</v>
      </c>
      <c r="B28" s="205">
        <v>5.53297427220829</v>
      </c>
      <c r="C28" s="232">
        <v>4.5</v>
      </c>
      <c r="D28" s="206">
        <f>C28-B28</f>
      </c>
      <c r="E28" s="206">
        <f>D28/$H$52</f>
      </c>
      <c r="F28" s="207">
        <v>5.484909</v>
      </c>
      <c r="G28" s="208">
        <f>(F28*$H$51)/$G$51</f>
      </c>
      <c r="H28" s="209">
        <v>6.92892932891846</v>
      </c>
      <c r="I28" s="210">
        <f>(H28*$H$51)/$F$51</f>
      </c>
      <c r="J28" s="211">
        <f>1-K28</f>
      </c>
      <c r="K28" s="212">
        <f>K27+(1/14)</f>
      </c>
      <c r="L28" s="209">
        <f>(G28*J28)+(I28*K28)</f>
      </c>
      <c r="M28" s="16">
        <v>7.84</v>
      </c>
      <c r="N28" s="213">
        <f>M28/H28</f>
      </c>
    </row>
    <row r="29" spans="1:14" ht="14.25">
      <c r="A29" s="25">
        <v>2023</v>
      </c>
      <c r="B29" s="205">
        <v>5.71642693626699</v>
      </c>
      <c r="C29" s="232">
        <v>4.5</v>
      </c>
      <c r="D29" s="206">
        <f>C29-B29</f>
      </c>
      <c r="E29" s="206">
        <f>D29/$H$52</f>
      </c>
      <c r="F29" s="207">
        <v>5.666768</v>
      </c>
      <c r="G29" s="208">
        <f>(F29*$H$51)/$G$51</f>
      </c>
      <c r="H29" s="209">
        <v>6.95708656311035</v>
      </c>
      <c r="I29" s="210">
        <f>(H29*$H$51)/$F$51</f>
      </c>
      <c r="J29" s="211">
        <f>1-K29</f>
      </c>
      <c r="K29" s="212">
        <f>K28+(1/14)</f>
      </c>
      <c r="L29" s="209">
        <f>(G29*J29)+(I29*K29)</f>
      </c>
      <c r="M29" s="16">
        <v>8.15</v>
      </c>
      <c r="N29" s="213">
        <f>M29/H29</f>
      </c>
    </row>
    <row r="30" spans="1:14" ht="14.25">
      <c r="A30" s="25">
        <v>2024</v>
      </c>
      <c r="B30" s="205">
        <v>5.89710045775105</v>
      </c>
      <c r="C30" s="232">
        <v>4.5</v>
      </c>
      <c r="D30" s="206">
        <f>C30-B30</f>
      </c>
      <c r="E30" s="206">
        <f>D30/$H$52</f>
      </c>
      <c r="F30" s="207">
        <v>5.845872</v>
      </c>
      <c r="G30" s="208">
        <f>(F30*$H$51)/$G$51</f>
      </c>
      <c r="H30" s="209">
        <v>6.91437673568726</v>
      </c>
      <c r="I30" s="210">
        <f>(H30*$H$51)/$F$51</f>
      </c>
      <c r="J30" s="211">
        <f>1-K30</f>
      </c>
      <c r="K30" s="212">
        <f>K29+(1/14)</f>
      </c>
      <c r="L30" s="209">
        <f>(G30*J30)+(I30*K30)</f>
      </c>
      <c r="M30" s="16">
        <v>8.43</v>
      </c>
      <c r="N30" s="213">
        <f>M30/H30</f>
      </c>
    </row>
    <row r="31" spans="1:14" ht="14.25">
      <c r="A31" s="25">
        <v>2025</v>
      </c>
      <c r="B31" s="205">
        <v>6.06557904109178</v>
      </c>
      <c r="C31" s="232">
        <v>4.5</v>
      </c>
      <c r="D31" s="206">
        <f>C31-B31</f>
      </c>
      <c r="E31" s="206">
        <f>D31/$H$52</f>
      </c>
      <c r="F31" s="207">
        <v>6.012887</v>
      </c>
      <c r="G31" s="208">
        <f>(F31*$H$51)/$G$51</f>
      </c>
      <c r="H31" s="209">
        <v>6.99175214767456</v>
      </c>
      <c r="I31" s="210">
        <f>(H31*$H$51)/$F$51</f>
      </c>
      <c r="J31" s="211">
        <f>1-K31</f>
      </c>
      <c r="K31" s="212">
        <v>1</v>
      </c>
      <c r="L31" s="209">
        <f>(G31*J31)+(I31*K31)</f>
      </c>
      <c r="M31" s="16">
        <v>8.71</v>
      </c>
      <c r="N31" s="213">
        <f>M31/H31</f>
      </c>
    </row>
    <row r="32" spans="1:14" ht="14.25">
      <c r="A32" s="25">
        <v>2026</v>
      </c>
      <c r="B32" s="205">
        <v>6.2062803213707</v>
      </c>
      <c r="C32" s="232">
        <v>4.5</v>
      </c>
      <c r="D32" s="206">
        <f>C32-B32</f>
      </c>
      <c r="E32" s="206">
        <f>D32/$H$52</f>
      </c>
      <c r="F32" s="207">
        <v>6.152366</v>
      </c>
      <c r="G32" s="208">
        <f>(F32*$H$51)/$G$51</f>
      </c>
      <c r="H32" s="209">
        <v>7.15202474594116</v>
      </c>
      <c r="I32" s="210">
        <f>(H32*$H$51)/$F$51</f>
      </c>
      <c r="J32" s="211">
        <f>1-K32</f>
      </c>
      <c r="K32" s="212">
        <v>1</v>
      </c>
      <c r="L32" s="209">
        <f>(G32*J32)+(I32*K32)</f>
      </c>
      <c r="M32" s="16">
        <v>8.92</v>
      </c>
      <c r="N32" s="213">
        <f>M32/H32</f>
      </c>
    </row>
    <row r="33" spans="1:14" ht="14.25">
      <c r="A33" s="25">
        <v>2027</v>
      </c>
      <c r="B33" s="205">
        <v>6.334954118195</v>
      </c>
      <c r="C33" s="232">
        <v>4.5</v>
      </c>
      <c r="D33" s="206">
        <f>C33-B33</f>
      </c>
      <c r="E33" s="206">
        <f>D33/$H$52</f>
      </c>
      <c r="F33" s="207">
        <v>6.279922</v>
      </c>
      <c r="G33" s="208">
        <f>(F33*$H$51)/$G$51</f>
      </c>
      <c r="H33" s="209">
        <v>7.29198360443115</v>
      </c>
      <c r="I33" s="210">
        <f>(H33*$H$51)/$F$51</f>
      </c>
      <c r="J33" s="211">
        <f>1-K33</f>
      </c>
      <c r="K33" s="212">
        <v>1</v>
      </c>
      <c r="L33" s="209">
        <f>(G33*J33)+(I33*K33)</f>
      </c>
      <c r="M33" s="16">
        <v>9.14</v>
      </c>
      <c r="N33" s="213">
        <f>M33/H33</f>
      </c>
    </row>
    <row r="34" spans="1:14" ht="14.25">
      <c r="A34" s="25">
        <v>2028</v>
      </c>
      <c r="B34" s="205">
        <v>6.42029548364497</v>
      </c>
      <c r="C34" s="232">
        <v>4.5</v>
      </c>
      <c r="D34" s="206">
        <f>C34-B34</f>
      </c>
      <c r="E34" s="206">
        <f>D34/$H$52</f>
      </c>
      <c r="F34" s="207">
        <v>6.364522</v>
      </c>
      <c r="G34" s="208">
        <f>(F34*$H$51)/$G$51</f>
      </c>
      <c r="H34" s="209">
        <v>7.53026962280274</v>
      </c>
      <c r="I34" s="210">
        <f>(H34*$H$51)/$F$51</f>
      </c>
      <c r="J34" s="211">
        <f>1-K34</f>
      </c>
      <c r="K34" s="212">
        <v>1</v>
      </c>
      <c r="L34" s="209">
        <f>(G34*J34)+(I34*K34)</f>
      </c>
      <c r="M34" s="16">
        <v>9.5</v>
      </c>
      <c r="N34" s="213">
        <f>M34/H34</f>
      </c>
    </row>
    <row r="35" spans="1:14" ht="14.25">
      <c r="A35" s="25">
        <v>2029</v>
      </c>
      <c r="B35" s="205">
        <v>6.48218512257034</v>
      </c>
      <c r="C35" s="232">
        <v>4.5</v>
      </c>
      <c r="D35" s="206">
        <f>C35-B35</f>
      </c>
      <c r="E35" s="206">
        <f>D35/$H$52</f>
      </c>
      <c r="F35" s="207">
        <v>6.425874</v>
      </c>
      <c r="G35" s="208">
        <f>(F35*$H$51)/$G$51</f>
      </c>
      <c r="H35" s="209">
        <v>7.77427244186401</v>
      </c>
      <c r="I35" s="210">
        <f>(H35*$H$51)/$F$51</f>
      </c>
      <c r="J35" s="211">
        <f>1-K35</f>
      </c>
      <c r="K35" s="212">
        <v>1</v>
      </c>
      <c r="L35" s="209">
        <f>(G35*J35)+(I35*K35)</f>
      </c>
      <c r="M35" s="16">
        <v>9.78</v>
      </c>
      <c r="N35" s="213">
        <f>M35/H35</f>
      </c>
    </row>
    <row r="36" spans="1:14" ht="14.25">
      <c r="A36" s="25">
        <v>2030</v>
      </c>
      <c r="B36" s="205">
        <v>6.55958752175446</v>
      </c>
      <c r="C36" s="232">
        <v>4.5</v>
      </c>
      <c r="D36" s="206">
        <f>C36-B36</f>
      </c>
      <c r="E36" s="206">
        <f>D36/$H$52</f>
      </c>
      <c r="F36" s="207">
        <v>6.502604</v>
      </c>
      <c r="G36" s="208">
        <f>(F36*$H$51)/$G$51</f>
      </c>
      <c r="H36" s="209">
        <v>8.04983615875244</v>
      </c>
      <c r="I36" s="210">
        <f>(H36*$H$51)/$F$51</f>
      </c>
      <c r="J36" s="211">
        <f>1-K36</f>
      </c>
      <c r="K36" s="212">
        <v>1</v>
      </c>
      <c r="L36" s="209">
        <f>(G36*J36)+(I36*K36)</f>
      </c>
      <c r="M36" s="16">
        <v>10</v>
      </c>
      <c r="N36" s="213">
        <f>M36/H36</f>
      </c>
    </row>
    <row r="37" spans="1:14" ht="14.25">
      <c r="A37" s="25">
        <v>2031</v>
      </c>
      <c r="B37" s="205">
        <v>6.68038691315675</v>
      </c>
      <c r="C37" s="232">
        <v>4.5</v>
      </c>
      <c r="D37" s="206">
        <f>C37-B37</f>
      </c>
      <c r="E37" s="206">
        <f>D37/$H$52</f>
      </c>
      <c r="F37" s="207">
        <v>6.622354</v>
      </c>
      <c r="G37" s="208">
        <f>(F37*$H$51)/$G$51</f>
      </c>
      <c r="H37" s="209">
        <v>8.38898372650146</v>
      </c>
      <c r="I37" s="210">
        <f>(H37*$H$51)/$F$51</f>
      </c>
      <c r="J37" s="211">
        <f>1-K37</f>
      </c>
      <c r="K37" s="212">
        <v>1</v>
      </c>
      <c r="L37" s="209">
        <f>(G37*J37)+(I37*K37)</f>
      </c>
      <c r="M37" s="16">
        <v>9.93</v>
      </c>
      <c r="N37" s="213">
        <f>M37/H37</f>
      </c>
    </row>
    <row r="38" spans="1:14" ht="14.25">
      <c r="A38" s="25">
        <v>2032</v>
      </c>
      <c r="B38" s="205">
        <v>6.81801146572145</v>
      </c>
      <c r="C38" s="232">
        <v>4.5</v>
      </c>
      <c r="D38" s="206">
        <f>C38-B38</f>
      </c>
      <c r="E38" s="206">
        <f>D38/$H$52</f>
      </c>
      <c r="F38" s="207">
        <v>6.758783</v>
      </c>
      <c r="G38" s="208">
        <f>(F38*$H$51)/$G$51</f>
      </c>
      <c r="H38" s="209">
        <v>8.49679374694824</v>
      </c>
      <c r="I38" s="210">
        <f>(H38*$H$51)/$F$51</f>
      </c>
      <c r="J38" s="211">
        <f>1-K38</f>
      </c>
      <c r="K38" s="212">
        <v>1</v>
      </c>
      <c r="L38" s="209">
        <f>(G38*J38)+(I38*K38)</f>
      </c>
      <c r="M38" s="16">
        <v>10.18</v>
      </c>
      <c r="N38" s="213">
        <f>M38/H38</f>
      </c>
    </row>
    <row r="39" spans="1:14" ht="14.25">
      <c r="A39" s="25">
        <v>2033</v>
      </c>
      <c r="B39" s="205">
        <v>6.93625969502891</v>
      </c>
      <c r="C39" s="232">
        <v>4.5</v>
      </c>
      <c r="D39" s="206">
        <f>C39-B39</f>
      </c>
      <c r="E39" s="206">
        <f>D39/$H$52</f>
      </c>
      <c r="F39" s="207">
        <v>6.876004</v>
      </c>
      <c r="G39" s="208">
        <f>(F39*$H$51)/$G$51</f>
      </c>
      <c r="H39" s="209">
        <v>8.52962493896484</v>
      </c>
      <c r="I39" s="210">
        <f>(H39*$H$51)/$F$51</f>
      </c>
      <c r="J39" s="211">
        <f>1-K39</f>
      </c>
      <c r="K39" s="212">
        <v>1</v>
      </c>
      <c r="L39" s="209">
        <f>(G39*J39)+(I39*K39)</f>
      </c>
      <c r="M39" s="16">
        <v>10.52</v>
      </c>
      <c r="N39" s="213">
        <f>M39/H39</f>
      </c>
    </row>
    <row r="40" spans="1:14" ht="14.25">
      <c r="A40" s="25">
        <v>2034</v>
      </c>
      <c r="B40" s="205">
        <v>7.07017300783604</v>
      </c>
      <c r="C40" s="232">
        <v>4.5</v>
      </c>
      <c r="D40" s="206">
        <f>C40-B40</f>
      </c>
      <c r="E40" s="206">
        <f>D40/$H$52</f>
      </c>
      <c r="F40" s="207">
        <v>7.008754</v>
      </c>
      <c r="G40" s="208">
        <f>(F40*$H$51)/$G$51</f>
      </c>
      <c r="H40" s="209">
        <v>8.74864768981934</v>
      </c>
      <c r="I40" s="210">
        <f>(H40*$H$51)/$F$51</f>
      </c>
      <c r="J40" s="211">
        <f>1-K40</f>
      </c>
      <c r="K40" s="212">
        <v>1</v>
      </c>
      <c r="L40" s="209">
        <f>(G40*J40)+(I40*K40)</f>
      </c>
      <c r="M40" s="16">
        <v>10.78</v>
      </c>
      <c r="N40" s="213">
        <f>M40/H40</f>
      </c>
    </row>
    <row r="41" spans="1:14" ht="14.25">
      <c r="A41" s="25">
        <v>2035</v>
      </c>
      <c r="B41" s="233">
        <v>7.2541118957499</v>
      </c>
      <c r="C41" s="232">
        <v>4.5</v>
      </c>
      <c r="D41" s="206">
        <f>C41-B41</f>
      </c>
      <c r="E41" s="206">
        <f>D41/$H$52</f>
      </c>
      <c r="F41" s="207">
        <v>7.191095</v>
      </c>
      <c r="G41" s="215">
        <f>(F41*$H$51)/$G$51</f>
      </c>
      <c r="H41" s="209">
        <v>8.87985706329346</v>
      </c>
      <c r="I41" s="210">
        <f>(H41*$H$51)/$F$51</f>
      </c>
      <c r="J41" s="211">
        <f>1-K41</f>
      </c>
      <c r="K41" s="212">
        <v>1</v>
      </c>
      <c r="L41" s="216">
        <f>(G41*J41)+(I41*K41)</f>
      </c>
      <c r="M41" s="18">
        <v>10.88</v>
      </c>
      <c r="N41" s="213">
        <f>M41/H41</f>
      </c>
    </row>
    <row r="42" spans="2:13" ht="12.75" customHeight="1">
      <c r="B42" s="49"/>
      <c r="G42" s="49"/>
      <c r="L42" s="49"/>
      <c r="M42" s="49"/>
    </row>
    <row r="43" spans="1:8" ht="12.75" customHeight="1">
      <c r="A43" s="50" t="s">
        <v>401</v>
      </c>
      <c r="F43" s="16" t="s">
        <v>248</v>
      </c>
      <c r="H43" s="16" t="s">
        <v>248</v>
      </c>
    </row>
    <row r="44" spans="1:8" ht="12.75" customHeight="1">
      <c r="A44" s="50" t="s">
        <v>477</v>
      </c>
      <c r="F44" s="97" t="s">
        <v>443</v>
      </c>
      <c r="H44" s="217" t="s">
        <v>263</v>
      </c>
    </row>
    <row r="45" ht="12.75" customHeight="1"/>
    <row r="46" ht="12.75" customHeight="1"/>
    <row r="47" ht="12.75" customHeight="1">
      <c r="A47" s="97" t="s">
        <v>331</v>
      </c>
    </row>
    <row r="48" ht="12.75" customHeight="1">
      <c r="A48" s="97" t="s">
        <v>183</v>
      </c>
    </row>
    <row r="49" ht="12.75" customHeight="1"/>
    <row r="50" spans="4:8" ht="12.75" customHeight="1">
      <c r="D50" s="50" t="s">
        <v>235</v>
      </c>
      <c r="F50" s="218">
        <v>2008</v>
      </c>
      <c r="G50" s="218">
        <v>2009</v>
      </c>
      <c r="H50" s="218">
        <v>2010</v>
      </c>
    </row>
    <row r="51" spans="4:8" ht="12.75" customHeight="1">
      <c r="D51" s="219" t="s">
        <v>361</v>
      </c>
      <c r="F51" s="220">
        <v>1.08597469329834</v>
      </c>
      <c r="G51" s="220">
        <v>1.09617722034454</v>
      </c>
      <c r="H51" s="220">
        <v>1.10578322410584</v>
      </c>
    </row>
    <row r="52" ht="12.75" customHeight="1">
      <c r="H52" s="50">
        <f>H51/G51</f>
      </c>
    </row>
    <row r="53" spans="1:4" ht="12.75" customHeight="1">
      <c r="A53" s="234" t="s">
        <v>349</v>
      </c>
      <c r="B53" s="235"/>
      <c r="C53" s="235"/>
      <c r="D53" s="235"/>
    </row>
    <row r="54" spans="1:9" ht="12.75" customHeight="1">
      <c r="A54" s="50" t="s">
        <v>92</v>
      </c>
      <c r="I54" s="50" t="s">
        <v>294</v>
      </c>
    </row>
    <row r="55" spans="3:11" ht="12.75" customHeight="1">
      <c r="C55" s="50" t="s">
        <v>139</v>
      </c>
      <c r="D55" s="206">
        <f>E21</f>
      </c>
      <c r="E55" s="206">
        <f>E26</f>
      </c>
      <c r="F55" s="206">
        <f>E31</f>
      </c>
      <c r="G55" s="206">
        <f>E36</f>
      </c>
      <c r="H55" s="206">
        <f>E41</f>
      </c>
      <c r="I55" s="206">
        <f>H55</f>
      </c>
      <c r="J55" s="206">
        <f>I55</f>
      </c>
      <c r="K55" s="206">
        <f>J55</f>
      </c>
    </row>
    <row r="56" spans="2:11" ht="12.75" customHeight="1">
      <c r="B56" s="18"/>
      <c r="C56" s="18"/>
      <c r="D56" s="18"/>
      <c r="E56" s="18"/>
      <c r="F56" s="18"/>
      <c r="G56" s="18"/>
      <c r="H56" s="18"/>
      <c r="I56" s="18"/>
      <c r="J56" s="18"/>
      <c r="K56" s="18"/>
    </row>
    <row r="57" spans="1:12" ht="14.25">
      <c r="A57" s="19"/>
      <c r="B57" s="98"/>
      <c r="C57" s="99"/>
      <c r="D57" s="100">
        <v>2015</v>
      </c>
      <c r="E57" s="100">
        <v>2020</v>
      </c>
      <c r="F57" s="100">
        <v>2025</v>
      </c>
      <c r="G57" s="100">
        <v>2030</v>
      </c>
      <c r="H57" s="100">
        <v>2035</v>
      </c>
      <c r="I57" s="100">
        <v>2040</v>
      </c>
      <c r="J57" s="100">
        <v>2045</v>
      </c>
      <c r="K57" s="101">
        <v>2050</v>
      </c>
      <c r="L57" s="55"/>
    </row>
    <row r="58" spans="1:12" ht="14.25">
      <c r="A58" s="19"/>
      <c r="B58" s="103"/>
      <c r="C58" s="224" t="s">
        <v>345</v>
      </c>
      <c r="D58" s="31"/>
      <c r="E58" s="31"/>
      <c r="F58" s="31"/>
      <c r="G58" s="31"/>
      <c r="H58" s="31"/>
      <c r="I58" s="225"/>
      <c r="J58" s="225"/>
      <c r="K58" s="226"/>
      <c r="L58" s="55"/>
    </row>
    <row r="59" spans="3:11" ht="14.25">
      <c r="C59" s="13" t="s">
        <v>4</v>
      </c>
      <c r="D59" s="206"/>
      <c r="E59" s="206"/>
      <c r="F59" s="206"/>
      <c r="G59" s="206"/>
      <c r="H59" s="206"/>
      <c r="I59" s="206"/>
      <c r="J59" s="206"/>
      <c r="K59" s="206"/>
    </row>
    <row r="60" spans="2:11" ht="12.75" customHeight="1">
      <c r="B60" s="50"/>
      <c r="D60" s="206"/>
      <c r="E60" s="206"/>
      <c r="F60" s="206"/>
      <c r="G60" s="206"/>
      <c r="H60" s="206"/>
      <c r="I60" s="206"/>
      <c r="J60" s="206"/>
      <c r="K60" s="206"/>
    </row>
  </sheetData>
  <mergeCells count="4">
    <mergeCell ref="A13:D13"/>
    <mergeCell ref="A14:C14"/>
    <mergeCell ref="J15:K15"/>
    <mergeCell ref="A53:D53"/>
  </mergeCells>
  <printOptions/>
  <pageMargins left="0.75" right="0.75" top="1" bottom="1" header="0.5" footer="0.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AB116"/>
  <sheetViews>
    <sheetView workbookViewId="0" topLeftCell="A1"/>
  </sheetViews>
  <sheetFormatPr defaultColWidth="8.8515625" defaultRowHeight="12.75" customHeight="1"/>
  <cols>
    <col min="1" max="1" width="16.7109375" style="0" customWidth="1"/>
    <col min="2" max="2" width="18.57421875" style="0" customWidth="1"/>
    <col min="3" max="3" width="24.8515625" style="0" customWidth="1"/>
    <col min="4" max="28" width="8.8515625" style="0" customWidth="1"/>
  </cols>
  <sheetData>
    <row r="1" spans="2:3" ht="38.25">
      <c r="B1" s="163" t="s">
        <v>295</v>
      </c>
      <c r="C1" s="163" t="s">
        <v>89</v>
      </c>
    </row>
    <row r="2" spans="1:3" ht="127.5">
      <c r="A2" s="163" t="s">
        <v>166</v>
      </c>
      <c r="B2" s="16" t="s">
        <v>216</v>
      </c>
      <c r="C2" s="16" t="s">
        <v>242</v>
      </c>
    </row>
    <row r="3" spans="1:3" ht="25.5">
      <c r="A3" s="163" t="s">
        <v>404</v>
      </c>
      <c r="B3" s="16" t="s">
        <v>217</v>
      </c>
      <c r="C3" s="16" t="s">
        <v>47</v>
      </c>
    </row>
    <row r="4" ht="12.75" customHeight="1"/>
    <row r="5" ht="76.5">
      <c r="A5" s="236" t="s">
        <v>107</v>
      </c>
    </row>
    <row r="6" ht="12.75" customHeight="1"/>
    <row r="7" ht="12.75" customHeight="1"/>
    <row r="8" ht="12.75" customHeight="1"/>
    <row r="9" spans="1:13" ht="14.25">
      <c r="A9" s="120" t="s">
        <v>317</v>
      </c>
      <c r="J9" s="43">
        <v>1.008763183</v>
      </c>
      <c r="K9" s="43" t="s">
        <v>201</v>
      </c>
      <c r="L9" s="50"/>
      <c r="M9" s="50"/>
    </row>
    <row r="10" spans="1:28" ht="14.25">
      <c r="A10" s="120" t="s">
        <v>297</v>
      </c>
      <c r="D10" s="227">
        <v>-0.02</v>
      </c>
      <c r="E10" s="227">
        <v>-0.11</v>
      </c>
      <c r="F10" s="227">
        <v>-0.24</v>
      </c>
      <c r="G10" s="227">
        <v>-0.31</v>
      </c>
      <c r="H10" s="227">
        <v>-0.35</v>
      </c>
      <c r="I10" s="227">
        <v>-0.38</v>
      </c>
      <c r="J10" s="227">
        <v>-0.42</v>
      </c>
      <c r="K10" s="227">
        <v>-0.5</v>
      </c>
      <c r="L10" s="227">
        <v>-0.58</v>
      </c>
      <c r="M10" s="227">
        <v>-0.72</v>
      </c>
      <c r="N10" s="227">
        <v>-0.88</v>
      </c>
      <c r="O10" s="227">
        <v>-1.03</v>
      </c>
      <c r="P10" s="227">
        <v>-1.22</v>
      </c>
      <c r="Q10" s="227">
        <v>-1.4</v>
      </c>
      <c r="R10" s="227">
        <v>-1.57</v>
      </c>
      <c r="S10" s="227">
        <v>-1.71</v>
      </c>
      <c r="T10" s="227">
        <v>-1.83</v>
      </c>
      <c r="U10" s="227">
        <v>-1.92</v>
      </c>
      <c r="V10" s="227">
        <v>-1.98</v>
      </c>
      <c r="W10" s="227">
        <v>-2.06</v>
      </c>
      <c r="X10" s="227">
        <v>-2.18</v>
      </c>
      <c r="Y10" s="227">
        <v>-2.32</v>
      </c>
      <c r="Z10" s="227">
        <v>-2.44</v>
      </c>
      <c r="AA10" s="228">
        <v>-2.57</v>
      </c>
      <c r="AB10" s="227">
        <v>-2.75</v>
      </c>
    </row>
    <row r="11" spans="6:13" ht="14.25">
      <c r="F11" s="230" t="s">
        <v>401</v>
      </c>
      <c r="G11" s="16"/>
      <c r="H11" s="16"/>
      <c r="I11" s="16"/>
      <c r="J11" s="16"/>
      <c r="K11" s="16"/>
      <c r="L11" s="16"/>
      <c r="M11" s="16"/>
    </row>
    <row r="12" spans="2:13" ht="14.25">
      <c r="B12" s="120" t="s">
        <v>7</v>
      </c>
      <c r="F12" s="230" t="s">
        <v>477</v>
      </c>
      <c r="G12" s="16"/>
      <c r="H12" s="16"/>
      <c r="I12" s="16"/>
      <c r="J12" s="16"/>
      <c r="K12" s="16"/>
      <c r="L12" s="16"/>
      <c r="M12" s="16"/>
    </row>
    <row r="13" spans="2:28" ht="14.25">
      <c r="B13" s="120" t="s">
        <v>108</v>
      </c>
      <c r="C13" s="120" t="s">
        <v>206</v>
      </c>
      <c r="D13" s="120">
        <v>2011</v>
      </c>
      <c r="E13" s="120">
        <v>2012</v>
      </c>
      <c r="F13" s="120">
        <v>2013</v>
      </c>
      <c r="G13" s="120">
        <v>2014</v>
      </c>
      <c r="H13" s="120">
        <v>2015</v>
      </c>
      <c r="I13" s="120">
        <v>2016</v>
      </c>
      <c r="J13" s="120">
        <v>2017</v>
      </c>
      <c r="K13" s="120">
        <v>2018</v>
      </c>
      <c r="L13" s="120">
        <v>2019</v>
      </c>
      <c r="M13" s="120">
        <v>2020</v>
      </c>
      <c r="N13" s="120">
        <v>2021</v>
      </c>
      <c r="O13" s="120">
        <v>2022</v>
      </c>
      <c r="P13" s="120">
        <v>2023</v>
      </c>
      <c r="Q13" s="120">
        <v>2024</v>
      </c>
      <c r="R13" s="120">
        <v>2025</v>
      </c>
      <c r="S13" s="120">
        <v>2026</v>
      </c>
      <c r="T13" s="120">
        <v>2027</v>
      </c>
      <c r="U13" s="120">
        <v>2028</v>
      </c>
      <c r="V13" s="120">
        <v>2029</v>
      </c>
      <c r="W13" s="120">
        <v>2030</v>
      </c>
      <c r="X13" s="120">
        <v>2031</v>
      </c>
      <c r="Y13" s="120">
        <v>2032</v>
      </c>
      <c r="Z13" s="120">
        <v>2033</v>
      </c>
      <c r="AA13" s="120">
        <v>2034</v>
      </c>
      <c r="AB13" s="120">
        <v>2035</v>
      </c>
    </row>
    <row r="14" spans="2:28" ht="14.25">
      <c r="B14" s="43" t="s">
        <v>408</v>
      </c>
      <c r="C14" s="43" t="s">
        <v>277</v>
      </c>
      <c r="D14" s="210">
        <v>4.15</v>
      </c>
      <c r="E14" s="210">
        <v>3.91</v>
      </c>
      <c r="F14" s="210">
        <v>3.73</v>
      </c>
      <c r="G14" s="210">
        <v>3.53</v>
      </c>
      <c r="H14" s="210">
        <v>3.61</v>
      </c>
      <c r="I14" s="210">
        <v>3.88</v>
      </c>
      <c r="J14" s="210">
        <v>4.01</v>
      </c>
      <c r="K14" s="210">
        <v>4.09</v>
      </c>
      <c r="L14" s="210">
        <v>4.12</v>
      </c>
      <c r="M14" s="210">
        <v>4.11</v>
      </c>
      <c r="N14" s="210">
        <v>4.09</v>
      </c>
      <c r="O14" s="210">
        <v>4.12</v>
      </c>
      <c r="P14" s="210">
        <v>4.12</v>
      </c>
      <c r="Q14" s="210">
        <v>4.08</v>
      </c>
      <c r="R14" s="210">
        <v>4.03</v>
      </c>
      <c r="S14" s="210">
        <v>3.99</v>
      </c>
      <c r="T14" s="210">
        <v>3.98</v>
      </c>
      <c r="U14" s="210">
        <v>4.02</v>
      </c>
      <c r="V14" s="210">
        <v>4.07</v>
      </c>
      <c r="W14" s="210">
        <v>4.09</v>
      </c>
      <c r="X14" s="210">
        <v>4.07</v>
      </c>
      <c r="Y14" s="210">
        <v>4.05</v>
      </c>
      <c r="Z14" s="210">
        <v>4.08</v>
      </c>
      <c r="AA14" s="210">
        <v>4.15</v>
      </c>
      <c r="AB14" s="210">
        <v>4.18</v>
      </c>
    </row>
    <row r="15" spans="2:28" ht="14.25">
      <c r="B15" s="43" t="s">
        <v>408</v>
      </c>
      <c r="C15" s="43" t="s">
        <v>490</v>
      </c>
      <c r="D15" s="210">
        <v>4.48</v>
      </c>
      <c r="E15" s="210">
        <v>4.24</v>
      </c>
      <c r="F15" s="210">
        <v>4.15</v>
      </c>
      <c r="G15" s="210">
        <v>3.95</v>
      </c>
      <c r="H15" s="210">
        <v>4.05</v>
      </c>
      <c r="I15" s="210">
        <v>4.36</v>
      </c>
      <c r="J15" s="210">
        <v>4.5</v>
      </c>
      <c r="K15" s="210">
        <v>4.6</v>
      </c>
      <c r="L15" s="210">
        <v>4.64</v>
      </c>
      <c r="M15" s="210">
        <v>4.65</v>
      </c>
      <c r="N15" s="210">
        <v>4.65</v>
      </c>
      <c r="O15" s="210">
        <v>4.69</v>
      </c>
      <c r="P15" s="210">
        <v>4.71</v>
      </c>
      <c r="Q15" s="210">
        <v>4.68</v>
      </c>
      <c r="R15" s="210">
        <v>4.65</v>
      </c>
      <c r="S15" s="210">
        <v>4.63</v>
      </c>
      <c r="T15" s="210">
        <v>4.62</v>
      </c>
      <c r="U15" s="210">
        <v>4.68</v>
      </c>
      <c r="V15" s="210">
        <v>4.75</v>
      </c>
      <c r="W15" s="210">
        <v>4.78</v>
      </c>
      <c r="X15" s="210">
        <v>4.77</v>
      </c>
      <c r="Y15" s="210">
        <v>4.76</v>
      </c>
      <c r="Z15" s="210">
        <v>4.81</v>
      </c>
      <c r="AA15" s="210">
        <v>4.9</v>
      </c>
      <c r="AB15" s="210">
        <v>4.95</v>
      </c>
    </row>
    <row r="16" spans="2:28" ht="14.25">
      <c r="B16" s="43" t="s">
        <v>408</v>
      </c>
      <c r="C16" s="43" t="s">
        <v>409</v>
      </c>
      <c r="D16" s="210">
        <v>4.32</v>
      </c>
      <c r="E16" s="210">
        <v>4.04</v>
      </c>
      <c r="F16" s="210">
        <v>3.87</v>
      </c>
      <c r="G16" s="210">
        <v>3.67</v>
      </c>
      <c r="H16" s="210">
        <v>3.75</v>
      </c>
      <c r="I16" s="210">
        <v>4.04</v>
      </c>
      <c r="J16" s="210">
        <v>4.18</v>
      </c>
      <c r="K16" s="210">
        <v>4.25</v>
      </c>
      <c r="L16" s="210">
        <v>4.29</v>
      </c>
      <c r="M16" s="210">
        <v>4.29</v>
      </c>
      <c r="N16" s="210">
        <v>4.27</v>
      </c>
      <c r="O16" s="210">
        <v>4.31</v>
      </c>
      <c r="P16" s="210">
        <v>4.32</v>
      </c>
      <c r="Q16" s="210">
        <v>4.27</v>
      </c>
      <c r="R16" s="210">
        <v>4.23</v>
      </c>
      <c r="S16" s="210">
        <v>4.2</v>
      </c>
      <c r="T16" s="210">
        <v>4.2</v>
      </c>
      <c r="U16" s="210">
        <v>4.23</v>
      </c>
      <c r="V16" s="210">
        <v>4.29</v>
      </c>
      <c r="W16" s="210">
        <v>4.32</v>
      </c>
      <c r="X16" s="210">
        <v>4.3</v>
      </c>
      <c r="Y16" s="210">
        <v>4.29</v>
      </c>
      <c r="Z16" s="210">
        <v>4.32</v>
      </c>
      <c r="AA16" s="210">
        <v>4.4</v>
      </c>
      <c r="AB16" s="210">
        <v>4.43</v>
      </c>
    </row>
    <row r="17" spans="2:28" ht="14.25">
      <c r="B17" s="43" t="s">
        <v>351</v>
      </c>
      <c r="C17" s="43" t="s">
        <v>277</v>
      </c>
      <c r="D17" s="210">
        <v>4.54</v>
      </c>
      <c r="E17" s="210">
        <v>4.2</v>
      </c>
      <c r="F17" s="210">
        <v>4.03</v>
      </c>
      <c r="G17" s="210">
        <v>3.91</v>
      </c>
      <c r="H17" s="210">
        <v>3.91</v>
      </c>
      <c r="I17" s="210">
        <v>4</v>
      </c>
      <c r="J17" s="210">
        <v>4.08</v>
      </c>
      <c r="K17" s="210">
        <v>4.15</v>
      </c>
      <c r="L17" s="210">
        <v>4.22</v>
      </c>
      <c r="M17" s="210">
        <v>4.2</v>
      </c>
      <c r="N17" s="210">
        <v>4.2</v>
      </c>
      <c r="O17" s="210">
        <v>4.24</v>
      </c>
      <c r="P17" s="210">
        <v>4.19</v>
      </c>
      <c r="Q17" s="210">
        <v>4.13</v>
      </c>
      <c r="R17" s="210">
        <v>4.06</v>
      </c>
      <c r="S17" s="210">
        <v>4.05</v>
      </c>
      <c r="T17" s="210">
        <v>4.06</v>
      </c>
      <c r="U17" s="210">
        <v>4.1</v>
      </c>
      <c r="V17" s="210">
        <v>4.15</v>
      </c>
      <c r="W17" s="210">
        <v>4.16</v>
      </c>
      <c r="X17" s="210">
        <v>4.13</v>
      </c>
      <c r="Y17" s="210">
        <v>4.11</v>
      </c>
      <c r="Z17" s="210">
        <v>4.11</v>
      </c>
      <c r="AA17" s="210">
        <v>4.14</v>
      </c>
      <c r="AB17" s="210">
        <v>4.12</v>
      </c>
    </row>
    <row r="18" spans="2:28" ht="14.25">
      <c r="B18" s="43" t="s">
        <v>351</v>
      </c>
      <c r="C18" s="43" t="s">
        <v>490</v>
      </c>
      <c r="D18" s="210">
        <v>4.7</v>
      </c>
      <c r="E18" s="210">
        <v>4.58</v>
      </c>
      <c r="F18" s="210">
        <v>4.48</v>
      </c>
      <c r="G18" s="210">
        <v>4.41</v>
      </c>
      <c r="H18" s="210">
        <v>4.42</v>
      </c>
      <c r="I18" s="210">
        <v>4.51</v>
      </c>
      <c r="J18" s="210">
        <v>4.61</v>
      </c>
      <c r="K18" s="210">
        <v>4.7</v>
      </c>
      <c r="L18" s="210">
        <v>4.78</v>
      </c>
      <c r="M18" s="210">
        <v>4.79</v>
      </c>
      <c r="N18" s="210">
        <v>4.8</v>
      </c>
      <c r="O18" s="210">
        <v>4.86</v>
      </c>
      <c r="P18" s="210">
        <v>4.82</v>
      </c>
      <c r="Q18" s="210">
        <v>4.78</v>
      </c>
      <c r="R18" s="210">
        <v>4.72</v>
      </c>
      <c r="S18" s="210">
        <v>4.73</v>
      </c>
      <c r="T18" s="210">
        <v>4.76</v>
      </c>
      <c r="U18" s="210">
        <v>4.82</v>
      </c>
      <c r="V18" s="210">
        <v>4.87</v>
      </c>
      <c r="W18" s="210">
        <v>4.89</v>
      </c>
      <c r="X18" s="210">
        <v>4.88</v>
      </c>
      <c r="Y18" s="210">
        <v>4.86</v>
      </c>
      <c r="Z18" s="210">
        <v>4.88</v>
      </c>
      <c r="AA18" s="210">
        <v>4.93</v>
      </c>
      <c r="AB18" s="210">
        <v>4.94</v>
      </c>
    </row>
    <row r="19" spans="2:28" ht="14.25">
      <c r="B19" s="43" t="s">
        <v>351</v>
      </c>
      <c r="C19" s="43" t="s">
        <v>409</v>
      </c>
      <c r="D19" s="210">
        <v>4.52</v>
      </c>
      <c r="E19" s="210">
        <v>4.32</v>
      </c>
      <c r="F19" s="210">
        <v>4.19</v>
      </c>
      <c r="G19" s="210">
        <v>4.08</v>
      </c>
      <c r="H19" s="210">
        <v>4.08</v>
      </c>
      <c r="I19" s="210">
        <v>4.18</v>
      </c>
      <c r="J19" s="210">
        <v>4.26</v>
      </c>
      <c r="K19" s="210">
        <v>4.35</v>
      </c>
      <c r="L19" s="210">
        <v>4.42</v>
      </c>
      <c r="M19" s="210">
        <v>4.41</v>
      </c>
      <c r="N19" s="210">
        <v>4.4</v>
      </c>
      <c r="O19" s="210">
        <v>4.45</v>
      </c>
      <c r="P19" s="210">
        <v>4.41</v>
      </c>
      <c r="Q19" s="210">
        <v>4.36</v>
      </c>
      <c r="R19" s="210">
        <v>4.29</v>
      </c>
      <c r="S19" s="210">
        <v>4.29</v>
      </c>
      <c r="T19" s="210">
        <v>4.31</v>
      </c>
      <c r="U19" s="210">
        <v>4.35</v>
      </c>
      <c r="V19" s="210">
        <v>4.4</v>
      </c>
      <c r="W19" s="210">
        <v>4.42</v>
      </c>
      <c r="X19" s="210">
        <v>4.39</v>
      </c>
      <c r="Y19" s="210">
        <v>4.37</v>
      </c>
      <c r="Z19" s="210">
        <v>4.38</v>
      </c>
      <c r="AA19" s="210">
        <v>4.41</v>
      </c>
      <c r="AB19" s="210">
        <v>4.4</v>
      </c>
    </row>
    <row r="20" spans="2:28" ht="14.25">
      <c r="B20" s="43" t="s">
        <v>109</v>
      </c>
      <c r="C20" s="43" t="s">
        <v>277</v>
      </c>
      <c r="D20" s="210">
        <v>4.1</v>
      </c>
      <c r="E20" s="210">
        <v>3.81</v>
      </c>
      <c r="F20" s="210">
        <v>3.63</v>
      </c>
      <c r="G20" s="210">
        <v>3.44</v>
      </c>
      <c r="H20" s="210">
        <v>3.51</v>
      </c>
      <c r="I20" s="210">
        <v>3.77</v>
      </c>
      <c r="J20" s="210">
        <v>3.9</v>
      </c>
      <c r="K20" s="210">
        <v>3.97</v>
      </c>
      <c r="L20" s="210">
        <v>4</v>
      </c>
      <c r="M20" s="210">
        <v>3.99</v>
      </c>
      <c r="N20" s="210">
        <v>3.96</v>
      </c>
      <c r="O20" s="210">
        <v>3.99</v>
      </c>
      <c r="P20" s="210">
        <v>3.98</v>
      </c>
      <c r="Q20" s="210">
        <v>3.94</v>
      </c>
      <c r="R20" s="210">
        <v>3.88</v>
      </c>
      <c r="S20" s="210">
        <v>3.85</v>
      </c>
      <c r="T20" s="210">
        <v>3.84</v>
      </c>
      <c r="U20" s="210">
        <v>3.86</v>
      </c>
      <c r="V20" s="210">
        <v>3.92</v>
      </c>
      <c r="W20" s="210">
        <v>3.94</v>
      </c>
      <c r="X20" s="210">
        <v>3.91</v>
      </c>
      <c r="Y20" s="210">
        <v>3.88</v>
      </c>
      <c r="Z20" s="210">
        <v>3.91</v>
      </c>
      <c r="AA20" s="210">
        <v>3.98</v>
      </c>
      <c r="AB20" s="210">
        <v>4</v>
      </c>
    </row>
    <row r="21" spans="2:28" ht="14.25">
      <c r="B21" s="43" t="s">
        <v>109</v>
      </c>
      <c r="C21" s="43" t="s">
        <v>490</v>
      </c>
      <c r="D21" s="210">
        <v>4.58</v>
      </c>
      <c r="E21" s="210">
        <v>4.37</v>
      </c>
      <c r="F21" s="210">
        <v>4.26</v>
      </c>
      <c r="G21" s="210">
        <v>4.07</v>
      </c>
      <c r="H21" s="210">
        <v>4.16</v>
      </c>
      <c r="I21" s="210">
        <v>4.48</v>
      </c>
      <c r="J21" s="210">
        <v>4.64</v>
      </c>
      <c r="K21" s="210">
        <v>4.73</v>
      </c>
      <c r="L21" s="210">
        <v>4.78</v>
      </c>
      <c r="M21" s="210">
        <v>4.79</v>
      </c>
      <c r="N21" s="210">
        <v>4.79</v>
      </c>
      <c r="O21" s="210">
        <v>4.84</v>
      </c>
      <c r="P21" s="210">
        <v>4.87</v>
      </c>
      <c r="Q21" s="210">
        <v>4.84</v>
      </c>
      <c r="R21" s="210">
        <v>4.82</v>
      </c>
      <c r="S21" s="210">
        <v>4.8</v>
      </c>
      <c r="T21" s="210">
        <v>4.8</v>
      </c>
      <c r="U21" s="210">
        <v>4.85</v>
      </c>
      <c r="V21" s="210">
        <v>4.92</v>
      </c>
      <c r="W21" s="210">
        <v>4.96</v>
      </c>
      <c r="X21" s="210">
        <v>4.95</v>
      </c>
      <c r="Y21" s="210">
        <v>4.95</v>
      </c>
      <c r="Z21" s="210">
        <v>5.01</v>
      </c>
      <c r="AA21" s="210">
        <v>5.1</v>
      </c>
      <c r="AB21" s="210">
        <v>5.15</v>
      </c>
    </row>
    <row r="22" spans="2:28" ht="14.25">
      <c r="B22" s="43" t="s">
        <v>109</v>
      </c>
      <c r="C22" s="43" t="s">
        <v>409</v>
      </c>
      <c r="D22" s="210">
        <v>4.28</v>
      </c>
      <c r="E22" s="210">
        <v>4.04</v>
      </c>
      <c r="F22" s="210">
        <v>3.88</v>
      </c>
      <c r="G22" s="210">
        <v>3.68</v>
      </c>
      <c r="H22" s="210">
        <v>3.77</v>
      </c>
      <c r="I22" s="210">
        <v>4.05</v>
      </c>
      <c r="J22" s="210">
        <v>4.19</v>
      </c>
      <c r="K22" s="210">
        <v>4.27</v>
      </c>
      <c r="L22" s="210">
        <v>4.31</v>
      </c>
      <c r="M22" s="210">
        <v>4.31</v>
      </c>
      <c r="N22" s="210">
        <v>4.29</v>
      </c>
      <c r="O22" s="210">
        <v>4.32</v>
      </c>
      <c r="P22" s="210">
        <v>4.33</v>
      </c>
      <c r="Q22" s="210">
        <v>4.3</v>
      </c>
      <c r="R22" s="210">
        <v>4.25</v>
      </c>
      <c r="S22" s="210">
        <v>4.22</v>
      </c>
      <c r="T22" s="210">
        <v>4.21</v>
      </c>
      <c r="U22" s="210">
        <v>4.25</v>
      </c>
      <c r="V22" s="210">
        <v>4.31</v>
      </c>
      <c r="W22" s="210">
        <v>4.34</v>
      </c>
      <c r="X22" s="210">
        <v>4.33</v>
      </c>
      <c r="Y22" s="210">
        <v>4.31</v>
      </c>
      <c r="Z22" s="210">
        <v>4.34</v>
      </c>
      <c r="AA22" s="210">
        <v>4.42</v>
      </c>
      <c r="AB22" s="210">
        <v>4.46</v>
      </c>
    </row>
    <row r="23" spans="2:28" ht="14.25">
      <c r="B23" s="43" t="s">
        <v>249</v>
      </c>
      <c r="C23" s="43" t="s">
        <v>277</v>
      </c>
      <c r="D23" s="210">
        <v>4.55</v>
      </c>
      <c r="E23" s="210">
        <v>4.3</v>
      </c>
      <c r="F23" s="210">
        <v>4.2</v>
      </c>
      <c r="G23" s="210">
        <v>4.07</v>
      </c>
      <c r="H23" s="210">
        <v>4.11</v>
      </c>
      <c r="I23" s="210">
        <v>4.17</v>
      </c>
      <c r="J23" s="210">
        <v>4.18</v>
      </c>
      <c r="K23" s="210">
        <v>4.17</v>
      </c>
      <c r="L23" s="210">
        <v>4.15</v>
      </c>
      <c r="M23" s="210">
        <v>4.11</v>
      </c>
      <c r="N23" s="210">
        <v>4.09</v>
      </c>
      <c r="O23" s="210">
        <v>4.05</v>
      </c>
      <c r="P23" s="210">
        <v>4.02</v>
      </c>
      <c r="Q23" s="210">
        <v>3.99</v>
      </c>
      <c r="R23" s="210">
        <v>3.96</v>
      </c>
      <c r="S23" s="210">
        <v>3.94</v>
      </c>
      <c r="T23" s="210">
        <v>3.94</v>
      </c>
      <c r="U23" s="210">
        <v>3.92</v>
      </c>
      <c r="V23" s="210">
        <v>3.89</v>
      </c>
      <c r="W23" s="210">
        <v>3.86</v>
      </c>
      <c r="X23" s="210">
        <v>3.86</v>
      </c>
      <c r="Y23" s="210">
        <v>3.86</v>
      </c>
      <c r="Z23" s="210">
        <v>3.83</v>
      </c>
      <c r="AA23" s="210">
        <v>3.84</v>
      </c>
      <c r="AB23" s="210">
        <v>3.85</v>
      </c>
    </row>
    <row r="24" spans="2:28" ht="14.25">
      <c r="B24" s="43" t="s">
        <v>249</v>
      </c>
      <c r="C24" s="43" t="s">
        <v>490</v>
      </c>
      <c r="D24" s="210">
        <v>4.77</v>
      </c>
      <c r="E24" s="210">
        <v>4.68</v>
      </c>
      <c r="F24" s="210">
        <v>4.63</v>
      </c>
      <c r="G24" s="210">
        <v>4.52</v>
      </c>
      <c r="H24" s="210">
        <v>4.56</v>
      </c>
      <c r="I24" s="210">
        <v>4.62</v>
      </c>
      <c r="J24" s="210">
        <v>4.65</v>
      </c>
      <c r="K24" s="210">
        <v>4.65</v>
      </c>
      <c r="L24" s="210">
        <v>4.63</v>
      </c>
      <c r="M24" s="210">
        <v>4.61</v>
      </c>
      <c r="N24" s="210">
        <v>4.59</v>
      </c>
      <c r="O24" s="210">
        <v>4.58</v>
      </c>
      <c r="P24" s="210">
        <v>4.55</v>
      </c>
      <c r="Q24" s="210">
        <v>4.55</v>
      </c>
      <c r="R24" s="210">
        <v>4.52</v>
      </c>
      <c r="S24" s="210">
        <v>4.52</v>
      </c>
      <c r="T24" s="210">
        <v>4.53</v>
      </c>
      <c r="U24" s="210">
        <v>4.51</v>
      </c>
      <c r="V24" s="210">
        <v>4.49</v>
      </c>
      <c r="W24" s="210">
        <v>4.46</v>
      </c>
      <c r="X24" s="210">
        <v>4.47</v>
      </c>
      <c r="Y24" s="210">
        <v>4.49</v>
      </c>
      <c r="Z24" s="210">
        <v>4.48</v>
      </c>
      <c r="AA24" s="210">
        <v>4.5</v>
      </c>
      <c r="AB24" s="210">
        <v>4.53</v>
      </c>
    </row>
    <row r="25" spans="2:28" ht="14.25">
      <c r="B25" s="43" t="s">
        <v>249</v>
      </c>
      <c r="C25" s="43" t="s">
        <v>409</v>
      </c>
      <c r="D25" s="210">
        <v>4.63</v>
      </c>
      <c r="E25" s="210">
        <v>4.43</v>
      </c>
      <c r="F25" s="210">
        <v>4.35</v>
      </c>
      <c r="G25" s="210">
        <v>4.22</v>
      </c>
      <c r="H25" s="210">
        <v>4.26</v>
      </c>
      <c r="I25" s="210">
        <v>4.32</v>
      </c>
      <c r="J25" s="210">
        <v>4.33</v>
      </c>
      <c r="K25" s="210">
        <v>4.33</v>
      </c>
      <c r="L25" s="210">
        <v>4.31</v>
      </c>
      <c r="M25" s="210">
        <v>4.28</v>
      </c>
      <c r="N25" s="210">
        <v>4.25</v>
      </c>
      <c r="O25" s="210">
        <v>4.23</v>
      </c>
      <c r="P25" s="210">
        <v>4.2</v>
      </c>
      <c r="Q25" s="210">
        <v>4.18</v>
      </c>
      <c r="R25" s="210">
        <v>4.15</v>
      </c>
      <c r="S25" s="210">
        <v>4.14</v>
      </c>
      <c r="T25" s="210">
        <v>4.14</v>
      </c>
      <c r="U25" s="210">
        <v>4.11</v>
      </c>
      <c r="V25" s="210">
        <v>4.09</v>
      </c>
      <c r="W25" s="210">
        <v>4.07</v>
      </c>
      <c r="X25" s="210">
        <v>4.07</v>
      </c>
      <c r="Y25" s="210">
        <v>4.07</v>
      </c>
      <c r="Z25" s="210">
        <v>4.04</v>
      </c>
      <c r="AA25" s="210">
        <v>4.06</v>
      </c>
      <c r="AB25" s="210">
        <v>4.08</v>
      </c>
    </row>
    <row r="26" spans="2:28" ht="14.25">
      <c r="B26" s="43" t="s">
        <v>286</v>
      </c>
      <c r="C26" s="43" t="s">
        <v>277</v>
      </c>
      <c r="D26" s="210">
        <v>4.57</v>
      </c>
      <c r="E26" s="210">
        <v>4.3</v>
      </c>
      <c r="F26" s="210">
        <v>4.18</v>
      </c>
      <c r="G26" s="210">
        <v>4.05</v>
      </c>
      <c r="H26" s="210">
        <v>4.08</v>
      </c>
      <c r="I26" s="210">
        <v>4.14</v>
      </c>
      <c r="J26" s="210">
        <v>4.16</v>
      </c>
      <c r="K26" s="210">
        <v>4.15</v>
      </c>
      <c r="L26" s="210">
        <v>4.13</v>
      </c>
      <c r="M26" s="210">
        <v>4.1</v>
      </c>
      <c r="N26" s="210">
        <v>4.08</v>
      </c>
      <c r="O26" s="210">
        <v>4.05</v>
      </c>
      <c r="P26" s="210">
        <v>4.01</v>
      </c>
      <c r="Q26" s="210">
        <v>3.99</v>
      </c>
      <c r="R26" s="210">
        <v>3.95</v>
      </c>
      <c r="S26" s="210">
        <v>3.93</v>
      </c>
      <c r="T26" s="210">
        <v>3.93</v>
      </c>
      <c r="U26" s="210">
        <v>3.91</v>
      </c>
      <c r="V26" s="210">
        <v>3.88</v>
      </c>
      <c r="W26" s="210">
        <v>3.85</v>
      </c>
      <c r="X26" s="210">
        <v>3.84</v>
      </c>
      <c r="Y26" s="210">
        <v>3.85</v>
      </c>
      <c r="Z26" s="210">
        <v>3.82</v>
      </c>
      <c r="AA26" s="210">
        <v>3.83</v>
      </c>
      <c r="AB26" s="210">
        <v>3.84</v>
      </c>
    </row>
    <row r="27" spans="2:28" ht="14.25">
      <c r="B27" s="43" t="s">
        <v>286</v>
      </c>
      <c r="C27" s="43" t="s">
        <v>490</v>
      </c>
      <c r="D27" s="210">
        <v>4.67</v>
      </c>
      <c r="E27" s="210">
        <v>4.62</v>
      </c>
      <c r="F27" s="210">
        <v>4.57</v>
      </c>
      <c r="G27" s="210">
        <v>4.44</v>
      </c>
      <c r="H27" s="210">
        <v>4.5</v>
      </c>
      <c r="I27" s="210">
        <v>4.57</v>
      </c>
      <c r="J27" s="210">
        <v>4.59</v>
      </c>
      <c r="K27" s="210">
        <v>4.59</v>
      </c>
      <c r="L27" s="210">
        <v>4.58</v>
      </c>
      <c r="M27" s="210">
        <v>4.56</v>
      </c>
      <c r="N27" s="210">
        <v>4.54</v>
      </c>
      <c r="O27" s="210">
        <v>4.53</v>
      </c>
      <c r="P27" s="210">
        <v>4.51</v>
      </c>
      <c r="Q27" s="210">
        <v>4.5</v>
      </c>
      <c r="R27" s="210">
        <v>4.47</v>
      </c>
      <c r="S27" s="210">
        <v>4.46</v>
      </c>
      <c r="T27" s="210">
        <v>4.47</v>
      </c>
      <c r="U27" s="210">
        <v>4.45</v>
      </c>
      <c r="V27" s="210">
        <v>4.43</v>
      </c>
      <c r="W27" s="210">
        <v>4.41</v>
      </c>
      <c r="X27" s="210">
        <v>4.41</v>
      </c>
      <c r="Y27" s="210">
        <v>4.43</v>
      </c>
      <c r="Z27" s="210">
        <v>4.41</v>
      </c>
      <c r="AA27" s="210">
        <v>4.43</v>
      </c>
      <c r="AB27" s="210">
        <v>4.46</v>
      </c>
    </row>
    <row r="28" spans="2:28" ht="14.25">
      <c r="B28" s="43" t="s">
        <v>286</v>
      </c>
      <c r="C28" s="43" t="s">
        <v>409</v>
      </c>
      <c r="D28" s="210">
        <v>4.6</v>
      </c>
      <c r="E28" s="210">
        <v>4.39</v>
      </c>
      <c r="F28" s="210">
        <v>4.31</v>
      </c>
      <c r="G28" s="210">
        <v>4.17</v>
      </c>
      <c r="H28" s="210">
        <v>4.22</v>
      </c>
      <c r="I28" s="210">
        <v>4.28</v>
      </c>
      <c r="J28" s="210">
        <v>4.3</v>
      </c>
      <c r="K28" s="210">
        <v>4.3</v>
      </c>
      <c r="L28" s="210">
        <v>4.27</v>
      </c>
      <c r="M28" s="210">
        <v>4.25</v>
      </c>
      <c r="N28" s="210">
        <v>4.22</v>
      </c>
      <c r="O28" s="210">
        <v>4.2</v>
      </c>
      <c r="P28" s="210">
        <v>4.17</v>
      </c>
      <c r="Q28" s="210">
        <v>4.15</v>
      </c>
      <c r="R28" s="210">
        <v>4.12</v>
      </c>
      <c r="S28" s="210">
        <v>4.1</v>
      </c>
      <c r="T28" s="210">
        <v>4.1</v>
      </c>
      <c r="U28" s="210">
        <v>4.08</v>
      </c>
      <c r="V28" s="210">
        <v>4.05</v>
      </c>
      <c r="W28" s="210">
        <v>4.03</v>
      </c>
      <c r="X28" s="210">
        <v>4.03</v>
      </c>
      <c r="Y28" s="210">
        <v>4.02</v>
      </c>
      <c r="Z28" s="210">
        <v>4</v>
      </c>
      <c r="AA28" s="210">
        <v>4.02</v>
      </c>
      <c r="AB28" s="210">
        <v>4.04</v>
      </c>
    </row>
    <row r="29" spans="2:28" ht="14.25">
      <c r="B29" s="43" t="s">
        <v>347</v>
      </c>
      <c r="C29" s="43" t="s">
        <v>277</v>
      </c>
      <c r="D29" s="210">
        <v>5.76</v>
      </c>
      <c r="E29" s="210">
        <v>5.45</v>
      </c>
      <c r="F29" s="210">
        <v>5.25</v>
      </c>
      <c r="G29" s="210">
        <v>5.12</v>
      </c>
      <c r="H29" s="210">
        <v>5.13</v>
      </c>
      <c r="I29" s="210">
        <v>5.16</v>
      </c>
      <c r="J29" s="210">
        <v>5.18</v>
      </c>
      <c r="K29" s="210">
        <v>5.15</v>
      </c>
      <c r="L29" s="210">
        <v>5.11</v>
      </c>
      <c r="M29" s="210">
        <v>5.09</v>
      </c>
      <c r="N29" s="210">
        <v>5.03</v>
      </c>
      <c r="O29" s="210">
        <v>5.04</v>
      </c>
      <c r="P29" s="210">
        <v>5.03</v>
      </c>
      <c r="Q29" s="210">
        <v>5.04</v>
      </c>
      <c r="R29" s="210">
        <v>5.04</v>
      </c>
      <c r="S29" s="210">
        <v>5.02</v>
      </c>
      <c r="T29" s="210">
        <v>5.02</v>
      </c>
      <c r="U29" s="210">
        <v>5</v>
      </c>
      <c r="V29" s="210">
        <v>4.98</v>
      </c>
      <c r="W29" s="210">
        <v>4.96</v>
      </c>
      <c r="X29" s="210">
        <v>4.94</v>
      </c>
      <c r="Y29" s="210">
        <v>4.93</v>
      </c>
      <c r="Z29" s="210">
        <v>4.93</v>
      </c>
      <c r="AA29" s="210">
        <v>4.93</v>
      </c>
      <c r="AB29" s="210">
        <v>4.97</v>
      </c>
    </row>
    <row r="30" spans="2:28" ht="14.25">
      <c r="B30" s="43" t="s">
        <v>347</v>
      </c>
      <c r="C30" s="43" t="s">
        <v>490</v>
      </c>
      <c r="D30" s="210">
        <v>5.76</v>
      </c>
      <c r="E30" s="210">
        <v>5.71</v>
      </c>
      <c r="F30" s="210">
        <v>5.57</v>
      </c>
      <c r="G30" s="210">
        <v>5.46</v>
      </c>
      <c r="H30" s="210">
        <v>5.49</v>
      </c>
      <c r="I30" s="210">
        <v>5.52</v>
      </c>
      <c r="J30" s="210">
        <v>5.54</v>
      </c>
      <c r="K30" s="210">
        <v>5.51</v>
      </c>
      <c r="L30" s="210">
        <v>5.48</v>
      </c>
      <c r="M30" s="210">
        <v>5.46</v>
      </c>
      <c r="N30" s="210">
        <v>5.42</v>
      </c>
      <c r="O30" s="210">
        <v>5.43</v>
      </c>
      <c r="P30" s="210">
        <v>5.44</v>
      </c>
      <c r="Q30" s="210">
        <v>5.46</v>
      </c>
      <c r="R30" s="210">
        <v>5.47</v>
      </c>
      <c r="S30" s="210">
        <v>5.46</v>
      </c>
      <c r="T30" s="210">
        <v>5.46</v>
      </c>
      <c r="U30" s="210">
        <v>5.44</v>
      </c>
      <c r="V30" s="210">
        <v>5.43</v>
      </c>
      <c r="W30" s="210">
        <v>5.42</v>
      </c>
      <c r="X30" s="210">
        <v>5.41</v>
      </c>
      <c r="Y30" s="210">
        <v>5.41</v>
      </c>
      <c r="Z30" s="210">
        <v>5.41</v>
      </c>
      <c r="AA30" s="210">
        <v>5.42</v>
      </c>
      <c r="AB30" s="210">
        <v>5.48</v>
      </c>
    </row>
    <row r="31" spans="2:28" ht="14.25">
      <c r="B31" s="43" t="s">
        <v>347</v>
      </c>
      <c r="C31" s="43" t="s">
        <v>409</v>
      </c>
      <c r="D31" s="210">
        <v>5.73</v>
      </c>
      <c r="E31" s="210">
        <v>5.51</v>
      </c>
      <c r="F31" s="210">
        <v>5.32</v>
      </c>
      <c r="G31" s="210">
        <v>5.21</v>
      </c>
      <c r="H31" s="210">
        <v>5.22</v>
      </c>
      <c r="I31" s="210">
        <v>5.25</v>
      </c>
      <c r="J31" s="210">
        <v>5.27</v>
      </c>
      <c r="K31" s="210">
        <v>5.24</v>
      </c>
      <c r="L31" s="210">
        <v>5.2</v>
      </c>
      <c r="M31" s="210">
        <v>5.18</v>
      </c>
      <c r="N31" s="210">
        <v>5.13</v>
      </c>
      <c r="O31" s="210">
        <v>5.14</v>
      </c>
      <c r="P31" s="210">
        <v>5.13</v>
      </c>
      <c r="Q31" s="210">
        <v>5.14</v>
      </c>
      <c r="R31" s="210">
        <v>5.14</v>
      </c>
      <c r="S31" s="210">
        <v>5.13</v>
      </c>
      <c r="T31" s="210">
        <v>5.13</v>
      </c>
      <c r="U31" s="210">
        <v>5.11</v>
      </c>
      <c r="V31" s="210">
        <v>5.09</v>
      </c>
      <c r="W31" s="210">
        <v>5.07</v>
      </c>
      <c r="X31" s="210">
        <v>5.06</v>
      </c>
      <c r="Y31" s="210">
        <v>5.05</v>
      </c>
      <c r="Z31" s="210">
        <v>5.05</v>
      </c>
      <c r="AA31" s="210">
        <v>5.06</v>
      </c>
      <c r="AB31" s="210">
        <v>5.1</v>
      </c>
    </row>
    <row r="32" spans="2:28" ht="14.25">
      <c r="B32" s="43" t="s">
        <v>193</v>
      </c>
      <c r="C32" s="43" t="s">
        <v>277</v>
      </c>
      <c r="D32" s="210">
        <v>3.76</v>
      </c>
      <c r="E32" s="210">
        <v>4.02</v>
      </c>
      <c r="F32" s="210">
        <v>4.19</v>
      </c>
      <c r="G32" s="210">
        <v>4.24</v>
      </c>
      <c r="H32" s="210">
        <v>4.08</v>
      </c>
      <c r="I32" s="210">
        <v>3.9</v>
      </c>
      <c r="J32" s="210">
        <v>3.87</v>
      </c>
      <c r="K32" s="210">
        <v>3.82</v>
      </c>
      <c r="L32" s="210">
        <v>3.75</v>
      </c>
      <c r="M32" s="210">
        <v>3.63</v>
      </c>
      <c r="N32" s="210">
        <v>3.5</v>
      </c>
      <c r="O32" s="210">
        <v>3.41</v>
      </c>
      <c r="P32" s="210">
        <v>3.34</v>
      </c>
      <c r="Q32" s="210">
        <v>3.23</v>
      </c>
      <c r="R32" s="210">
        <v>3.17</v>
      </c>
      <c r="S32" s="210">
        <v>3.09</v>
      </c>
      <c r="T32" s="210">
        <v>3.04</v>
      </c>
      <c r="U32" s="210">
        <v>3.04</v>
      </c>
      <c r="V32" s="210">
        <v>3.07</v>
      </c>
      <c r="W32" s="210">
        <v>3.1</v>
      </c>
      <c r="X32" s="210">
        <v>3.08</v>
      </c>
      <c r="Y32" s="210">
        <v>3.02</v>
      </c>
      <c r="Z32" s="210">
        <v>2.98</v>
      </c>
      <c r="AA32" s="210">
        <v>2.92</v>
      </c>
      <c r="AB32" s="210">
        <v>2.73</v>
      </c>
    </row>
    <row r="33" spans="2:28" ht="14.25">
      <c r="B33" s="43" t="s">
        <v>193</v>
      </c>
      <c r="C33" s="43" t="s">
        <v>490</v>
      </c>
      <c r="D33" s="210">
        <v>6.45</v>
      </c>
      <c r="E33" s="210">
        <v>5.63</v>
      </c>
      <c r="F33" s="210">
        <v>5.65</v>
      </c>
      <c r="G33" s="210">
        <v>5.73</v>
      </c>
      <c r="H33" s="210">
        <v>5.52</v>
      </c>
      <c r="I33" s="210">
        <v>5.29</v>
      </c>
      <c r="J33" s="210">
        <v>5.26</v>
      </c>
      <c r="K33" s="210">
        <v>5.21</v>
      </c>
      <c r="L33" s="210">
        <v>5.14</v>
      </c>
      <c r="M33" s="210">
        <v>5.02</v>
      </c>
      <c r="N33" s="210">
        <v>4.89</v>
      </c>
      <c r="O33" s="210">
        <v>4.83</v>
      </c>
      <c r="P33" s="210">
        <v>4.78</v>
      </c>
      <c r="Q33" s="210">
        <v>4.69</v>
      </c>
      <c r="R33" s="210">
        <v>4.67</v>
      </c>
      <c r="S33" s="210">
        <v>4.59</v>
      </c>
      <c r="T33" s="210">
        <v>4.55</v>
      </c>
      <c r="U33" s="210">
        <v>4.59</v>
      </c>
      <c r="V33" s="210">
        <v>4.64</v>
      </c>
      <c r="W33" s="210">
        <v>4.7</v>
      </c>
      <c r="X33" s="210">
        <v>4.7</v>
      </c>
      <c r="Y33" s="210">
        <v>4.68</v>
      </c>
      <c r="Z33" s="210">
        <v>4.66</v>
      </c>
      <c r="AA33" s="210">
        <v>4.61</v>
      </c>
      <c r="AB33" s="210">
        <v>4.41</v>
      </c>
    </row>
    <row r="34" spans="2:28" ht="14.25">
      <c r="B34" s="43" t="s">
        <v>193</v>
      </c>
      <c r="C34" s="43" t="s">
        <v>409</v>
      </c>
      <c r="D34" s="210">
        <v>4.14</v>
      </c>
      <c r="E34" s="210">
        <v>4.44</v>
      </c>
      <c r="F34" s="210">
        <v>4.59</v>
      </c>
      <c r="G34" s="210">
        <v>4.65</v>
      </c>
      <c r="H34" s="210">
        <v>4.48</v>
      </c>
      <c r="I34" s="210">
        <v>4.28</v>
      </c>
      <c r="J34" s="210">
        <v>4.25</v>
      </c>
      <c r="K34" s="210">
        <v>4.2</v>
      </c>
      <c r="L34" s="210">
        <v>4.13</v>
      </c>
      <c r="M34" s="210">
        <v>4</v>
      </c>
      <c r="N34" s="210">
        <v>3.88</v>
      </c>
      <c r="O34" s="210">
        <v>3.79</v>
      </c>
      <c r="P34" s="210">
        <v>3.73</v>
      </c>
      <c r="Q34" s="210">
        <v>3.62</v>
      </c>
      <c r="R34" s="210">
        <v>3.57</v>
      </c>
      <c r="S34" s="210">
        <v>3.49</v>
      </c>
      <c r="T34" s="210">
        <v>3.44</v>
      </c>
      <c r="U34" s="210">
        <v>3.45</v>
      </c>
      <c r="V34" s="210">
        <v>3.48</v>
      </c>
      <c r="W34" s="210">
        <v>3.52</v>
      </c>
      <c r="X34" s="210">
        <v>3.5</v>
      </c>
      <c r="Y34" s="210">
        <v>3.45</v>
      </c>
      <c r="Z34" s="210">
        <v>3.43</v>
      </c>
      <c r="AA34" s="210">
        <v>3.36</v>
      </c>
      <c r="AB34" s="210">
        <v>3.17</v>
      </c>
    </row>
    <row r="35" spans="2:28" ht="14.25">
      <c r="B35" s="43" t="s">
        <v>71</v>
      </c>
      <c r="C35" s="43" t="s">
        <v>277</v>
      </c>
      <c r="D35" s="210">
        <v>4.21</v>
      </c>
      <c r="E35" s="210">
        <v>3.95</v>
      </c>
      <c r="F35" s="210">
        <v>3.75</v>
      </c>
      <c r="G35" s="210">
        <v>3.62</v>
      </c>
      <c r="H35" s="210">
        <v>3.67</v>
      </c>
      <c r="I35" s="210">
        <v>3.75</v>
      </c>
      <c r="J35" s="210">
        <v>3.82</v>
      </c>
      <c r="K35" s="210">
        <v>3.86</v>
      </c>
      <c r="L35" s="210">
        <v>3.9</v>
      </c>
      <c r="M35" s="210">
        <v>3.89</v>
      </c>
      <c r="N35" s="210">
        <v>3.84</v>
      </c>
      <c r="O35" s="210">
        <v>3.81</v>
      </c>
      <c r="P35" s="210">
        <v>3.77</v>
      </c>
      <c r="Q35" s="210">
        <v>3.74</v>
      </c>
      <c r="R35" s="210">
        <v>3.75</v>
      </c>
      <c r="S35" s="210">
        <v>3.72</v>
      </c>
      <c r="T35" s="210">
        <v>3.71</v>
      </c>
      <c r="U35" s="210">
        <v>3.73</v>
      </c>
      <c r="V35" s="210">
        <v>3.76</v>
      </c>
      <c r="W35" s="210">
        <v>3.77</v>
      </c>
      <c r="X35" s="210">
        <v>3.74</v>
      </c>
      <c r="Y35" s="210">
        <v>3.71</v>
      </c>
      <c r="Z35" s="210">
        <v>3.72</v>
      </c>
      <c r="AA35" s="210">
        <v>3.76</v>
      </c>
      <c r="AB35" s="210">
        <v>3.78</v>
      </c>
    </row>
    <row r="36" spans="2:28" ht="14.25">
      <c r="B36" s="43" t="s">
        <v>71</v>
      </c>
      <c r="C36" s="43" t="s">
        <v>490</v>
      </c>
      <c r="D36" s="210">
        <v>4.56</v>
      </c>
      <c r="E36" s="210">
        <v>4.33</v>
      </c>
      <c r="F36" s="210">
        <v>4.22</v>
      </c>
      <c r="G36" s="210">
        <v>4.1</v>
      </c>
      <c r="H36" s="210">
        <v>4.16</v>
      </c>
      <c r="I36" s="210">
        <v>4.26</v>
      </c>
      <c r="J36" s="210">
        <v>4.36</v>
      </c>
      <c r="K36" s="210">
        <v>4.41</v>
      </c>
      <c r="L36" s="210">
        <v>4.46</v>
      </c>
      <c r="M36" s="210">
        <v>4.46</v>
      </c>
      <c r="N36" s="210">
        <v>4.45</v>
      </c>
      <c r="O36" s="210">
        <v>4.42</v>
      </c>
      <c r="P36" s="210">
        <v>4.4</v>
      </c>
      <c r="Q36" s="210">
        <v>4.39</v>
      </c>
      <c r="R36" s="210">
        <v>4.43</v>
      </c>
      <c r="S36" s="210">
        <v>4.42</v>
      </c>
      <c r="T36" s="210">
        <v>4.43</v>
      </c>
      <c r="U36" s="210">
        <v>4.45</v>
      </c>
      <c r="V36" s="210">
        <v>4.5</v>
      </c>
      <c r="W36" s="210">
        <v>4.53</v>
      </c>
      <c r="X36" s="210">
        <v>4.51</v>
      </c>
      <c r="Y36" s="210">
        <v>4.5</v>
      </c>
      <c r="Z36" s="210">
        <v>4.51</v>
      </c>
      <c r="AA36" s="210">
        <v>4.58</v>
      </c>
      <c r="AB36" s="210">
        <v>4.63</v>
      </c>
    </row>
    <row r="37" spans="2:28" ht="14.25">
      <c r="B37" s="43" t="s">
        <v>71</v>
      </c>
      <c r="C37" s="43" t="s">
        <v>409</v>
      </c>
      <c r="D37" s="210">
        <v>4.38</v>
      </c>
      <c r="E37" s="210">
        <v>4.09</v>
      </c>
      <c r="F37" s="210">
        <v>3.92</v>
      </c>
      <c r="G37" s="210">
        <v>3.79</v>
      </c>
      <c r="H37" s="210">
        <v>3.84</v>
      </c>
      <c r="I37" s="210">
        <v>3.92</v>
      </c>
      <c r="J37" s="210">
        <v>4.01</v>
      </c>
      <c r="K37" s="210">
        <v>4.05</v>
      </c>
      <c r="L37" s="210">
        <v>4.09</v>
      </c>
      <c r="M37" s="210">
        <v>4.08</v>
      </c>
      <c r="N37" s="210">
        <v>4.06</v>
      </c>
      <c r="O37" s="210">
        <v>4.03</v>
      </c>
      <c r="P37" s="210">
        <v>3.99</v>
      </c>
      <c r="Q37" s="210">
        <v>3.96</v>
      </c>
      <c r="R37" s="210">
        <v>3.99</v>
      </c>
      <c r="S37" s="210">
        <v>3.97</v>
      </c>
      <c r="T37" s="210">
        <v>3.97</v>
      </c>
      <c r="U37" s="210">
        <v>3.98</v>
      </c>
      <c r="V37" s="210">
        <v>4.02</v>
      </c>
      <c r="W37" s="210">
        <v>4.04</v>
      </c>
      <c r="X37" s="210">
        <v>4.01</v>
      </c>
      <c r="Y37" s="210">
        <v>3.99</v>
      </c>
      <c r="Z37" s="210">
        <v>4</v>
      </c>
      <c r="AA37" s="210">
        <v>4.05</v>
      </c>
      <c r="AB37" s="210">
        <v>4.07</v>
      </c>
    </row>
    <row r="38" spans="2:28" ht="14.25">
      <c r="B38" s="43" t="s">
        <v>198</v>
      </c>
      <c r="C38" s="43" t="s">
        <v>277</v>
      </c>
      <c r="D38" s="210">
        <v>4.21</v>
      </c>
      <c r="E38" s="210">
        <v>3.95</v>
      </c>
      <c r="F38" s="210">
        <v>3.75</v>
      </c>
      <c r="G38" s="210">
        <v>3.62</v>
      </c>
      <c r="H38" s="210">
        <v>3.67</v>
      </c>
      <c r="I38" s="210">
        <v>3.75</v>
      </c>
      <c r="J38" s="210">
        <v>3.82</v>
      </c>
      <c r="K38" s="210">
        <v>3.86</v>
      </c>
      <c r="L38" s="210">
        <v>3.9</v>
      </c>
      <c r="M38" s="210">
        <v>3.89</v>
      </c>
      <c r="N38" s="210">
        <v>3.84</v>
      </c>
      <c r="O38" s="210">
        <v>3.81</v>
      </c>
      <c r="P38" s="210">
        <v>3.77</v>
      </c>
      <c r="Q38" s="210">
        <v>3.74</v>
      </c>
      <c r="R38" s="210">
        <v>3.75</v>
      </c>
      <c r="S38" s="210">
        <v>3.72</v>
      </c>
      <c r="T38" s="210">
        <v>3.71</v>
      </c>
      <c r="U38" s="210">
        <v>3.73</v>
      </c>
      <c r="V38" s="210">
        <v>3.76</v>
      </c>
      <c r="W38" s="210">
        <v>3.77</v>
      </c>
      <c r="X38" s="210">
        <v>3.74</v>
      </c>
      <c r="Y38" s="210">
        <v>3.71</v>
      </c>
      <c r="Z38" s="210">
        <v>3.72</v>
      </c>
      <c r="AA38" s="210">
        <v>3.76</v>
      </c>
      <c r="AB38" s="210">
        <v>3.78</v>
      </c>
    </row>
    <row r="39" spans="2:28" ht="14.25">
      <c r="B39" s="43" t="s">
        <v>198</v>
      </c>
      <c r="C39" s="43" t="s">
        <v>490</v>
      </c>
      <c r="D39" s="210">
        <v>4.56</v>
      </c>
      <c r="E39" s="210">
        <v>4.33</v>
      </c>
      <c r="F39" s="210">
        <v>4.22</v>
      </c>
      <c r="G39" s="210">
        <v>4.1</v>
      </c>
      <c r="H39" s="210">
        <v>4.16</v>
      </c>
      <c r="I39" s="210">
        <v>4.26</v>
      </c>
      <c r="J39" s="210">
        <v>4.36</v>
      </c>
      <c r="K39" s="210">
        <v>4.41</v>
      </c>
      <c r="L39" s="210">
        <v>4.46</v>
      </c>
      <c r="M39" s="210">
        <v>4.46</v>
      </c>
      <c r="N39" s="210">
        <v>4.45</v>
      </c>
      <c r="O39" s="210">
        <v>4.42</v>
      </c>
      <c r="P39" s="210">
        <v>4.4</v>
      </c>
      <c r="Q39" s="210">
        <v>4.39</v>
      </c>
      <c r="R39" s="210">
        <v>4.43</v>
      </c>
      <c r="S39" s="210">
        <v>4.42</v>
      </c>
      <c r="T39" s="210">
        <v>4.43</v>
      </c>
      <c r="U39" s="210">
        <v>4.45</v>
      </c>
      <c r="V39" s="210">
        <v>4.5</v>
      </c>
      <c r="W39" s="210">
        <v>4.53</v>
      </c>
      <c r="X39" s="210">
        <v>4.51</v>
      </c>
      <c r="Y39" s="210">
        <v>4.5</v>
      </c>
      <c r="Z39" s="210">
        <v>4.51</v>
      </c>
      <c r="AA39" s="210">
        <v>4.58</v>
      </c>
      <c r="AB39" s="210">
        <v>4.63</v>
      </c>
    </row>
    <row r="40" spans="2:28" ht="14.25">
      <c r="B40" s="43" t="s">
        <v>198</v>
      </c>
      <c r="C40" s="43" t="s">
        <v>409</v>
      </c>
      <c r="D40" s="210">
        <v>4.38</v>
      </c>
      <c r="E40" s="210">
        <v>4.09</v>
      </c>
      <c r="F40" s="210">
        <v>3.92</v>
      </c>
      <c r="G40" s="210">
        <v>3.79</v>
      </c>
      <c r="H40" s="210">
        <v>3.84</v>
      </c>
      <c r="I40" s="210">
        <v>3.92</v>
      </c>
      <c r="J40" s="210">
        <v>4.01</v>
      </c>
      <c r="K40" s="210">
        <v>4.05</v>
      </c>
      <c r="L40" s="210">
        <v>4.09</v>
      </c>
      <c r="M40" s="210">
        <v>4.08</v>
      </c>
      <c r="N40" s="210">
        <v>4.06</v>
      </c>
      <c r="O40" s="210">
        <v>4.03</v>
      </c>
      <c r="P40" s="210">
        <v>3.99</v>
      </c>
      <c r="Q40" s="210">
        <v>3.96</v>
      </c>
      <c r="R40" s="210">
        <v>3.99</v>
      </c>
      <c r="S40" s="210">
        <v>3.97</v>
      </c>
      <c r="T40" s="210">
        <v>3.97</v>
      </c>
      <c r="U40" s="210">
        <v>3.98</v>
      </c>
      <c r="V40" s="210">
        <v>4.02</v>
      </c>
      <c r="W40" s="210">
        <v>4.04</v>
      </c>
      <c r="X40" s="210">
        <v>4.01</v>
      </c>
      <c r="Y40" s="210">
        <v>3.99</v>
      </c>
      <c r="Z40" s="210">
        <v>4</v>
      </c>
      <c r="AA40" s="210">
        <v>4.05</v>
      </c>
      <c r="AB40" s="210">
        <v>4.07</v>
      </c>
    </row>
    <row r="41" spans="2:28" ht="14.25">
      <c r="B41" s="43" t="s">
        <v>196</v>
      </c>
      <c r="C41" s="43" t="s">
        <v>277</v>
      </c>
      <c r="D41" s="210">
        <v>4.31</v>
      </c>
      <c r="E41" s="210">
        <v>4</v>
      </c>
      <c r="F41" s="210">
        <v>3.93</v>
      </c>
      <c r="G41" s="210">
        <v>3.81</v>
      </c>
      <c r="H41" s="210">
        <v>3.88</v>
      </c>
      <c r="I41" s="210">
        <v>3.84</v>
      </c>
      <c r="J41" s="210">
        <v>3.88</v>
      </c>
      <c r="K41" s="210">
        <v>3.9</v>
      </c>
      <c r="L41" s="210">
        <v>3.77</v>
      </c>
      <c r="M41" s="210">
        <v>3.72</v>
      </c>
      <c r="N41" s="210">
        <v>3.67</v>
      </c>
      <c r="O41" s="210">
        <v>3.64</v>
      </c>
      <c r="P41" s="210">
        <v>3.61</v>
      </c>
      <c r="Q41" s="210">
        <v>3.57</v>
      </c>
      <c r="R41" s="210">
        <v>3.54</v>
      </c>
      <c r="S41" s="210">
        <v>3.51</v>
      </c>
      <c r="T41" s="210">
        <v>3.51</v>
      </c>
      <c r="U41" s="210">
        <v>3.51</v>
      </c>
      <c r="V41" s="210">
        <v>3.51</v>
      </c>
      <c r="W41" s="210">
        <v>3.51</v>
      </c>
      <c r="X41" s="210">
        <v>3.48</v>
      </c>
      <c r="Y41" s="210">
        <v>3.46</v>
      </c>
      <c r="Z41" s="210">
        <v>3.47</v>
      </c>
      <c r="AA41" s="210">
        <v>3.49</v>
      </c>
      <c r="AB41" s="210">
        <v>3.47</v>
      </c>
    </row>
    <row r="42" spans="2:28" ht="14.25">
      <c r="B42" s="43" t="s">
        <v>196</v>
      </c>
      <c r="C42" s="43" t="s">
        <v>490</v>
      </c>
      <c r="D42" s="210">
        <v>4.6</v>
      </c>
      <c r="E42" s="210">
        <v>4.4</v>
      </c>
      <c r="F42" s="210">
        <v>4.35</v>
      </c>
      <c r="G42" s="210">
        <v>4.25</v>
      </c>
      <c r="H42" s="210">
        <v>4.33</v>
      </c>
      <c r="I42" s="210">
        <v>4.28</v>
      </c>
      <c r="J42" s="210">
        <v>4.34</v>
      </c>
      <c r="K42" s="210">
        <v>4.37</v>
      </c>
      <c r="L42" s="210">
        <v>4.23</v>
      </c>
      <c r="M42" s="210">
        <v>4.19</v>
      </c>
      <c r="N42" s="210">
        <v>4.16</v>
      </c>
      <c r="O42" s="210">
        <v>4.14</v>
      </c>
      <c r="P42" s="210">
        <v>4.12</v>
      </c>
      <c r="Q42" s="210">
        <v>4.1</v>
      </c>
      <c r="R42" s="210">
        <v>4.08</v>
      </c>
      <c r="S42" s="210">
        <v>4.08</v>
      </c>
      <c r="T42" s="210">
        <v>4.08</v>
      </c>
      <c r="U42" s="210">
        <v>4.1</v>
      </c>
      <c r="V42" s="210">
        <v>4.1</v>
      </c>
      <c r="W42" s="210">
        <v>4.11</v>
      </c>
      <c r="X42" s="210">
        <v>4.09</v>
      </c>
      <c r="Y42" s="210">
        <v>4.09</v>
      </c>
      <c r="Z42" s="210">
        <v>4.1</v>
      </c>
      <c r="AA42" s="210">
        <v>4.14</v>
      </c>
      <c r="AB42" s="210">
        <v>4.14</v>
      </c>
    </row>
    <row r="43" spans="2:28" ht="14.25">
      <c r="B43" s="43" t="s">
        <v>196</v>
      </c>
      <c r="C43" s="43" t="s">
        <v>409</v>
      </c>
      <c r="D43" s="210">
        <v>4.4</v>
      </c>
      <c r="E43" s="210">
        <v>4.14</v>
      </c>
      <c r="F43" s="210">
        <v>4.07</v>
      </c>
      <c r="G43" s="210">
        <v>3.96</v>
      </c>
      <c r="H43" s="210">
        <v>4.04</v>
      </c>
      <c r="I43" s="210">
        <v>3.99</v>
      </c>
      <c r="J43" s="210">
        <v>4.04</v>
      </c>
      <c r="K43" s="210">
        <v>4.06</v>
      </c>
      <c r="L43" s="210">
        <v>3.93</v>
      </c>
      <c r="M43" s="210">
        <v>3.88</v>
      </c>
      <c r="N43" s="210">
        <v>3.84</v>
      </c>
      <c r="O43" s="210">
        <v>3.81</v>
      </c>
      <c r="P43" s="210">
        <v>3.79</v>
      </c>
      <c r="Q43" s="210">
        <v>3.75</v>
      </c>
      <c r="R43" s="210">
        <v>3.72</v>
      </c>
      <c r="S43" s="210">
        <v>3.71</v>
      </c>
      <c r="T43" s="210">
        <v>3.71</v>
      </c>
      <c r="U43" s="210">
        <v>3.71</v>
      </c>
      <c r="V43" s="210">
        <v>3.72</v>
      </c>
      <c r="W43" s="210">
        <v>3.71</v>
      </c>
      <c r="X43" s="210">
        <v>3.69</v>
      </c>
      <c r="Y43" s="210">
        <v>3.68</v>
      </c>
      <c r="Z43" s="210">
        <v>3.69</v>
      </c>
      <c r="AA43" s="210">
        <v>3.72</v>
      </c>
      <c r="AB43" s="210">
        <v>3.69</v>
      </c>
    </row>
    <row r="44" spans="2:28" ht="14.25">
      <c r="B44" s="43" t="s">
        <v>259</v>
      </c>
      <c r="C44" s="43" t="s">
        <v>277</v>
      </c>
      <c r="D44" s="210">
        <v>4.17</v>
      </c>
      <c r="E44" s="210">
        <v>3.88</v>
      </c>
      <c r="F44" s="210">
        <v>3.7</v>
      </c>
      <c r="G44" s="210">
        <v>3.58</v>
      </c>
      <c r="H44" s="210">
        <v>3.63</v>
      </c>
      <c r="I44" s="210">
        <v>3.69</v>
      </c>
      <c r="J44" s="210">
        <v>3.76</v>
      </c>
      <c r="K44" s="210">
        <v>3.77</v>
      </c>
      <c r="L44" s="210">
        <v>3.76</v>
      </c>
      <c r="M44" s="210">
        <v>3.73</v>
      </c>
      <c r="N44" s="210">
        <v>3.67</v>
      </c>
      <c r="O44" s="210">
        <v>3.64</v>
      </c>
      <c r="P44" s="210">
        <v>3.6</v>
      </c>
      <c r="Q44" s="210">
        <v>3.56</v>
      </c>
      <c r="R44" s="210">
        <v>3.53</v>
      </c>
      <c r="S44" s="210">
        <v>3.5</v>
      </c>
      <c r="T44" s="210">
        <v>3.49</v>
      </c>
      <c r="U44" s="210">
        <v>3.51</v>
      </c>
      <c r="V44" s="210">
        <v>3.52</v>
      </c>
      <c r="W44" s="210">
        <v>3.52</v>
      </c>
      <c r="X44" s="210">
        <v>3.49</v>
      </c>
      <c r="Y44" s="210">
        <v>3.48</v>
      </c>
      <c r="Z44" s="210">
        <v>3.49</v>
      </c>
      <c r="AA44" s="210">
        <v>3.52</v>
      </c>
      <c r="AB44" s="210">
        <v>3.5</v>
      </c>
    </row>
    <row r="45" spans="2:28" ht="14.25">
      <c r="B45" s="43" t="s">
        <v>259</v>
      </c>
      <c r="C45" s="43" t="s">
        <v>490</v>
      </c>
      <c r="D45" s="210">
        <v>4.28</v>
      </c>
      <c r="E45" s="210">
        <v>4.12</v>
      </c>
      <c r="F45" s="210">
        <v>4</v>
      </c>
      <c r="G45" s="210">
        <v>3.9</v>
      </c>
      <c r="H45" s="210">
        <v>3.96</v>
      </c>
      <c r="I45" s="210">
        <v>4.04</v>
      </c>
      <c r="J45" s="210">
        <v>4.11</v>
      </c>
      <c r="K45" s="210">
        <v>4.12</v>
      </c>
      <c r="L45" s="210">
        <v>4.12</v>
      </c>
      <c r="M45" s="210">
        <v>4.09</v>
      </c>
      <c r="N45" s="210">
        <v>4.05</v>
      </c>
      <c r="O45" s="210">
        <v>4.03</v>
      </c>
      <c r="P45" s="210">
        <v>4.01</v>
      </c>
      <c r="Q45" s="210">
        <v>3.97</v>
      </c>
      <c r="R45" s="210">
        <v>3.95</v>
      </c>
      <c r="S45" s="210">
        <v>3.93</v>
      </c>
      <c r="T45" s="210">
        <v>3.94</v>
      </c>
      <c r="U45" s="210">
        <v>3.96</v>
      </c>
      <c r="V45" s="210">
        <v>3.97</v>
      </c>
      <c r="W45" s="210">
        <v>3.98</v>
      </c>
      <c r="X45" s="210">
        <v>3.96</v>
      </c>
      <c r="Y45" s="210">
        <v>3.95</v>
      </c>
      <c r="Z45" s="210">
        <v>3.99</v>
      </c>
      <c r="AA45" s="210">
        <v>4.02</v>
      </c>
      <c r="AB45" s="210">
        <v>4.02</v>
      </c>
    </row>
    <row r="46" spans="2:28" ht="14.25">
      <c r="B46" s="43" t="s">
        <v>259</v>
      </c>
      <c r="C46" s="43" t="s">
        <v>409</v>
      </c>
      <c r="D46" s="210">
        <v>4.21</v>
      </c>
      <c r="E46" s="210">
        <v>3.94</v>
      </c>
      <c r="F46" s="210">
        <v>3.79</v>
      </c>
      <c r="G46" s="210">
        <v>3.67</v>
      </c>
      <c r="H46" s="210">
        <v>3.72</v>
      </c>
      <c r="I46" s="210">
        <v>3.79</v>
      </c>
      <c r="J46" s="210">
        <v>3.86</v>
      </c>
      <c r="K46" s="210">
        <v>3.88</v>
      </c>
      <c r="L46" s="210">
        <v>3.86</v>
      </c>
      <c r="M46" s="210">
        <v>3.84</v>
      </c>
      <c r="N46" s="210">
        <v>3.79</v>
      </c>
      <c r="O46" s="210">
        <v>3.76</v>
      </c>
      <c r="P46" s="210">
        <v>3.73</v>
      </c>
      <c r="Q46" s="210">
        <v>3.69</v>
      </c>
      <c r="R46" s="210">
        <v>3.65</v>
      </c>
      <c r="S46" s="210">
        <v>3.63</v>
      </c>
      <c r="T46" s="210">
        <v>3.63</v>
      </c>
      <c r="U46" s="210">
        <v>3.64</v>
      </c>
      <c r="V46" s="210">
        <v>3.65</v>
      </c>
      <c r="W46" s="210">
        <v>3.65</v>
      </c>
      <c r="X46" s="210">
        <v>3.64</v>
      </c>
      <c r="Y46" s="210">
        <v>3.62</v>
      </c>
      <c r="Z46" s="210">
        <v>3.64</v>
      </c>
      <c r="AA46" s="210">
        <v>3.67</v>
      </c>
      <c r="AB46" s="210">
        <v>3.65</v>
      </c>
    </row>
    <row r="47" spans="2:28" ht="14.25">
      <c r="B47" s="43" t="s">
        <v>24</v>
      </c>
      <c r="C47" s="43" t="s">
        <v>277</v>
      </c>
      <c r="D47" s="210">
        <v>4.26</v>
      </c>
      <c r="E47" s="210">
        <v>3.98</v>
      </c>
      <c r="F47" s="210">
        <v>3.8</v>
      </c>
      <c r="G47" s="210">
        <v>3.67</v>
      </c>
      <c r="H47" s="210">
        <v>3.71</v>
      </c>
      <c r="I47" s="210">
        <v>3.85</v>
      </c>
      <c r="J47" s="210">
        <v>3.89</v>
      </c>
      <c r="K47" s="210">
        <v>3.87</v>
      </c>
      <c r="L47" s="210">
        <v>3.87</v>
      </c>
      <c r="M47" s="210">
        <v>3.75</v>
      </c>
      <c r="N47" s="210">
        <v>3.73</v>
      </c>
      <c r="O47" s="210">
        <v>3.64</v>
      </c>
      <c r="P47" s="210">
        <v>3.61</v>
      </c>
      <c r="Q47" s="210">
        <v>3.56</v>
      </c>
      <c r="R47" s="210">
        <v>3.59</v>
      </c>
      <c r="S47" s="210">
        <v>3.56</v>
      </c>
      <c r="T47" s="210">
        <v>3.56</v>
      </c>
      <c r="U47" s="210">
        <v>3.61</v>
      </c>
      <c r="V47" s="210">
        <v>3.66</v>
      </c>
      <c r="W47" s="210">
        <v>3.65</v>
      </c>
      <c r="X47" s="210">
        <v>3.62</v>
      </c>
      <c r="Y47" s="210">
        <v>3.61</v>
      </c>
      <c r="Z47" s="210">
        <v>3.61</v>
      </c>
      <c r="AA47" s="210">
        <v>3.64</v>
      </c>
      <c r="AB47" s="210">
        <v>3.63</v>
      </c>
    </row>
    <row r="48" spans="2:28" ht="14.25">
      <c r="B48" s="43" t="s">
        <v>24</v>
      </c>
      <c r="C48" s="43" t="s">
        <v>490</v>
      </c>
      <c r="D48" s="210">
        <v>4.6</v>
      </c>
      <c r="E48" s="210">
        <v>4.38</v>
      </c>
      <c r="F48" s="210">
        <v>4.22</v>
      </c>
      <c r="G48" s="210">
        <v>4.11</v>
      </c>
      <c r="H48" s="210">
        <v>4.16</v>
      </c>
      <c r="I48" s="210">
        <v>4.31</v>
      </c>
      <c r="J48" s="210">
        <v>4.36</v>
      </c>
      <c r="K48" s="210">
        <v>4.35</v>
      </c>
      <c r="L48" s="210">
        <v>4.37</v>
      </c>
      <c r="M48" s="210">
        <v>4.26</v>
      </c>
      <c r="N48" s="210">
        <v>4.24</v>
      </c>
      <c r="O48" s="210">
        <v>4.17</v>
      </c>
      <c r="P48" s="210">
        <v>4.15</v>
      </c>
      <c r="Q48" s="210">
        <v>4.12</v>
      </c>
      <c r="R48" s="210">
        <v>4.17</v>
      </c>
      <c r="S48" s="210">
        <v>4.14</v>
      </c>
      <c r="T48" s="210">
        <v>4.15</v>
      </c>
      <c r="U48" s="210">
        <v>4.23</v>
      </c>
      <c r="V48" s="210">
        <v>4.28</v>
      </c>
      <c r="W48" s="210">
        <v>4.29</v>
      </c>
      <c r="X48" s="210">
        <v>4.28</v>
      </c>
      <c r="Y48" s="210">
        <v>4.27</v>
      </c>
      <c r="Z48" s="210">
        <v>4.29</v>
      </c>
      <c r="AA48" s="210">
        <v>4.33</v>
      </c>
      <c r="AB48" s="210">
        <v>4.35</v>
      </c>
    </row>
    <row r="49" spans="2:28" ht="14.25">
      <c r="B49" s="43" t="s">
        <v>24</v>
      </c>
      <c r="C49" s="43" t="s">
        <v>409</v>
      </c>
      <c r="D49" s="210">
        <v>4.37</v>
      </c>
      <c r="E49" s="210">
        <v>4.12</v>
      </c>
      <c r="F49" s="210">
        <v>3.94</v>
      </c>
      <c r="G49" s="210">
        <v>3.82</v>
      </c>
      <c r="H49" s="210">
        <v>3.87</v>
      </c>
      <c r="I49" s="210">
        <v>4</v>
      </c>
      <c r="J49" s="210">
        <v>4.05</v>
      </c>
      <c r="K49" s="210">
        <v>4.04</v>
      </c>
      <c r="L49" s="210">
        <v>4.04</v>
      </c>
      <c r="M49" s="210">
        <v>3.93</v>
      </c>
      <c r="N49" s="210">
        <v>3.9</v>
      </c>
      <c r="O49" s="210">
        <v>3.83</v>
      </c>
      <c r="P49" s="210">
        <v>3.8</v>
      </c>
      <c r="Q49" s="210">
        <v>3.75</v>
      </c>
      <c r="R49" s="210">
        <v>3.79</v>
      </c>
      <c r="S49" s="210">
        <v>3.77</v>
      </c>
      <c r="T49" s="210">
        <v>3.76</v>
      </c>
      <c r="U49" s="210">
        <v>3.83</v>
      </c>
      <c r="V49" s="210">
        <v>3.87</v>
      </c>
      <c r="W49" s="210">
        <v>3.87</v>
      </c>
      <c r="X49" s="210">
        <v>3.85</v>
      </c>
      <c r="Y49" s="210">
        <v>3.84</v>
      </c>
      <c r="Z49" s="210">
        <v>3.85</v>
      </c>
      <c r="AA49" s="210">
        <v>3.88</v>
      </c>
      <c r="AB49" s="210">
        <v>3.89</v>
      </c>
    </row>
    <row r="50" spans="2:28" ht="14.25">
      <c r="B50" s="43" t="s">
        <v>173</v>
      </c>
      <c r="C50" s="43" t="s">
        <v>277</v>
      </c>
      <c r="D50" s="210">
        <v>4.21</v>
      </c>
      <c r="E50" s="210">
        <v>3.94</v>
      </c>
      <c r="F50" s="210">
        <v>3.76</v>
      </c>
      <c r="G50" s="210">
        <v>3.63</v>
      </c>
      <c r="H50" s="210">
        <v>3.67</v>
      </c>
      <c r="I50" s="210">
        <v>3.76</v>
      </c>
      <c r="J50" s="210">
        <v>3.83</v>
      </c>
      <c r="K50" s="210">
        <v>3.87</v>
      </c>
      <c r="L50" s="210">
        <v>3.91</v>
      </c>
      <c r="M50" s="210">
        <v>3.9</v>
      </c>
      <c r="N50" s="210">
        <v>3.86</v>
      </c>
      <c r="O50" s="210">
        <v>3.82</v>
      </c>
      <c r="P50" s="210">
        <v>3.78</v>
      </c>
      <c r="Q50" s="210">
        <v>3.75</v>
      </c>
      <c r="R50" s="210">
        <v>3.76</v>
      </c>
      <c r="S50" s="210">
        <v>3.74</v>
      </c>
      <c r="T50" s="210">
        <v>3.73</v>
      </c>
      <c r="U50" s="210">
        <v>3.74</v>
      </c>
      <c r="V50" s="210">
        <v>3.78</v>
      </c>
      <c r="W50" s="210">
        <v>3.79</v>
      </c>
      <c r="X50" s="210">
        <v>3.76</v>
      </c>
      <c r="Y50" s="210">
        <v>3.73</v>
      </c>
      <c r="Z50" s="210">
        <v>3.74</v>
      </c>
      <c r="AA50" s="210">
        <v>3.77</v>
      </c>
      <c r="AB50" s="210">
        <v>3.79</v>
      </c>
    </row>
    <row r="51" spans="2:28" ht="14.25">
      <c r="B51" s="43" t="s">
        <v>173</v>
      </c>
      <c r="C51" s="43" t="s">
        <v>490</v>
      </c>
      <c r="D51" s="210">
        <v>4.57</v>
      </c>
      <c r="E51" s="210">
        <v>4.34</v>
      </c>
      <c r="F51" s="210">
        <v>4.21</v>
      </c>
      <c r="G51" s="210">
        <v>4.1</v>
      </c>
      <c r="H51" s="210">
        <v>4.15</v>
      </c>
      <c r="I51" s="210">
        <v>4.25</v>
      </c>
      <c r="J51" s="210">
        <v>4.34</v>
      </c>
      <c r="K51" s="210">
        <v>4.4</v>
      </c>
      <c r="L51" s="210">
        <v>4.45</v>
      </c>
      <c r="M51" s="210">
        <v>4.45</v>
      </c>
      <c r="N51" s="210">
        <v>4.43</v>
      </c>
      <c r="O51" s="210">
        <v>4.41</v>
      </c>
      <c r="P51" s="210">
        <v>4.39</v>
      </c>
      <c r="Q51" s="210">
        <v>4.38</v>
      </c>
      <c r="R51" s="210">
        <v>4.41</v>
      </c>
      <c r="S51" s="210">
        <v>4.4</v>
      </c>
      <c r="T51" s="210">
        <v>4.41</v>
      </c>
      <c r="U51" s="210">
        <v>4.44</v>
      </c>
      <c r="V51" s="210">
        <v>4.49</v>
      </c>
      <c r="W51" s="210">
        <v>4.5</v>
      </c>
      <c r="X51" s="210">
        <v>4.49</v>
      </c>
      <c r="Y51" s="210">
        <v>4.47</v>
      </c>
      <c r="Z51" s="210">
        <v>4.5</v>
      </c>
      <c r="AA51" s="210">
        <v>4.56</v>
      </c>
      <c r="AB51" s="210">
        <v>4.6</v>
      </c>
    </row>
    <row r="52" spans="2:28" ht="14.25">
      <c r="B52" s="43" t="s">
        <v>173</v>
      </c>
      <c r="C52" s="43" t="s">
        <v>409</v>
      </c>
      <c r="D52" s="210">
        <v>4.36</v>
      </c>
      <c r="E52" s="210">
        <v>4.09</v>
      </c>
      <c r="F52" s="210">
        <v>3.92</v>
      </c>
      <c r="G52" s="210">
        <v>3.79</v>
      </c>
      <c r="H52" s="210">
        <v>3.84</v>
      </c>
      <c r="I52" s="210">
        <v>3.93</v>
      </c>
      <c r="J52" s="210">
        <v>4.01</v>
      </c>
      <c r="K52" s="210">
        <v>4.06</v>
      </c>
      <c r="L52" s="210">
        <v>4.09</v>
      </c>
      <c r="M52" s="210">
        <v>4.08</v>
      </c>
      <c r="N52" s="210">
        <v>4.06</v>
      </c>
      <c r="O52" s="210">
        <v>4.03</v>
      </c>
      <c r="P52" s="210">
        <v>3.99</v>
      </c>
      <c r="Q52" s="210">
        <v>3.97</v>
      </c>
      <c r="R52" s="210">
        <v>3.99</v>
      </c>
      <c r="S52" s="210">
        <v>3.97</v>
      </c>
      <c r="T52" s="210">
        <v>3.96</v>
      </c>
      <c r="U52" s="210">
        <v>3.99</v>
      </c>
      <c r="V52" s="210">
        <v>4.02</v>
      </c>
      <c r="W52" s="210">
        <v>4.04</v>
      </c>
      <c r="X52" s="210">
        <v>4.02</v>
      </c>
      <c r="Y52" s="210">
        <v>3.99</v>
      </c>
      <c r="Z52" s="210">
        <v>4</v>
      </c>
      <c r="AA52" s="210">
        <v>4.05</v>
      </c>
      <c r="AB52" s="210">
        <v>4.08</v>
      </c>
    </row>
    <row r="53" spans="2:28" ht="14.25">
      <c r="B53" s="43" t="s">
        <v>158</v>
      </c>
      <c r="C53" s="43" t="s">
        <v>277</v>
      </c>
      <c r="D53" s="210">
        <v>4.1</v>
      </c>
      <c r="E53" s="210">
        <v>3.81</v>
      </c>
      <c r="F53" s="210">
        <v>3.66</v>
      </c>
      <c r="G53" s="210">
        <v>3.54</v>
      </c>
      <c r="H53" s="210">
        <v>3.58</v>
      </c>
      <c r="I53" s="210">
        <v>3.65</v>
      </c>
      <c r="J53" s="210">
        <v>3.72</v>
      </c>
      <c r="K53" s="210">
        <v>3.72</v>
      </c>
      <c r="L53" s="210">
        <v>3.71</v>
      </c>
      <c r="M53" s="210">
        <v>3.68</v>
      </c>
      <c r="N53" s="210">
        <v>3.62</v>
      </c>
      <c r="O53" s="210">
        <v>3.59</v>
      </c>
      <c r="P53" s="210">
        <v>3.55</v>
      </c>
      <c r="Q53" s="210">
        <v>3.5</v>
      </c>
      <c r="R53" s="210">
        <v>3.47</v>
      </c>
      <c r="S53" s="210">
        <v>3.44</v>
      </c>
      <c r="T53" s="210">
        <v>3.44</v>
      </c>
      <c r="U53" s="210">
        <v>3.45</v>
      </c>
      <c r="V53" s="210">
        <v>3.46</v>
      </c>
      <c r="W53" s="210">
        <v>3.46</v>
      </c>
      <c r="X53" s="210">
        <v>3.43</v>
      </c>
      <c r="Y53" s="210">
        <v>3.41</v>
      </c>
      <c r="Z53" s="210">
        <v>3.43</v>
      </c>
      <c r="AA53" s="210">
        <v>3.45</v>
      </c>
      <c r="AB53" s="210">
        <v>3.43</v>
      </c>
    </row>
    <row r="54" spans="2:28" ht="14.25">
      <c r="B54" s="43" t="s">
        <v>158</v>
      </c>
      <c r="C54" s="43" t="s">
        <v>490</v>
      </c>
      <c r="D54" s="210">
        <v>4.38</v>
      </c>
      <c r="E54" s="210">
        <v>4.19</v>
      </c>
      <c r="F54" s="210">
        <v>4.05</v>
      </c>
      <c r="G54" s="210">
        <v>3.95</v>
      </c>
      <c r="H54" s="210">
        <v>4</v>
      </c>
      <c r="I54" s="210">
        <v>4.08</v>
      </c>
      <c r="J54" s="210">
        <v>4.16</v>
      </c>
      <c r="K54" s="210">
        <v>4.18</v>
      </c>
      <c r="L54" s="210">
        <v>4.17</v>
      </c>
      <c r="M54" s="210">
        <v>4.15</v>
      </c>
      <c r="N54" s="210">
        <v>4.11</v>
      </c>
      <c r="O54" s="210">
        <v>4.09</v>
      </c>
      <c r="P54" s="210">
        <v>4.06</v>
      </c>
      <c r="Q54" s="210">
        <v>4.04</v>
      </c>
      <c r="R54" s="210">
        <v>4.01</v>
      </c>
      <c r="S54" s="210">
        <v>4</v>
      </c>
      <c r="T54" s="210">
        <v>4</v>
      </c>
      <c r="U54" s="210">
        <v>4.03</v>
      </c>
      <c r="V54" s="210">
        <v>4.04</v>
      </c>
      <c r="W54" s="210">
        <v>4.05</v>
      </c>
      <c r="X54" s="210">
        <v>4.04</v>
      </c>
      <c r="Y54" s="210">
        <v>4.03</v>
      </c>
      <c r="Z54" s="210">
        <v>4.06</v>
      </c>
      <c r="AA54" s="210">
        <v>4.1</v>
      </c>
      <c r="AB54" s="210">
        <v>4.1</v>
      </c>
    </row>
    <row r="55" spans="2:28" ht="14.25">
      <c r="B55" s="43" t="s">
        <v>158</v>
      </c>
      <c r="C55" s="43" t="s">
        <v>409</v>
      </c>
      <c r="D55" s="210">
        <v>4.19</v>
      </c>
      <c r="E55" s="210">
        <v>3.95</v>
      </c>
      <c r="F55" s="210">
        <v>3.79</v>
      </c>
      <c r="G55" s="210">
        <v>3.68</v>
      </c>
      <c r="H55" s="210">
        <v>3.73</v>
      </c>
      <c r="I55" s="210">
        <v>3.8</v>
      </c>
      <c r="J55" s="210">
        <v>3.87</v>
      </c>
      <c r="K55" s="210">
        <v>3.88</v>
      </c>
      <c r="L55" s="210">
        <v>3.87</v>
      </c>
      <c r="M55" s="210">
        <v>3.84</v>
      </c>
      <c r="N55" s="210">
        <v>3.79</v>
      </c>
      <c r="O55" s="210">
        <v>3.76</v>
      </c>
      <c r="P55" s="210">
        <v>3.73</v>
      </c>
      <c r="Q55" s="210">
        <v>3.69</v>
      </c>
      <c r="R55" s="210">
        <v>3.66</v>
      </c>
      <c r="S55" s="210">
        <v>3.63</v>
      </c>
      <c r="T55" s="210">
        <v>3.63</v>
      </c>
      <c r="U55" s="210">
        <v>3.65</v>
      </c>
      <c r="V55" s="210">
        <v>3.66</v>
      </c>
      <c r="W55" s="210">
        <v>3.66</v>
      </c>
      <c r="X55" s="210">
        <v>3.63</v>
      </c>
      <c r="Y55" s="210">
        <v>3.62</v>
      </c>
      <c r="Z55" s="210">
        <v>3.64</v>
      </c>
      <c r="AA55" s="210">
        <v>3.68</v>
      </c>
      <c r="AB55" s="210">
        <v>3.66</v>
      </c>
    </row>
    <row r="56" spans="2:28" ht="14.25">
      <c r="B56" s="43" t="s">
        <v>155</v>
      </c>
      <c r="C56" s="43" t="s">
        <v>277</v>
      </c>
      <c r="D56" s="210">
        <v>4.21</v>
      </c>
      <c r="E56" s="210">
        <v>3.94</v>
      </c>
      <c r="F56" s="210">
        <v>3.76</v>
      </c>
      <c r="G56" s="210">
        <v>3.63</v>
      </c>
      <c r="H56" s="210">
        <v>3.68</v>
      </c>
      <c r="I56" s="210">
        <v>3.76</v>
      </c>
      <c r="J56" s="210">
        <v>3.84</v>
      </c>
      <c r="K56" s="210">
        <v>3.88</v>
      </c>
      <c r="L56" s="210">
        <v>3.92</v>
      </c>
      <c r="M56" s="210">
        <v>3.9</v>
      </c>
      <c r="N56" s="210">
        <v>3.87</v>
      </c>
      <c r="O56" s="210">
        <v>3.83</v>
      </c>
      <c r="P56" s="210">
        <v>3.79</v>
      </c>
      <c r="Q56" s="210">
        <v>3.76</v>
      </c>
      <c r="R56" s="210">
        <v>3.78</v>
      </c>
      <c r="S56" s="210">
        <v>3.75</v>
      </c>
      <c r="T56" s="210">
        <v>3.74</v>
      </c>
      <c r="U56" s="210">
        <v>3.76</v>
      </c>
      <c r="V56" s="210">
        <v>3.79</v>
      </c>
      <c r="W56" s="210">
        <v>3.8</v>
      </c>
      <c r="X56" s="210">
        <v>3.78</v>
      </c>
      <c r="Y56" s="210">
        <v>3.75</v>
      </c>
      <c r="Z56" s="210">
        <v>3.75</v>
      </c>
      <c r="AA56" s="210">
        <v>3.8</v>
      </c>
      <c r="AB56" s="210">
        <v>3.82</v>
      </c>
    </row>
    <row r="57" spans="2:28" ht="14.25">
      <c r="B57" s="43" t="s">
        <v>155</v>
      </c>
      <c r="C57" s="43" t="s">
        <v>490</v>
      </c>
      <c r="D57" s="210">
        <v>4.58</v>
      </c>
      <c r="E57" s="210">
        <v>4.34</v>
      </c>
      <c r="F57" s="210">
        <v>4.2</v>
      </c>
      <c r="G57" s="210">
        <v>4.09</v>
      </c>
      <c r="H57" s="210">
        <v>4.14</v>
      </c>
      <c r="I57" s="210">
        <v>4.24</v>
      </c>
      <c r="J57" s="210">
        <v>4.33</v>
      </c>
      <c r="K57" s="210">
        <v>4.38</v>
      </c>
      <c r="L57" s="210">
        <v>4.43</v>
      </c>
      <c r="M57" s="210">
        <v>4.43</v>
      </c>
      <c r="N57" s="210">
        <v>4.42</v>
      </c>
      <c r="O57" s="210">
        <v>4.39</v>
      </c>
      <c r="P57" s="210">
        <v>4.37</v>
      </c>
      <c r="Q57" s="210">
        <v>4.35</v>
      </c>
      <c r="R57" s="210">
        <v>4.39</v>
      </c>
      <c r="S57" s="210">
        <v>4.39</v>
      </c>
      <c r="T57" s="210">
        <v>4.39</v>
      </c>
      <c r="U57" s="210">
        <v>4.41</v>
      </c>
      <c r="V57" s="210">
        <v>4.46</v>
      </c>
      <c r="W57" s="210">
        <v>4.48</v>
      </c>
      <c r="X57" s="210">
        <v>4.47</v>
      </c>
      <c r="Y57" s="210">
        <v>4.44</v>
      </c>
      <c r="Z57" s="210">
        <v>4.47</v>
      </c>
      <c r="AA57" s="210">
        <v>4.53</v>
      </c>
      <c r="AB57" s="210">
        <v>4.57</v>
      </c>
    </row>
    <row r="58" spans="2:28" ht="14.25">
      <c r="B58" s="43" t="s">
        <v>155</v>
      </c>
      <c r="C58" s="43" t="s">
        <v>409</v>
      </c>
      <c r="D58" s="210">
        <v>4.34</v>
      </c>
      <c r="E58" s="210">
        <v>4.09</v>
      </c>
      <c r="F58" s="210">
        <v>3.92</v>
      </c>
      <c r="G58" s="210">
        <v>3.79</v>
      </c>
      <c r="H58" s="210">
        <v>3.84</v>
      </c>
      <c r="I58" s="210">
        <v>3.93</v>
      </c>
      <c r="J58" s="210">
        <v>4.01</v>
      </c>
      <c r="K58" s="210">
        <v>4.06</v>
      </c>
      <c r="L58" s="210">
        <v>4.1</v>
      </c>
      <c r="M58" s="210">
        <v>4.09</v>
      </c>
      <c r="N58" s="210">
        <v>4.06</v>
      </c>
      <c r="O58" s="210">
        <v>4.03</v>
      </c>
      <c r="P58" s="210">
        <v>3.99</v>
      </c>
      <c r="Q58" s="210">
        <v>3.97</v>
      </c>
      <c r="R58" s="210">
        <v>4</v>
      </c>
      <c r="S58" s="210">
        <v>3.97</v>
      </c>
      <c r="T58" s="210">
        <v>3.97</v>
      </c>
      <c r="U58" s="210">
        <v>3.99</v>
      </c>
      <c r="V58" s="210">
        <v>4.03</v>
      </c>
      <c r="W58" s="210">
        <v>4.04</v>
      </c>
      <c r="X58" s="210">
        <v>4.02</v>
      </c>
      <c r="Y58" s="210">
        <v>3.99</v>
      </c>
      <c r="Z58" s="210">
        <v>4.01</v>
      </c>
      <c r="AA58" s="210">
        <v>4.05</v>
      </c>
      <c r="AB58" s="210">
        <v>4.08</v>
      </c>
    </row>
    <row r="59" spans="2:28" ht="14.25">
      <c r="B59" s="43" t="s">
        <v>23</v>
      </c>
      <c r="C59" s="43" t="s">
        <v>277</v>
      </c>
      <c r="D59" s="210">
        <v>3.74</v>
      </c>
      <c r="E59" s="210">
        <v>4</v>
      </c>
      <c r="F59" s="210">
        <v>4.18</v>
      </c>
      <c r="G59" s="210">
        <v>4.22</v>
      </c>
      <c r="H59" s="210">
        <v>4.05</v>
      </c>
      <c r="I59" s="210">
        <v>3.87</v>
      </c>
      <c r="J59" s="210">
        <v>3.83</v>
      </c>
      <c r="K59" s="210">
        <v>3.78</v>
      </c>
      <c r="L59" s="210">
        <v>3.71</v>
      </c>
      <c r="M59" s="210">
        <v>3.58</v>
      </c>
      <c r="N59" s="210">
        <v>3.45</v>
      </c>
      <c r="O59" s="210">
        <v>3.36</v>
      </c>
      <c r="P59" s="210">
        <v>3.28</v>
      </c>
      <c r="Q59" s="210">
        <v>3.16</v>
      </c>
      <c r="R59" s="210">
        <v>3.11</v>
      </c>
      <c r="S59" s="210">
        <v>3.01</v>
      </c>
      <c r="T59" s="210">
        <v>2.96</v>
      </c>
      <c r="U59" s="210">
        <v>2.96</v>
      </c>
      <c r="V59" s="210">
        <v>2.98</v>
      </c>
      <c r="W59" s="210">
        <v>3.01</v>
      </c>
      <c r="X59" s="210">
        <v>2.98</v>
      </c>
      <c r="Y59" s="210">
        <v>2.93</v>
      </c>
      <c r="Z59" s="210">
        <v>2.89</v>
      </c>
      <c r="AA59" s="210">
        <v>2.82</v>
      </c>
      <c r="AB59" s="210">
        <v>2.63</v>
      </c>
    </row>
    <row r="60" spans="2:28" ht="14.25">
      <c r="B60" s="43" t="s">
        <v>23</v>
      </c>
      <c r="C60" s="43" t="s">
        <v>490</v>
      </c>
      <c r="D60" s="210">
        <v>6.52</v>
      </c>
      <c r="E60" s="210">
        <v>5.69</v>
      </c>
      <c r="F60" s="210">
        <v>5.7</v>
      </c>
      <c r="G60" s="210">
        <v>5.8</v>
      </c>
      <c r="H60" s="210">
        <v>5.6</v>
      </c>
      <c r="I60" s="210">
        <v>5.36</v>
      </c>
      <c r="J60" s="210">
        <v>5.33</v>
      </c>
      <c r="K60" s="210">
        <v>5.3</v>
      </c>
      <c r="L60" s="210">
        <v>5.23</v>
      </c>
      <c r="M60" s="210">
        <v>5.12</v>
      </c>
      <c r="N60" s="210">
        <v>4.99</v>
      </c>
      <c r="O60" s="210">
        <v>4.93</v>
      </c>
      <c r="P60" s="210">
        <v>4.9</v>
      </c>
      <c r="Q60" s="210">
        <v>4.81</v>
      </c>
      <c r="R60" s="210">
        <v>4.79</v>
      </c>
      <c r="S60" s="210">
        <v>4.73</v>
      </c>
      <c r="T60" s="210">
        <v>4.69</v>
      </c>
      <c r="U60" s="210">
        <v>4.73</v>
      </c>
      <c r="V60" s="210">
        <v>4.79</v>
      </c>
      <c r="W60" s="210">
        <v>4.85</v>
      </c>
      <c r="X60" s="210">
        <v>4.86</v>
      </c>
      <c r="Y60" s="210">
        <v>4.84</v>
      </c>
      <c r="Z60" s="210">
        <v>4.83</v>
      </c>
      <c r="AA60" s="210">
        <v>4.78</v>
      </c>
      <c r="AB60" s="210">
        <v>4.59</v>
      </c>
    </row>
    <row r="61" spans="2:28" ht="14.25">
      <c r="B61" s="43" t="s">
        <v>23</v>
      </c>
      <c r="C61" s="43" t="s">
        <v>409</v>
      </c>
      <c r="D61" s="210">
        <v>4.06</v>
      </c>
      <c r="E61" s="210">
        <v>4.39</v>
      </c>
      <c r="F61" s="210">
        <v>4.54</v>
      </c>
      <c r="G61" s="210">
        <v>4.6</v>
      </c>
      <c r="H61" s="210">
        <v>4.42</v>
      </c>
      <c r="I61" s="210">
        <v>4.23</v>
      </c>
      <c r="J61" s="210">
        <v>4.2</v>
      </c>
      <c r="K61" s="210">
        <v>4.15</v>
      </c>
      <c r="L61" s="210">
        <v>4.08</v>
      </c>
      <c r="M61" s="210">
        <v>3.96</v>
      </c>
      <c r="N61" s="210">
        <v>3.82</v>
      </c>
      <c r="O61" s="210">
        <v>3.74</v>
      </c>
      <c r="P61" s="210">
        <v>3.67</v>
      </c>
      <c r="Q61" s="210">
        <v>3.57</v>
      </c>
      <c r="R61" s="210">
        <v>3.52</v>
      </c>
      <c r="S61" s="210">
        <v>3.43</v>
      </c>
      <c r="T61" s="210">
        <v>3.38</v>
      </c>
      <c r="U61" s="210">
        <v>3.39</v>
      </c>
      <c r="V61" s="210">
        <v>3.43</v>
      </c>
      <c r="W61" s="210">
        <v>3.46</v>
      </c>
      <c r="X61" s="210">
        <v>3.44</v>
      </c>
      <c r="Y61" s="210">
        <v>3.4</v>
      </c>
      <c r="Z61" s="210">
        <v>3.36</v>
      </c>
      <c r="AA61" s="210">
        <v>3.3</v>
      </c>
      <c r="AB61" s="210">
        <v>3.11</v>
      </c>
    </row>
    <row r="62" spans="2:28" ht="14.25">
      <c r="B62" s="43" t="s">
        <v>236</v>
      </c>
      <c r="C62" s="43" t="s">
        <v>277</v>
      </c>
      <c r="D62" s="210">
        <v>4.77</v>
      </c>
      <c r="E62" s="210">
        <v>4.56</v>
      </c>
      <c r="F62" s="210">
        <v>4.45</v>
      </c>
      <c r="G62" s="210">
        <v>4.34</v>
      </c>
      <c r="H62" s="210">
        <v>4.37</v>
      </c>
      <c r="I62" s="210">
        <v>4.42</v>
      </c>
      <c r="J62" s="210">
        <v>4.41</v>
      </c>
      <c r="K62" s="210">
        <v>4.39</v>
      </c>
      <c r="L62" s="210">
        <v>4.35</v>
      </c>
      <c r="M62" s="210">
        <v>4.3</v>
      </c>
      <c r="N62" s="210">
        <v>4.28</v>
      </c>
      <c r="O62" s="210">
        <v>4.24</v>
      </c>
      <c r="P62" s="210">
        <v>4.21</v>
      </c>
      <c r="Q62" s="210">
        <v>4.19</v>
      </c>
      <c r="R62" s="210">
        <v>4.16</v>
      </c>
      <c r="S62" s="210">
        <v>4.15</v>
      </c>
      <c r="T62" s="210">
        <v>4.14</v>
      </c>
      <c r="U62" s="210">
        <v>4.11</v>
      </c>
      <c r="V62" s="210">
        <v>4.08</v>
      </c>
      <c r="W62" s="210">
        <v>4.05</v>
      </c>
      <c r="X62" s="210">
        <v>4.04</v>
      </c>
      <c r="Y62" s="210">
        <v>4.02</v>
      </c>
      <c r="Z62" s="210">
        <v>4.01</v>
      </c>
      <c r="AA62" s="210">
        <v>4.02</v>
      </c>
      <c r="AB62" s="210">
        <v>4.04</v>
      </c>
    </row>
    <row r="63" spans="2:28" ht="14.25">
      <c r="B63" s="43" t="s">
        <v>236</v>
      </c>
      <c r="C63" s="43" t="s">
        <v>490</v>
      </c>
      <c r="D63" s="210">
        <v>5.1</v>
      </c>
      <c r="E63" s="210">
        <v>4.98</v>
      </c>
      <c r="F63" s="210">
        <v>4.93</v>
      </c>
      <c r="G63" s="210">
        <v>4.84</v>
      </c>
      <c r="H63" s="210">
        <v>4.87</v>
      </c>
      <c r="I63" s="210">
        <v>4.92</v>
      </c>
      <c r="J63" s="210">
        <v>4.94</v>
      </c>
      <c r="K63" s="210">
        <v>4.91</v>
      </c>
      <c r="L63" s="210">
        <v>4.87</v>
      </c>
      <c r="M63" s="210">
        <v>4.83</v>
      </c>
      <c r="N63" s="210">
        <v>4.83</v>
      </c>
      <c r="O63" s="210">
        <v>4.8</v>
      </c>
      <c r="P63" s="210">
        <v>4.78</v>
      </c>
      <c r="Q63" s="210">
        <v>4.78</v>
      </c>
      <c r="R63" s="210">
        <v>4.77</v>
      </c>
      <c r="S63" s="210">
        <v>4.76</v>
      </c>
      <c r="T63" s="210">
        <v>4.77</v>
      </c>
      <c r="U63" s="210">
        <v>4.74</v>
      </c>
      <c r="V63" s="210">
        <v>4.72</v>
      </c>
      <c r="W63" s="210">
        <v>4.69</v>
      </c>
      <c r="X63" s="210">
        <v>4.69</v>
      </c>
      <c r="Y63" s="210">
        <v>4.7</v>
      </c>
      <c r="Z63" s="210">
        <v>4.7</v>
      </c>
      <c r="AA63" s="210">
        <v>4.72</v>
      </c>
      <c r="AB63" s="210">
        <v>4.76</v>
      </c>
    </row>
    <row r="64" spans="2:28" ht="14.25">
      <c r="B64" s="43" t="s">
        <v>236</v>
      </c>
      <c r="C64" s="43" t="s">
        <v>409</v>
      </c>
      <c r="D64" s="210">
        <v>4.86</v>
      </c>
      <c r="E64" s="210">
        <v>4.7</v>
      </c>
      <c r="F64" s="210">
        <v>4.62</v>
      </c>
      <c r="G64" s="210">
        <v>4.52</v>
      </c>
      <c r="H64" s="210">
        <v>4.54</v>
      </c>
      <c r="I64" s="210">
        <v>4.59</v>
      </c>
      <c r="J64" s="210">
        <v>4.6</v>
      </c>
      <c r="K64" s="210">
        <v>4.58</v>
      </c>
      <c r="L64" s="210">
        <v>4.53</v>
      </c>
      <c r="M64" s="210">
        <v>4.48</v>
      </c>
      <c r="N64" s="210">
        <v>4.47</v>
      </c>
      <c r="O64" s="210">
        <v>4.43</v>
      </c>
      <c r="P64" s="210">
        <v>4.41</v>
      </c>
      <c r="Q64" s="210">
        <v>4.39</v>
      </c>
      <c r="R64" s="210">
        <v>4.37</v>
      </c>
      <c r="S64" s="210">
        <v>4.36</v>
      </c>
      <c r="T64" s="210">
        <v>4.36</v>
      </c>
      <c r="U64" s="210">
        <v>4.33</v>
      </c>
      <c r="V64" s="210">
        <v>4.3</v>
      </c>
      <c r="W64" s="210">
        <v>4.28</v>
      </c>
      <c r="X64" s="210">
        <v>4.26</v>
      </c>
      <c r="Y64" s="210">
        <v>4.26</v>
      </c>
      <c r="Z64" s="210">
        <v>4.25</v>
      </c>
      <c r="AA64" s="210">
        <v>4.25</v>
      </c>
      <c r="AB64" s="210">
        <v>4.28</v>
      </c>
    </row>
    <row r="65" spans="2:28" ht="14.25">
      <c r="B65" s="43" t="s">
        <v>270</v>
      </c>
      <c r="C65" s="43" t="s">
        <v>277</v>
      </c>
      <c r="D65" s="210">
        <v>4.85</v>
      </c>
      <c r="E65" s="210">
        <v>4.54</v>
      </c>
      <c r="F65" s="210">
        <v>4.37</v>
      </c>
      <c r="G65" s="210">
        <v>4.21</v>
      </c>
      <c r="H65" s="210">
        <v>4.2</v>
      </c>
      <c r="I65" s="210">
        <v>4.24</v>
      </c>
      <c r="J65" s="210">
        <v>4.37</v>
      </c>
      <c r="K65" s="210">
        <v>4.47</v>
      </c>
      <c r="L65" s="210">
        <v>4.57</v>
      </c>
      <c r="M65" s="210">
        <v>4.54</v>
      </c>
      <c r="N65" s="210">
        <v>4.56</v>
      </c>
      <c r="O65" s="210">
        <v>4.6</v>
      </c>
      <c r="P65" s="210">
        <v>4.54</v>
      </c>
      <c r="Q65" s="210">
        <v>4.51</v>
      </c>
      <c r="R65" s="210">
        <v>4.48</v>
      </c>
      <c r="S65" s="210">
        <v>4.48</v>
      </c>
      <c r="T65" s="210">
        <v>4.48</v>
      </c>
      <c r="U65" s="210">
        <v>4.52</v>
      </c>
      <c r="V65" s="210">
        <v>4.56</v>
      </c>
      <c r="W65" s="210">
        <v>4.57</v>
      </c>
      <c r="X65" s="210">
        <v>4.53</v>
      </c>
      <c r="Y65" s="210">
        <v>4.51</v>
      </c>
      <c r="Z65" s="210">
        <v>4.52</v>
      </c>
      <c r="AA65" s="210">
        <v>4.55</v>
      </c>
      <c r="AB65" s="210">
        <v>4.58</v>
      </c>
    </row>
    <row r="66" spans="2:28" ht="14.25">
      <c r="B66" s="43" t="s">
        <v>270</v>
      </c>
      <c r="C66" s="43" t="s">
        <v>490</v>
      </c>
      <c r="D66" s="210">
        <v>4.98</v>
      </c>
      <c r="E66" s="210">
        <v>4.86</v>
      </c>
      <c r="F66" s="210">
        <v>4.75</v>
      </c>
      <c r="G66" s="210">
        <v>4.62</v>
      </c>
      <c r="H66" s="210">
        <v>4.61</v>
      </c>
      <c r="I66" s="210">
        <v>4.65</v>
      </c>
      <c r="J66" s="210">
        <v>4.8</v>
      </c>
      <c r="K66" s="210">
        <v>4.92</v>
      </c>
      <c r="L66" s="210">
        <v>5.03</v>
      </c>
      <c r="M66" s="210">
        <v>5.01</v>
      </c>
      <c r="N66" s="210">
        <v>5.05</v>
      </c>
      <c r="O66" s="210">
        <v>5.1</v>
      </c>
      <c r="P66" s="210">
        <v>5.06</v>
      </c>
      <c r="Q66" s="210">
        <v>5.05</v>
      </c>
      <c r="R66" s="210">
        <v>5.03</v>
      </c>
      <c r="S66" s="210">
        <v>5.04</v>
      </c>
      <c r="T66" s="210">
        <v>5.05</v>
      </c>
      <c r="U66" s="210">
        <v>5.09</v>
      </c>
      <c r="V66" s="210">
        <v>5.15</v>
      </c>
      <c r="W66" s="210">
        <v>5.16</v>
      </c>
      <c r="X66" s="210">
        <v>5.14</v>
      </c>
      <c r="Y66" s="210">
        <v>5.12</v>
      </c>
      <c r="Z66" s="210">
        <v>5.15</v>
      </c>
      <c r="AA66" s="210">
        <v>5.2</v>
      </c>
      <c r="AB66" s="210">
        <v>5.24</v>
      </c>
    </row>
    <row r="67" spans="2:28" ht="14.25">
      <c r="B67" s="43" t="s">
        <v>270</v>
      </c>
      <c r="C67" s="43" t="s">
        <v>409</v>
      </c>
      <c r="D67" s="210">
        <v>4.9</v>
      </c>
      <c r="E67" s="210">
        <v>4.63</v>
      </c>
      <c r="F67" s="210">
        <v>4.48</v>
      </c>
      <c r="G67" s="210">
        <v>4.34</v>
      </c>
      <c r="H67" s="210">
        <v>4.32</v>
      </c>
      <c r="I67" s="210">
        <v>4.36</v>
      </c>
      <c r="J67" s="210">
        <v>4.5</v>
      </c>
      <c r="K67" s="210">
        <v>4.61</v>
      </c>
      <c r="L67" s="210">
        <v>4.7</v>
      </c>
      <c r="M67" s="210">
        <v>4.68</v>
      </c>
      <c r="N67" s="210">
        <v>4.7</v>
      </c>
      <c r="O67" s="210">
        <v>4.74</v>
      </c>
      <c r="P67" s="210">
        <v>4.69</v>
      </c>
      <c r="Q67" s="210">
        <v>4.67</v>
      </c>
      <c r="R67" s="210">
        <v>4.65</v>
      </c>
      <c r="S67" s="210">
        <v>4.65</v>
      </c>
      <c r="T67" s="210">
        <v>4.65</v>
      </c>
      <c r="U67" s="210">
        <v>4.69</v>
      </c>
      <c r="V67" s="210">
        <v>4.73</v>
      </c>
      <c r="W67" s="210">
        <v>4.74</v>
      </c>
      <c r="X67" s="210">
        <v>4.72</v>
      </c>
      <c r="Y67" s="210">
        <v>4.69</v>
      </c>
      <c r="Z67" s="210">
        <v>4.71</v>
      </c>
      <c r="AA67" s="210">
        <v>4.75</v>
      </c>
      <c r="AB67" s="210">
        <v>4.78</v>
      </c>
    </row>
    <row r="68" spans="2:28" ht="14.25">
      <c r="B68" s="43" t="s">
        <v>168</v>
      </c>
      <c r="C68" s="43" t="s">
        <v>277</v>
      </c>
      <c r="D68" s="210">
        <v>4.13</v>
      </c>
      <c r="E68" s="210">
        <v>3.83</v>
      </c>
      <c r="F68" s="210">
        <v>3.65</v>
      </c>
      <c r="G68" s="210">
        <v>3.46</v>
      </c>
      <c r="H68" s="210">
        <v>3.53</v>
      </c>
      <c r="I68" s="210">
        <v>3.8</v>
      </c>
      <c r="J68" s="210">
        <v>3.93</v>
      </c>
      <c r="K68" s="210">
        <v>4</v>
      </c>
      <c r="L68" s="210">
        <v>4.03</v>
      </c>
      <c r="M68" s="210">
        <v>4.02</v>
      </c>
      <c r="N68" s="210">
        <v>3.99</v>
      </c>
      <c r="O68" s="210">
        <v>4.01</v>
      </c>
      <c r="P68" s="210">
        <v>4.02</v>
      </c>
      <c r="Q68" s="210">
        <v>3.97</v>
      </c>
      <c r="R68" s="210">
        <v>3.92</v>
      </c>
      <c r="S68" s="210">
        <v>3.88</v>
      </c>
      <c r="T68" s="210">
        <v>3.87</v>
      </c>
      <c r="U68" s="210">
        <v>3.9</v>
      </c>
      <c r="V68" s="210">
        <v>3.95</v>
      </c>
      <c r="W68" s="210">
        <v>3.97</v>
      </c>
      <c r="X68" s="210">
        <v>3.95</v>
      </c>
      <c r="Y68" s="210">
        <v>3.92</v>
      </c>
      <c r="Z68" s="210">
        <v>3.95</v>
      </c>
      <c r="AA68" s="210">
        <v>4.02</v>
      </c>
      <c r="AB68" s="210">
        <v>4.04</v>
      </c>
    </row>
    <row r="69" spans="2:28" ht="14.25">
      <c r="B69" s="43" t="s">
        <v>168</v>
      </c>
      <c r="C69" s="43" t="s">
        <v>490</v>
      </c>
      <c r="D69" s="210">
        <v>4.54</v>
      </c>
      <c r="E69" s="210">
        <v>4.35</v>
      </c>
      <c r="F69" s="210">
        <v>4.23</v>
      </c>
      <c r="G69" s="210">
        <v>4.04</v>
      </c>
      <c r="H69" s="210">
        <v>4.14</v>
      </c>
      <c r="I69" s="210">
        <v>4.45</v>
      </c>
      <c r="J69" s="210">
        <v>4.6</v>
      </c>
      <c r="K69" s="210">
        <v>4.69</v>
      </c>
      <c r="L69" s="210">
        <v>4.75</v>
      </c>
      <c r="M69" s="210">
        <v>4.76</v>
      </c>
      <c r="N69" s="210">
        <v>4.75</v>
      </c>
      <c r="O69" s="210">
        <v>4.81</v>
      </c>
      <c r="P69" s="210">
        <v>4.84</v>
      </c>
      <c r="Q69" s="210">
        <v>4.8</v>
      </c>
      <c r="R69" s="210">
        <v>4.78</v>
      </c>
      <c r="S69" s="210">
        <v>4.76</v>
      </c>
      <c r="T69" s="210">
        <v>4.76</v>
      </c>
      <c r="U69" s="210">
        <v>4.81</v>
      </c>
      <c r="V69" s="210">
        <v>4.88</v>
      </c>
      <c r="W69" s="210">
        <v>4.92</v>
      </c>
      <c r="X69" s="210">
        <v>4.92</v>
      </c>
      <c r="Y69" s="210">
        <v>4.91</v>
      </c>
      <c r="Z69" s="210">
        <v>4.96</v>
      </c>
      <c r="AA69" s="210">
        <v>5.05</v>
      </c>
      <c r="AB69" s="210">
        <v>5.11</v>
      </c>
    </row>
    <row r="70" spans="2:28" ht="14.25">
      <c r="B70" s="43" t="s">
        <v>168</v>
      </c>
      <c r="C70" s="43" t="s">
        <v>409</v>
      </c>
      <c r="D70" s="210">
        <v>4.27</v>
      </c>
      <c r="E70" s="210">
        <v>4.03</v>
      </c>
      <c r="F70" s="210">
        <v>3.88</v>
      </c>
      <c r="G70" s="210">
        <v>3.68</v>
      </c>
      <c r="H70" s="210">
        <v>3.77</v>
      </c>
      <c r="I70" s="210">
        <v>4.05</v>
      </c>
      <c r="J70" s="210">
        <v>4.19</v>
      </c>
      <c r="K70" s="210">
        <v>4.27</v>
      </c>
      <c r="L70" s="210">
        <v>4.31</v>
      </c>
      <c r="M70" s="210">
        <v>4.3</v>
      </c>
      <c r="N70" s="210">
        <v>4.28</v>
      </c>
      <c r="O70" s="210">
        <v>4.32</v>
      </c>
      <c r="P70" s="210">
        <v>4.33</v>
      </c>
      <c r="Q70" s="210">
        <v>4.29</v>
      </c>
      <c r="R70" s="210">
        <v>4.25</v>
      </c>
      <c r="S70" s="210">
        <v>4.22</v>
      </c>
      <c r="T70" s="210">
        <v>4.21</v>
      </c>
      <c r="U70" s="210">
        <v>4.25</v>
      </c>
      <c r="V70" s="210">
        <v>4.31</v>
      </c>
      <c r="W70" s="210">
        <v>4.34</v>
      </c>
      <c r="X70" s="210">
        <v>4.32</v>
      </c>
      <c r="Y70" s="210">
        <v>4.3</v>
      </c>
      <c r="Z70" s="210">
        <v>4.34</v>
      </c>
      <c r="AA70" s="210">
        <v>4.41</v>
      </c>
      <c r="AB70" s="210">
        <v>4.45</v>
      </c>
    </row>
    <row r="71" spans="2:28" ht="14.25">
      <c r="B71" s="43" t="s">
        <v>359</v>
      </c>
      <c r="C71" s="43" t="s">
        <v>277</v>
      </c>
      <c r="D71" s="210">
        <v>4.84</v>
      </c>
      <c r="E71" s="210">
        <v>4.76</v>
      </c>
      <c r="F71" s="210">
        <v>4.92</v>
      </c>
      <c r="G71" s="210">
        <v>5.06</v>
      </c>
      <c r="H71" s="210">
        <v>4.95</v>
      </c>
      <c r="I71" s="210">
        <v>4.58</v>
      </c>
      <c r="J71" s="210">
        <v>4.48</v>
      </c>
      <c r="K71" s="210">
        <v>4.37</v>
      </c>
      <c r="L71" s="210">
        <v>4.25</v>
      </c>
      <c r="M71" s="210">
        <v>4.08</v>
      </c>
      <c r="N71" s="210">
        <v>3.93</v>
      </c>
      <c r="O71" s="210">
        <v>3.83</v>
      </c>
      <c r="P71" s="210">
        <v>3.76</v>
      </c>
      <c r="Q71" s="210">
        <v>3.66</v>
      </c>
      <c r="R71" s="210">
        <v>3.66</v>
      </c>
      <c r="S71" s="210">
        <v>3.59</v>
      </c>
      <c r="T71" s="210">
        <v>3.56</v>
      </c>
      <c r="U71" s="210">
        <v>3.58</v>
      </c>
      <c r="V71" s="210">
        <v>3.6</v>
      </c>
      <c r="W71" s="210">
        <v>3.65</v>
      </c>
      <c r="X71" s="210">
        <v>3.64</v>
      </c>
      <c r="Y71" s="210">
        <v>3.61</v>
      </c>
      <c r="Z71" s="210">
        <v>3.57</v>
      </c>
      <c r="AA71" s="210">
        <v>3.51</v>
      </c>
      <c r="AB71" s="210">
        <v>3.34</v>
      </c>
    </row>
    <row r="72" spans="2:28" ht="14.25">
      <c r="B72" s="43" t="s">
        <v>359</v>
      </c>
      <c r="C72" s="43" t="s">
        <v>490</v>
      </c>
      <c r="D72" s="210">
        <v>5.19</v>
      </c>
      <c r="E72" s="210">
        <v>5.21</v>
      </c>
      <c r="F72" s="210">
        <v>5.48</v>
      </c>
      <c r="G72" s="210">
        <v>5.65</v>
      </c>
      <c r="H72" s="210">
        <v>5.53</v>
      </c>
      <c r="I72" s="210">
        <v>5.11</v>
      </c>
      <c r="J72" s="210">
        <v>5</v>
      </c>
      <c r="K72" s="210">
        <v>4.89</v>
      </c>
      <c r="L72" s="210">
        <v>4.75</v>
      </c>
      <c r="M72" s="210">
        <v>4.57</v>
      </c>
      <c r="N72" s="210">
        <v>4.42</v>
      </c>
      <c r="O72" s="210">
        <v>4.32</v>
      </c>
      <c r="P72" s="210">
        <v>4.26</v>
      </c>
      <c r="Q72" s="210">
        <v>4.17</v>
      </c>
      <c r="R72" s="210">
        <v>4.17</v>
      </c>
      <c r="S72" s="210">
        <v>4.1</v>
      </c>
      <c r="T72" s="210">
        <v>4.08</v>
      </c>
      <c r="U72" s="210">
        <v>4.1</v>
      </c>
      <c r="V72" s="210">
        <v>4.13</v>
      </c>
      <c r="W72" s="210">
        <v>4.19</v>
      </c>
      <c r="X72" s="210">
        <v>4.19</v>
      </c>
      <c r="Y72" s="210">
        <v>4.16</v>
      </c>
      <c r="Z72" s="210">
        <v>4.14</v>
      </c>
      <c r="AA72" s="210">
        <v>4.07</v>
      </c>
      <c r="AB72" s="210">
        <v>3.89</v>
      </c>
    </row>
    <row r="73" spans="2:28" ht="14.25">
      <c r="B73" s="43" t="s">
        <v>359</v>
      </c>
      <c r="C73" s="43" t="s">
        <v>409</v>
      </c>
      <c r="D73" s="210">
        <v>4.97</v>
      </c>
      <c r="E73" s="210">
        <v>4.92</v>
      </c>
      <c r="F73" s="210">
        <v>5.13</v>
      </c>
      <c r="G73" s="210">
        <v>5.28</v>
      </c>
      <c r="H73" s="210">
        <v>5.16</v>
      </c>
      <c r="I73" s="210">
        <v>4.77</v>
      </c>
      <c r="J73" s="210">
        <v>4.66</v>
      </c>
      <c r="K73" s="210">
        <v>4.56</v>
      </c>
      <c r="L73" s="210">
        <v>4.43</v>
      </c>
      <c r="M73" s="210">
        <v>4.25</v>
      </c>
      <c r="N73" s="210">
        <v>4.1</v>
      </c>
      <c r="O73" s="210">
        <v>4.01</v>
      </c>
      <c r="P73" s="210">
        <v>3.93</v>
      </c>
      <c r="Q73" s="210">
        <v>3.83</v>
      </c>
      <c r="R73" s="210">
        <v>3.83</v>
      </c>
      <c r="S73" s="210">
        <v>3.76</v>
      </c>
      <c r="T73" s="210">
        <v>3.74</v>
      </c>
      <c r="U73" s="210">
        <v>3.76</v>
      </c>
      <c r="V73" s="210">
        <v>3.78</v>
      </c>
      <c r="W73" s="210">
        <v>3.83</v>
      </c>
      <c r="X73" s="210">
        <v>3.83</v>
      </c>
      <c r="Y73" s="210">
        <v>3.79</v>
      </c>
      <c r="Z73" s="210">
        <v>3.76</v>
      </c>
      <c r="AA73" s="210">
        <v>3.69</v>
      </c>
      <c r="AB73" s="210">
        <v>3.52</v>
      </c>
    </row>
    <row r="74" spans="2:28" ht="14.25">
      <c r="B74" s="43" t="s">
        <v>110</v>
      </c>
      <c r="C74" s="43" t="s">
        <v>277</v>
      </c>
      <c r="D74" s="210">
        <v>4.12</v>
      </c>
      <c r="E74" s="210">
        <v>4.36</v>
      </c>
      <c r="F74" s="210">
        <v>4.59</v>
      </c>
      <c r="G74" s="210">
        <v>4.73</v>
      </c>
      <c r="H74" s="210">
        <v>4.62</v>
      </c>
      <c r="I74" s="210">
        <v>4.27</v>
      </c>
      <c r="J74" s="210">
        <v>4.17</v>
      </c>
      <c r="K74" s="210">
        <v>4.06</v>
      </c>
      <c r="L74" s="210">
        <v>3.94</v>
      </c>
      <c r="M74" s="210">
        <v>3.76</v>
      </c>
      <c r="N74" s="210">
        <v>3.62</v>
      </c>
      <c r="O74" s="210">
        <v>3.52</v>
      </c>
      <c r="P74" s="210">
        <v>3.44</v>
      </c>
      <c r="Q74" s="210">
        <v>3.34</v>
      </c>
      <c r="R74" s="210">
        <v>3.32</v>
      </c>
      <c r="S74" s="210">
        <v>3.24</v>
      </c>
      <c r="T74" s="210">
        <v>3.21</v>
      </c>
      <c r="U74" s="210">
        <v>3.21</v>
      </c>
      <c r="V74" s="210">
        <v>3.24</v>
      </c>
      <c r="W74" s="210">
        <v>3.27</v>
      </c>
      <c r="X74" s="210">
        <v>3.26</v>
      </c>
      <c r="Y74" s="210">
        <v>3.22</v>
      </c>
      <c r="Z74" s="210">
        <v>3.18</v>
      </c>
      <c r="AA74" s="210">
        <v>3.1</v>
      </c>
      <c r="AB74" s="210">
        <v>2.93</v>
      </c>
    </row>
    <row r="75" spans="2:28" ht="14.25">
      <c r="B75" s="43" t="s">
        <v>110</v>
      </c>
      <c r="C75" s="43" t="s">
        <v>490</v>
      </c>
      <c r="D75" s="210">
        <v>6.48</v>
      </c>
      <c r="E75" s="210">
        <v>5.85</v>
      </c>
      <c r="F75" s="210">
        <v>6</v>
      </c>
      <c r="G75" s="210">
        <v>6.19</v>
      </c>
      <c r="H75" s="210">
        <v>6.05</v>
      </c>
      <c r="I75" s="210">
        <v>5.6</v>
      </c>
      <c r="J75" s="210">
        <v>5.49</v>
      </c>
      <c r="K75" s="210">
        <v>5.38</v>
      </c>
      <c r="L75" s="210">
        <v>5.25</v>
      </c>
      <c r="M75" s="210">
        <v>5.06</v>
      </c>
      <c r="N75" s="210">
        <v>4.91</v>
      </c>
      <c r="O75" s="210">
        <v>4.82</v>
      </c>
      <c r="P75" s="210">
        <v>4.76</v>
      </c>
      <c r="Q75" s="210">
        <v>4.68</v>
      </c>
      <c r="R75" s="210">
        <v>4.71</v>
      </c>
      <c r="S75" s="210">
        <v>4.65</v>
      </c>
      <c r="T75" s="210">
        <v>4.64</v>
      </c>
      <c r="U75" s="210">
        <v>4.67</v>
      </c>
      <c r="V75" s="210">
        <v>4.71</v>
      </c>
      <c r="W75" s="210">
        <v>4.78</v>
      </c>
      <c r="X75" s="210">
        <v>4.79</v>
      </c>
      <c r="Y75" s="210">
        <v>4.77</v>
      </c>
      <c r="Z75" s="210">
        <v>4.76</v>
      </c>
      <c r="AA75" s="210">
        <v>4.71</v>
      </c>
      <c r="AB75" s="210">
        <v>4.53</v>
      </c>
    </row>
    <row r="76" spans="2:28" ht="14.25">
      <c r="B76" s="43" t="s">
        <v>110</v>
      </c>
      <c r="C76" s="43" t="s">
        <v>409</v>
      </c>
      <c r="D76" s="210">
        <v>4.44</v>
      </c>
      <c r="E76" s="210">
        <v>4.74</v>
      </c>
      <c r="F76" s="210">
        <v>4.97</v>
      </c>
      <c r="G76" s="210">
        <v>5.12</v>
      </c>
      <c r="H76" s="210">
        <v>5.01</v>
      </c>
      <c r="I76" s="210">
        <v>4.63</v>
      </c>
      <c r="J76" s="210">
        <v>4.53</v>
      </c>
      <c r="K76" s="210">
        <v>4.42</v>
      </c>
      <c r="L76" s="210">
        <v>4.29</v>
      </c>
      <c r="M76" s="210">
        <v>4.12</v>
      </c>
      <c r="N76" s="210">
        <v>3.96</v>
      </c>
      <c r="O76" s="210">
        <v>3.86</v>
      </c>
      <c r="P76" s="210">
        <v>3.79</v>
      </c>
      <c r="Q76" s="210">
        <v>3.69</v>
      </c>
      <c r="R76" s="210">
        <v>3.69</v>
      </c>
      <c r="S76" s="210">
        <v>3.62</v>
      </c>
      <c r="T76" s="210">
        <v>3.59</v>
      </c>
      <c r="U76" s="210">
        <v>3.6</v>
      </c>
      <c r="V76" s="210">
        <v>3.62</v>
      </c>
      <c r="W76" s="210">
        <v>3.68</v>
      </c>
      <c r="X76" s="210">
        <v>3.66</v>
      </c>
      <c r="Y76" s="210">
        <v>3.63</v>
      </c>
      <c r="Z76" s="210">
        <v>3.59</v>
      </c>
      <c r="AA76" s="210">
        <v>3.53</v>
      </c>
      <c r="AB76" s="210">
        <v>3.35</v>
      </c>
    </row>
    <row r="77" spans="2:28" ht="14.25">
      <c r="B77" s="43" t="s">
        <v>14</v>
      </c>
      <c r="C77" s="43" t="s">
        <v>277</v>
      </c>
      <c r="D77" s="210">
        <v>3.86</v>
      </c>
      <c r="E77" s="210">
        <v>4.17</v>
      </c>
      <c r="F77" s="210">
        <v>4.43</v>
      </c>
      <c r="G77" s="210">
        <v>4.55</v>
      </c>
      <c r="H77" s="210">
        <v>4.44</v>
      </c>
      <c r="I77" s="210">
        <v>4.1</v>
      </c>
      <c r="J77" s="210">
        <v>4</v>
      </c>
      <c r="K77" s="210">
        <v>3.9</v>
      </c>
      <c r="L77" s="210">
        <v>3.78</v>
      </c>
      <c r="M77" s="210">
        <v>3.6</v>
      </c>
      <c r="N77" s="210">
        <v>3.45</v>
      </c>
      <c r="O77" s="210">
        <v>3.35</v>
      </c>
      <c r="P77" s="210">
        <v>3.26</v>
      </c>
      <c r="Q77" s="210">
        <v>3.15</v>
      </c>
      <c r="R77" s="210">
        <v>3.13</v>
      </c>
      <c r="S77" s="210">
        <v>3.05</v>
      </c>
      <c r="T77" s="210">
        <v>3.01</v>
      </c>
      <c r="U77" s="210">
        <v>3.02</v>
      </c>
      <c r="V77" s="210">
        <v>3.03</v>
      </c>
      <c r="W77" s="210">
        <v>3.06</v>
      </c>
      <c r="X77" s="210">
        <v>3.04</v>
      </c>
      <c r="Y77" s="210">
        <v>2.99</v>
      </c>
      <c r="Z77" s="210">
        <v>2.95</v>
      </c>
      <c r="AA77" s="210">
        <v>2.88</v>
      </c>
      <c r="AB77" s="210">
        <v>2.7</v>
      </c>
    </row>
    <row r="78" spans="2:28" ht="14.25">
      <c r="B78" s="43" t="s">
        <v>14</v>
      </c>
      <c r="C78" s="43" t="s">
        <v>490</v>
      </c>
      <c r="D78" s="210">
        <v>7.01</v>
      </c>
      <c r="E78" s="210">
        <v>6.19</v>
      </c>
      <c r="F78" s="210">
        <v>6.3</v>
      </c>
      <c r="G78" s="210">
        <v>6.52</v>
      </c>
      <c r="H78" s="210">
        <v>6.38</v>
      </c>
      <c r="I78" s="210">
        <v>5.92</v>
      </c>
      <c r="J78" s="210">
        <v>5.8</v>
      </c>
      <c r="K78" s="210">
        <v>5.68</v>
      </c>
      <c r="L78" s="210">
        <v>5.55</v>
      </c>
      <c r="M78" s="210">
        <v>5.36</v>
      </c>
      <c r="N78" s="210">
        <v>5.21</v>
      </c>
      <c r="O78" s="210">
        <v>5.12</v>
      </c>
      <c r="P78" s="210">
        <v>5.08</v>
      </c>
      <c r="Q78" s="210">
        <v>5</v>
      </c>
      <c r="R78" s="210">
        <v>5.05</v>
      </c>
      <c r="S78" s="210">
        <v>4.99</v>
      </c>
      <c r="T78" s="210">
        <v>4.99</v>
      </c>
      <c r="U78" s="210">
        <v>5.03</v>
      </c>
      <c r="V78" s="210">
        <v>5.07</v>
      </c>
      <c r="W78" s="210">
        <v>5.15</v>
      </c>
      <c r="X78" s="210">
        <v>5.17</v>
      </c>
      <c r="Y78" s="210">
        <v>5.16</v>
      </c>
      <c r="Z78" s="210">
        <v>5.15</v>
      </c>
      <c r="AA78" s="210">
        <v>5.1</v>
      </c>
      <c r="AB78" s="210">
        <v>4.93</v>
      </c>
    </row>
    <row r="79" spans="2:28" ht="14.25">
      <c r="B79" s="43" t="s">
        <v>14</v>
      </c>
      <c r="C79" s="43" t="s">
        <v>409</v>
      </c>
      <c r="D79" s="210">
        <v>4.17</v>
      </c>
      <c r="E79" s="210">
        <v>4.6</v>
      </c>
      <c r="F79" s="210">
        <v>4.84</v>
      </c>
      <c r="G79" s="210">
        <v>4.98</v>
      </c>
      <c r="H79" s="210">
        <v>4.87</v>
      </c>
      <c r="I79" s="210">
        <v>4.5</v>
      </c>
      <c r="J79" s="210">
        <v>4.4</v>
      </c>
      <c r="K79" s="210">
        <v>4.29</v>
      </c>
      <c r="L79" s="210">
        <v>4.17</v>
      </c>
      <c r="M79" s="210">
        <v>3.99</v>
      </c>
      <c r="N79" s="210">
        <v>3.84</v>
      </c>
      <c r="O79" s="210">
        <v>3.74</v>
      </c>
      <c r="P79" s="210">
        <v>3.66</v>
      </c>
      <c r="Q79" s="210">
        <v>3.56</v>
      </c>
      <c r="R79" s="210">
        <v>3.55</v>
      </c>
      <c r="S79" s="210">
        <v>3.48</v>
      </c>
      <c r="T79" s="210">
        <v>3.45</v>
      </c>
      <c r="U79" s="210">
        <v>3.45</v>
      </c>
      <c r="V79" s="210">
        <v>3.48</v>
      </c>
      <c r="W79" s="210">
        <v>3.53</v>
      </c>
      <c r="X79" s="210">
        <v>3.51</v>
      </c>
      <c r="Y79" s="210">
        <v>3.47</v>
      </c>
      <c r="Z79" s="210">
        <v>3.44</v>
      </c>
      <c r="AA79" s="210">
        <v>3.37</v>
      </c>
      <c r="AB79" s="210">
        <v>3.2</v>
      </c>
    </row>
    <row r="80" spans="2:28" ht="14.25">
      <c r="B80" s="43" t="s">
        <v>163</v>
      </c>
      <c r="C80" s="43" t="s">
        <v>277</v>
      </c>
      <c r="D80" s="210">
        <v>4.83</v>
      </c>
      <c r="E80" s="210">
        <v>4.75</v>
      </c>
      <c r="F80" s="210">
        <v>4.92</v>
      </c>
      <c r="G80" s="210">
        <v>5.06</v>
      </c>
      <c r="H80" s="210">
        <v>4.95</v>
      </c>
      <c r="I80" s="210">
        <v>4.58</v>
      </c>
      <c r="J80" s="210">
        <v>4.48</v>
      </c>
      <c r="K80" s="210">
        <v>4.39</v>
      </c>
      <c r="L80" s="210">
        <v>4.27</v>
      </c>
      <c r="M80" s="210">
        <v>4.09</v>
      </c>
      <c r="N80" s="210">
        <v>3.95</v>
      </c>
      <c r="O80" s="210">
        <v>3.85</v>
      </c>
      <c r="P80" s="210">
        <v>3.78</v>
      </c>
      <c r="Q80" s="210">
        <v>3.69</v>
      </c>
      <c r="R80" s="210">
        <v>3.69</v>
      </c>
      <c r="S80" s="210">
        <v>3.62</v>
      </c>
      <c r="T80" s="210">
        <v>3.6</v>
      </c>
      <c r="U80" s="210">
        <v>3.61</v>
      </c>
      <c r="V80" s="210">
        <v>3.64</v>
      </c>
      <c r="W80" s="210">
        <v>3.69</v>
      </c>
      <c r="X80" s="210">
        <v>3.69</v>
      </c>
      <c r="Y80" s="210">
        <v>3.65</v>
      </c>
      <c r="Z80" s="210">
        <v>3.62</v>
      </c>
      <c r="AA80" s="210">
        <v>3.56</v>
      </c>
      <c r="AB80" s="210">
        <v>3.39</v>
      </c>
    </row>
    <row r="81" spans="2:28" ht="14.25">
      <c r="B81" s="43" t="s">
        <v>163</v>
      </c>
      <c r="C81" s="43" t="s">
        <v>490</v>
      </c>
      <c r="D81" s="210">
        <v>5.2</v>
      </c>
      <c r="E81" s="210">
        <v>5.22</v>
      </c>
      <c r="F81" s="210">
        <v>5.48</v>
      </c>
      <c r="G81" s="210">
        <v>5.66</v>
      </c>
      <c r="H81" s="210">
        <v>5.53</v>
      </c>
      <c r="I81" s="210">
        <v>5.11</v>
      </c>
      <c r="J81" s="210">
        <v>5</v>
      </c>
      <c r="K81" s="210">
        <v>4.88</v>
      </c>
      <c r="L81" s="210">
        <v>4.74</v>
      </c>
      <c r="M81" s="210">
        <v>4.55</v>
      </c>
      <c r="N81" s="210">
        <v>4.41</v>
      </c>
      <c r="O81" s="210">
        <v>4.3</v>
      </c>
      <c r="P81" s="210">
        <v>4.24</v>
      </c>
      <c r="Q81" s="210">
        <v>4.14</v>
      </c>
      <c r="R81" s="210">
        <v>4.14</v>
      </c>
      <c r="S81" s="210">
        <v>4.07</v>
      </c>
      <c r="T81" s="210">
        <v>4.04</v>
      </c>
      <c r="U81" s="210">
        <v>4.06</v>
      </c>
      <c r="V81" s="210">
        <v>4.09</v>
      </c>
      <c r="W81" s="210">
        <v>4.15</v>
      </c>
      <c r="X81" s="210">
        <v>4.14</v>
      </c>
      <c r="Y81" s="210">
        <v>4.11</v>
      </c>
      <c r="Z81" s="210">
        <v>4.08</v>
      </c>
      <c r="AA81" s="210">
        <v>4.01</v>
      </c>
      <c r="AB81" s="210">
        <v>3.84</v>
      </c>
    </row>
    <row r="82" spans="2:28" ht="14.25">
      <c r="B82" s="43" t="s">
        <v>163</v>
      </c>
      <c r="C82" s="43" t="s">
        <v>409</v>
      </c>
      <c r="D82" s="210">
        <v>4.96</v>
      </c>
      <c r="E82" s="210">
        <v>4.92</v>
      </c>
      <c r="F82" s="210">
        <v>5.12</v>
      </c>
      <c r="G82" s="210">
        <v>5.27</v>
      </c>
      <c r="H82" s="210">
        <v>5.15</v>
      </c>
      <c r="I82" s="210">
        <v>4.77</v>
      </c>
      <c r="J82" s="210">
        <v>4.66</v>
      </c>
      <c r="K82" s="210">
        <v>4.55</v>
      </c>
      <c r="L82" s="210">
        <v>4.42</v>
      </c>
      <c r="M82" s="210">
        <v>4.24</v>
      </c>
      <c r="N82" s="210">
        <v>4.09</v>
      </c>
      <c r="O82" s="210">
        <v>3.99</v>
      </c>
      <c r="P82" s="210">
        <v>3.92</v>
      </c>
      <c r="Q82" s="210">
        <v>3.83</v>
      </c>
      <c r="R82" s="210">
        <v>3.82</v>
      </c>
      <c r="S82" s="210">
        <v>3.75</v>
      </c>
      <c r="T82" s="210">
        <v>3.73</v>
      </c>
      <c r="U82" s="210">
        <v>3.74</v>
      </c>
      <c r="V82" s="210">
        <v>3.77</v>
      </c>
      <c r="W82" s="210">
        <v>3.82</v>
      </c>
      <c r="X82" s="210">
        <v>3.82</v>
      </c>
      <c r="Y82" s="210">
        <v>3.78</v>
      </c>
      <c r="Z82" s="210">
        <v>3.75</v>
      </c>
      <c r="AA82" s="210">
        <v>3.68</v>
      </c>
      <c r="AB82" s="210">
        <v>3.51</v>
      </c>
    </row>
    <row r="83" spans="2:28" ht="14.25">
      <c r="B83" s="43" t="s">
        <v>325</v>
      </c>
      <c r="C83" s="43" t="s">
        <v>277</v>
      </c>
      <c r="D83" s="210">
        <v>4.24</v>
      </c>
      <c r="E83" s="210">
        <v>4.53</v>
      </c>
      <c r="F83" s="210">
        <v>4.74</v>
      </c>
      <c r="G83" s="210">
        <v>4.73</v>
      </c>
      <c r="H83" s="210">
        <v>4.72</v>
      </c>
      <c r="I83" s="210">
        <v>4.44</v>
      </c>
      <c r="J83" s="210">
        <v>4.35</v>
      </c>
      <c r="K83" s="210">
        <v>4.25</v>
      </c>
      <c r="L83" s="210">
        <v>4.14</v>
      </c>
      <c r="M83" s="210">
        <v>3.99</v>
      </c>
      <c r="N83" s="210">
        <v>3.85</v>
      </c>
      <c r="O83" s="210">
        <v>3.76</v>
      </c>
      <c r="P83" s="210">
        <v>3.69</v>
      </c>
      <c r="Q83" s="210">
        <v>3.6</v>
      </c>
      <c r="R83" s="210">
        <v>3.58</v>
      </c>
      <c r="S83" s="210">
        <v>3.52</v>
      </c>
      <c r="T83" s="210">
        <v>3.49</v>
      </c>
      <c r="U83" s="210">
        <v>3.51</v>
      </c>
      <c r="V83" s="210">
        <v>3.52</v>
      </c>
      <c r="W83" s="210">
        <v>3.55</v>
      </c>
      <c r="X83" s="210">
        <v>3.54</v>
      </c>
      <c r="Y83" s="210">
        <v>3.49</v>
      </c>
      <c r="Z83" s="210">
        <v>3.46</v>
      </c>
      <c r="AA83" s="210">
        <v>3.39</v>
      </c>
      <c r="AB83" s="210">
        <v>3.22</v>
      </c>
    </row>
    <row r="84" spans="2:28" ht="14.25">
      <c r="B84" s="43" t="s">
        <v>325</v>
      </c>
      <c r="C84" s="43" t="s">
        <v>490</v>
      </c>
      <c r="D84" s="210">
        <v>6.44</v>
      </c>
      <c r="E84" s="210">
        <v>5.76</v>
      </c>
      <c r="F84" s="210">
        <v>5.86</v>
      </c>
      <c r="G84" s="210">
        <v>5.85</v>
      </c>
      <c r="H84" s="210">
        <v>5.82</v>
      </c>
      <c r="I84" s="210">
        <v>5.49</v>
      </c>
      <c r="J84" s="210">
        <v>5.38</v>
      </c>
      <c r="K84" s="210">
        <v>5.28</v>
      </c>
      <c r="L84" s="210">
        <v>5.16</v>
      </c>
      <c r="M84" s="210">
        <v>5</v>
      </c>
      <c r="N84" s="210">
        <v>4.87</v>
      </c>
      <c r="O84" s="210">
        <v>4.78</v>
      </c>
      <c r="P84" s="210">
        <v>4.73</v>
      </c>
      <c r="Q84" s="210">
        <v>4.67</v>
      </c>
      <c r="R84" s="210">
        <v>4.68</v>
      </c>
      <c r="S84" s="210">
        <v>4.63</v>
      </c>
      <c r="T84" s="210">
        <v>4.62</v>
      </c>
      <c r="U84" s="210">
        <v>4.66</v>
      </c>
      <c r="V84" s="210">
        <v>4.69</v>
      </c>
      <c r="W84" s="210">
        <v>4.75</v>
      </c>
      <c r="X84" s="210">
        <v>4.74</v>
      </c>
      <c r="Y84" s="210">
        <v>4.72</v>
      </c>
      <c r="Z84" s="210">
        <v>4.7</v>
      </c>
      <c r="AA84" s="210">
        <v>4.64</v>
      </c>
      <c r="AB84" s="210">
        <v>4.47</v>
      </c>
    </row>
    <row r="85" spans="2:28" ht="14.25">
      <c r="B85" s="43" t="s">
        <v>325</v>
      </c>
      <c r="C85" s="43" t="s">
        <v>409</v>
      </c>
      <c r="D85" s="210">
        <v>4.58</v>
      </c>
      <c r="E85" s="210">
        <v>4.88</v>
      </c>
      <c r="F85" s="210">
        <v>5.08</v>
      </c>
      <c r="G85" s="210">
        <v>5.07</v>
      </c>
      <c r="H85" s="210">
        <v>5.05</v>
      </c>
      <c r="I85" s="210">
        <v>4.76</v>
      </c>
      <c r="J85" s="210">
        <v>4.66</v>
      </c>
      <c r="K85" s="210">
        <v>4.56</v>
      </c>
      <c r="L85" s="210">
        <v>4.45</v>
      </c>
      <c r="M85" s="210">
        <v>4.29</v>
      </c>
      <c r="N85" s="210">
        <v>4.16</v>
      </c>
      <c r="O85" s="210">
        <v>4.07</v>
      </c>
      <c r="P85" s="210">
        <v>4</v>
      </c>
      <c r="Q85" s="210">
        <v>3.92</v>
      </c>
      <c r="R85" s="210">
        <v>3.91</v>
      </c>
      <c r="S85" s="210">
        <v>3.85</v>
      </c>
      <c r="T85" s="210">
        <v>3.83</v>
      </c>
      <c r="U85" s="210">
        <v>3.85</v>
      </c>
      <c r="V85" s="210">
        <v>3.87</v>
      </c>
      <c r="W85" s="210">
        <v>3.91</v>
      </c>
      <c r="X85" s="210">
        <v>3.89</v>
      </c>
      <c r="Y85" s="210">
        <v>3.85</v>
      </c>
      <c r="Z85" s="210">
        <v>3.83</v>
      </c>
      <c r="AA85" s="210">
        <v>3.77</v>
      </c>
      <c r="AB85" s="210">
        <v>3.59</v>
      </c>
    </row>
    <row r="86" spans="2:28" ht="14.25">
      <c r="B86" s="43" t="s">
        <v>379</v>
      </c>
      <c r="C86" s="43" t="s">
        <v>277</v>
      </c>
      <c r="D86" s="210">
        <v>4.36</v>
      </c>
      <c r="E86" s="210">
        <v>4.59</v>
      </c>
      <c r="F86" s="210">
        <v>4.78</v>
      </c>
      <c r="G86" s="210">
        <v>4.78</v>
      </c>
      <c r="H86" s="210">
        <v>4.76</v>
      </c>
      <c r="I86" s="210">
        <v>4.48</v>
      </c>
      <c r="J86" s="210">
        <v>4.38</v>
      </c>
      <c r="K86" s="210">
        <v>4.29</v>
      </c>
      <c r="L86" s="210">
        <v>4.18</v>
      </c>
      <c r="M86" s="210">
        <v>4.02</v>
      </c>
      <c r="N86" s="210">
        <v>3.89</v>
      </c>
      <c r="O86" s="210">
        <v>3.79</v>
      </c>
      <c r="P86" s="210">
        <v>3.73</v>
      </c>
      <c r="Q86" s="210">
        <v>3.64</v>
      </c>
      <c r="R86" s="210">
        <v>3.62</v>
      </c>
      <c r="S86" s="210">
        <v>3.56</v>
      </c>
      <c r="T86" s="210">
        <v>3.53</v>
      </c>
      <c r="U86" s="210">
        <v>3.55</v>
      </c>
      <c r="V86" s="210">
        <v>3.57</v>
      </c>
      <c r="W86" s="210">
        <v>3.6</v>
      </c>
      <c r="X86" s="210">
        <v>3.58</v>
      </c>
      <c r="Y86" s="210">
        <v>3.53</v>
      </c>
      <c r="Z86" s="210">
        <v>3.5</v>
      </c>
      <c r="AA86" s="210">
        <v>3.44</v>
      </c>
      <c r="AB86" s="210">
        <v>3.26</v>
      </c>
    </row>
    <row r="87" spans="2:28" ht="14.25">
      <c r="B87" s="43" t="s">
        <v>379</v>
      </c>
      <c r="C87" s="43" t="s">
        <v>490</v>
      </c>
      <c r="D87" s="210">
        <v>6.23</v>
      </c>
      <c r="E87" s="210">
        <v>5.66</v>
      </c>
      <c r="F87" s="210">
        <v>5.8</v>
      </c>
      <c r="G87" s="210">
        <v>5.78</v>
      </c>
      <c r="H87" s="210">
        <v>5.76</v>
      </c>
      <c r="I87" s="210">
        <v>5.43</v>
      </c>
      <c r="J87" s="210">
        <v>5.33</v>
      </c>
      <c r="K87" s="210">
        <v>5.23</v>
      </c>
      <c r="L87" s="210">
        <v>5.1</v>
      </c>
      <c r="M87" s="210">
        <v>4.94</v>
      </c>
      <c r="N87" s="210">
        <v>4.81</v>
      </c>
      <c r="O87" s="210">
        <v>4.73</v>
      </c>
      <c r="P87" s="210">
        <v>4.68</v>
      </c>
      <c r="Q87" s="210">
        <v>4.61</v>
      </c>
      <c r="R87" s="210">
        <v>4.62</v>
      </c>
      <c r="S87" s="210">
        <v>4.57</v>
      </c>
      <c r="T87" s="210">
        <v>4.56</v>
      </c>
      <c r="U87" s="210">
        <v>4.59</v>
      </c>
      <c r="V87" s="210">
        <v>4.63</v>
      </c>
      <c r="W87" s="210">
        <v>4.68</v>
      </c>
      <c r="X87" s="210">
        <v>4.68</v>
      </c>
      <c r="Y87" s="210">
        <v>4.65</v>
      </c>
      <c r="Z87" s="210">
        <v>4.64</v>
      </c>
      <c r="AA87" s="210">
        <v>4.58</v>
      </c>
      <c r="AB87" s="210">
        <v>4.4</v>
      </c>
    </row>
    <row r="88" spans="2:28" ht="14.25">
      <c r="B88" s="43" t="s">
        <v>379</v>
      </c>
      <c r="C88" s="43" t="s">
        <v>409</v>
      </c>
      <c r="D88" s="210">
        <v>4.65</v>
      </c>
      <c r="E88" s="210">
        <v>4.9</v>
      </c>
      <c r="F88" s="210">
        <v>5.09</v>
      </c>
      <c r="G88" s="210">
        <v>5.09</v>
      </c>
      <c r="H88" s="210">
        <v>5.07</v>
      </c>
      <c r="I88" s="210">
        <v>4.78</v>
      </c>
      <c r="J88" s="210">
        <v>4.68</v>
      </c>
      <c r="K88" s="210">
        <v>4.58</v>
      </c>
      <c r="L88" s="210">
        <v>4.46</v>
      </c>
      <c r="M88" s="210">
        <v>4.3</v>
      </c>
      <c r="N88" s="210">
        <v>4.17</v>
      </c>
      <c r="O88" s="210">
        <v>4.08</v>
      </c>
      <c r="P88" s="210">
        <v>4.01</v>
      </c>
      <c r="Q88" s="210">
        <v>3.93</v>
      </c>
      <c r="R88" s="210">
        <v>3.93</v>
      </c>
      <c r="S88" s="210">
        <v>3.87</v>
      </c>
      <c r="T88" s="210">
        <v>3.84</v>
      </c>
      <c r="U88" s="210">
        <v>3.86</v>
      </c>
      <c r="V88" s="210">
        <v>3.89</v>
      </c>
      <c r="W88" s="210">
        <v>3.92</v>
      </c>
      <c r="X88" s="210">
        <v>3.91</v>
      </c>
      <c r="Y88" s="210">
        <v>3.88</v>
      </c>
      <c r="Z88" s="210">
        <v>3.84</v>
      </c>
      <c r="AA88" s="210">
        <v>3.78</v>
      </c>
      <c r="AB88" s="210">
        <v>3.61</v>
      </c>
    </row>
    <row r="89" spans="2:28" ht="14.25">
      <c r="B89" s="43" t="s">
        <v>377</v>
      </c>
      <c r="C89" s="43" t="s">
        <v>277</v>
      </c>
      <c r="D89" s="210">
        <v>4.19</v>
      </c>
      <c r="E89" s="210">
        <v>3.97</v>
      </c>
      <c r="F89" s="210">
        <v>3.9</v>
      </c>
      <c r="G89" s="210">
        <v>3.78</v>
      </c>
      <c r="H89" s="210">
        <v>3.85</v>
      </c>
      <c r="I89" s="210">
        <v>3.81</v>
      </c>
      <c r="J89" s="210">
        <v>3.86</v>
      </c>
      <c r="K89" s="210">
        <v>3.87</v>
      </c>
      <c r="L89" s="210">
        <v>3.74</v>
      </c>
      <c r="M89" s="210">
        <v>3.69</v>
      </c>
      <c r="N89" s="210">
        <v>3.64</v>
      </c>
      <c r="O89" s="210">
        <v>3.61</v>
      </c>
      <c r="P89" s="210">
        <v>3.58</v>
      </c>
      <c r="Q89" s="210">
        <v>3.54</v>
      </c>
      <c r="R89" s="210">
        <v>3.5</v>
      </c>
      <c r="S89" s="210">
        <v>3.48</v>
      </c>
      <c r="T89" s="210">
        <v>3.48</v>
      </c>
      <c r="U89" s="210">
        <v>3.48</v>
      </c>
      <c r="V89" s="210">
        <v>3.48</v>
      </c>
      <c r="W89" s="210">
        <v>3.47</v>
      </c>
      <c r="X89" s="210">
        <v>3.44</v>
      </c>
      <c r="Y89" s="210">
        <v>3.43</v>
      </c>
      <c r="Z89" s="210">
        <v>3.43</v>
      </c>
      <c r="AA89" s="210">
        <v>3.46</v>
      </c>
      <c r="AB89" s="210">
        <v>3.43</v>
      </c>
    </row>
    <row r="90" spans="2:28" ht="14.25">
      <c r="B90" s="43" t="s">
        <v>377</v>
      </c>
      <c r="C90" s="43" t="s">
        <v>490</v>
      </c>
      <c r="D90" s="210">
        <v>4.81</v>
      </c>
      <c r="E90" s="210">
        <v>4.46</v>
      </c>
      <c r="F90" s="210">
        <v>4.4</v>
      </c>
      <c r="G90" s="210">
        <v>4.29</v>
      </c>
      <c r="H90" s="210">
        <v>4.37</v>
      </c>
      <c r="I90" s="210">
        <v>4.33</v>
      </c>
      <c r="J90" s="210">
        <v>4.39</v>
      </c>
      <c r="K90" s="210">
        <v>4.42</v>
      </c>
      <c r="L90" s="210">
        <v>4.28</v>
      </c>
      <c r="M90" s="210">
        <v>4.24</v>
      </c>
      <c r="N90" s="210">
        <v>4.2</v>
      </c>
      <c r="O90" s="210">
        <v>4.19</v>
      </c>
      <c r="P90" s="210">
        <v>4.18</v>
      </c>
      <c r="Q90" s="210">
        <v>4.15</v>
      </c>
      <c r="R90" s="210">
        <v>4.13</v>
      </c>
      <c r="S90" s="210">
        <v>4.13</v>
      </c>
      <c r="T90" s="210">
        <v>4.13</v>
      </c>
      <c r="U90" s="210">
        <v>4.15</v>
      </c>
      <c r="V90" s="210">
        <v>4.16</v>
      </c>
      <c r="W90" s="210">
        <v>4.16</v>
      </c>
      <c r="X90" s="210">
        <v>4.14</v>
      </c>
      <c r="Y90" s="210">
        <v>4.14</v>
      </c>
      <c r="Z90" s="210">
        <v>4.16</v>
      </c>
      <c r="AA90" s="210">
        <v>4.2</v>
      </c>
      <c r="AB90" s="210">
        <v>4.2</v>
      </c>
    </row>
    <row r="91" spans="2:28" ht="14.25">
      <c r="B91" s="43" t="s">
        <v>377</v>
      </c>
      <c r="C91" s="43" t="s">
        <v>409</v>
      </c>
      <c r="D91" s="210">
        <v>4.31</v>
      </c>
      <c r="E91" s="210">
        <v>4.12</v>
      </c>
      <c r="F91" s="210">
        <v>4.06</v>
      </c>
      <c r="G91" s="210">
        <v>3.95</v>
      </c>
      <c r="H91" s="210">
        <v>4.03</v>
      </c>
      <c r="I91" s="210">
        <v>3.98</v>
      </c>
      <c r="J91" s="210">
        <v>4.03</v>
      </c>
      <c r="K91" s="210">
        <v>4.05</v>
      </c>
      <c r="L91" s="210">
        <v>3.92</v>
      </c>
      <c r="M91" s="210">
        <v>3.87</v>
      </c>
      <c r="N91" s="210">
        <v>3.83</v>
      </c>
      <c r="O91" s="210">
        <v>3.8</v>
      </c>
      <c r="P91" s="210">
        <v>3.78</v>
      </c>
      <c r="Q91" s="210">
        <v>3.74</v>
      </c>
      <c r="R91" s="210">
        <v>3.71</v>
      </c>
      <c r="S91" s="210">
        <v>3.69</v>
      </c>
      <c r="T91" s="210">
        <v>3.69</v>
      </c>
      <c r="U91" s="210">
        <v>3.7</v>
      </c>
      <c r="V91" s="210">
        <v>3.7</v>
      </c>
      <c r="W91" s="210">
        <v>3.7</v>
      </c>
      <c r="X91" s="210">
        <v>3.68</v>
      </c>
      <c r="Y91" s="210">
        <v>3.66</v>
      </c>
      <c r="Z91" s="210">
        <v>3.67</v>
      </c>
      <c r="AA91" s="210">
        <v>3.7</v>
      </c>
      <c r="AB91" s="210">
        <v>3.68</v>
      </c>
    </row>
    <row r="92" spans="2:28" ht="14.25">
      <c r="B92" s="43" t="s">
        <v>112</v>
      </c>
      <c r="C92" s="43" t="s">
        <v>277</v>
      </c>
      <c r="D92" s="210">
        <v>4.48</v>
      </c>
      <c r="E92" s="210">
        <v>4.23</v>
      </c>
      <c r="F92" s="210">
        <v>4.07</v>
      </c>
      <c r="G92" s="210">
        <v>3.94</v>
      </c>
      <c r="H92" s="210">
        <v>3.96</v>
      </c>
      <c r="I92" s="210">
        <v>4.04</v>
      </c>
      <c r="J92" s="210">
        <v>4.11</v>
      </c>
      <c r="K92" s="210">
        <v>4.17</v>
      </c>
      <c r="L92" s="210">
        <v>4.21</v>
      </c>
      <c r="M92" s="210">
        <v>4.21</v>
      </c>
      <c r="N92" s="210">
        <v>4.19</v>
      </c>
      <c r="O92" s="210">
        <v>4.22</v>
      </c>
      <c r="P92" s="210">
        <v>4.18</v>
      </c>
      <c r="Q92" s="210">
        <v>4.13</v>
      </c>
      <c r="R92" s="210">
        <v>4.06</v>
      </c>
      <c r="S92" s="210">
        <v>4.06</v>
      </c>
      <c r="T92" s="210">
        <v>4.09</v>
      </c>
      <c r="U92" s="210">
        <v>4.14</v>
      </c>
      <c r="V92" s="210">
        <v>4.18</v>
      </c>
      <c r="W92" s="210">
        <v>4.19</v>
      </c>
      <c r="X92" s="210">
        <v>4.16</v>
      </c>
      <c r="Y92" s="210">
        <v>4.13</v>
      </c>
      <c r="Z92" s="210">
        <v>4.12</v>
      </c>
      <c r="AA92" s="210">
        <v>4.16</v>
      </c>
      <c r="AB92" s="210">
        <v>4.17</v>
      </c>
    </row>
    <row r="93" spans="2:28" ht="14.25">
      <c r="B93" s="43" t="s">
        <v>112</v>
      </c>
      <c r="C93" s="43" t="s">
        <v>490</v>
      </c>
      <c r="D93" s="210">
        <v>4.82</v>
      </c>
      <c r="E93" s="210">
        <v>4.67</v>
      </c>
      <c r="F93" s="210">
        <v>4.58</v>
      </c>
      <c r="G93" s="210">
        <v>4.46</v>
      </c>
      <c r="H93" s="210">
        <v>4.48</v>
      </c>
      <c r="I93" s="210">
        <v>4.58</v>
      </c>
      <c r="J93" s="210">
        <v>4.66</v>
      </c>
      <c r="K93" s="210">
        <v>4.74</v>
      </c>
      <c r="L93" s="210">
        <v>4.81</v>
      </c>
      <c r="M93" s="210">
        <v>4.82</v>
      </c>
      <c r="N93" s="210">
        <v>4.81</v>
      </c>
      <c r="O93" s="210">
        <v>4.86</v>
      </c>
      <c r="P93" s="210">
        <v>4.84</v>
      </c>
      <c r="Q93" s="210">
        <v>4.81</v>
      </c>
      <c r="R93" s="210">
        <v>4.76</v>
      </c>
      <c r="S93" s="210">
        <v>4.78</v>
      </c>
      <c r="T93" s="210">
        <v>4.82</v>
      </c>
      <c r="U93" s="210">
        <v>4.89</v>
      </c>
      <c r="V93" s="210">
        <v>4.94</v>
      </c>
      <c r="W93" s="210">
        <v>4.96</v>
      </c>
      <c r="X93" s="210">
        <v>4.94</v>
      </c>
      <c r="Y93" s="210">
        <v>4.93</v>
      </c>
      <c r="Z93" s="210">
        <v>4.94</v>
      </c>
      <c r="AA93" s="210">
        <v>4.99</v>
      </c>
      <c r="AB93" s="210">
        <v>5.03</v>
      </c>
    </row>
    <row r="94" spans="2:28" ht="14.25">
      <c r="B94" s="43" t="s">
        <v>112</v>
      </c>
      <c r="C94" s="43" t="s">
        <v>409</v>
      </c>
      <c r="D94" s="210">
        <v>4.58</v>
      </c>
      <c r="E94" s="210">
        <v>4.38</v>
      </c>
      <c r="F94" s="210">
        <v>4.25</v>
      </c>
      <c r="G94" s="210">
        <v>4.12</v>
      </c>
      <c r="H94" s="210">
        <v>4.13</v>
      </c>
      <c r="I94" s="210">
        <v>4.23</v>
      </c>
      <c r="J94" s="210">
        <v>4.3</v>
      </c>
      <c r="K94" s="210">
        <v>4.37</v>
      </c>
      <c r="L94" s="210">
        <v>4.42</v>
      </c>
      <c r="M94" s="210">
        <v>4.42</v>
      </c>
      <c r="N94" s="210">
        <v>4.4</v>
      </c>
      <c r="O94" s="210">
        <v>4.44</v>
      </c>
      <c r="P94" s="210">
        <v>4.41</v>
      </c>
      <c r="Q94" s="210">
        <v>4.37</v>
      </c>
      <c r="R94" s="210">
        <v>4.3</v>
      </c>
      <c r="S94" s="210">
        <v>4.31</v>
      </c>
      <c r="T94" s="210">
        <v>4.35</v>
      </c>
      <c r="U94" s="210">
        <v>4.4</v>
      </c>
      <c r="V94" s="210">
        <v>4.44</v>
      </c>
      <c r="W94" s="210">
        <v>4.46</v>
      </c>
      <c r="X94" s="210">
        <v>4.43</v>
      </c>
      <c r="Y94" s="210">
        <v>4.41</v>
      </c>
      <c r="Z94" s="210">
        <v>4.41</v>
      </c>
      <c r="AA94" s="210">
        <v>4.45</v>
      </c>
      <c r="AB94" s="210">
        <v>4.47</v>
      </c>
    </row>
    <row r="95" spans="2:28" ht="14.25">
      <c r="B95" s="43" t="s">
        <v>352</v>
      </c>
      <c r="C95" s="43" t="s">
        <v>277</v>
      </c>
      <c r="D95" s="210">
        <v>4.96</v>
      </c>
      <c r="E95" s="210">
        <v>4.66</v>
      </c>
      <c r="F95" s="210">
        <v>4.6</v>
      </c>
      <c r="G95" s="210">
        <v>4.51</v>
      </c>
      <c r="H95" s="210">
        <v>4.51</v>
      </c>
      <c r="I95" s="210">
        <v>4.54</v>
      </c>
      <c r="J95" s="210">
        <v>4.51</v>
      </c>
      <c r="K95" s="210">
        <v>4.48</v>
      </c>
      <c r="L95" s="210">
        <v>4.42</v>
      </c>
      <c r="M95" s="210">
        <v>4.37</v>
      </c>
      <c r="N95" s="210">
        <v>4.35</v>
      </c>
      <c r="O95" s="210">
        <v>4.31</v>
      </c>
      <c r="P95" s="210">
        <v>4.28</v>
      </c>
      <c r="Q95" s="210">
        <v>4.26</v>
      </c>
      <c r="R95" s="210">
        <v>4.24</v>
      </c>
      <c r="S95" s="210">
        <v>4.21</v>
      </c>
      <c r="T95" s="210">
        <v>4.22</v>
      </c>
      <c r="U95" s="210">
        <v>4.18</v>
      </c>
      <c r="V95" s="210">
        <v>4.17</v>
      </c>
      <c r="W95" s="210">
        <v>4.12</v>
      </c>
      <c r="X95" s="210">
        <v>4.14</v>
      </c>
      <c r="Y95" s="210">
        <v>4.13</v>
      </c>
      <c r="Z95" s="210">
        <v>4.12</v>
      </c>
      <c r="AA95" s="210">
        <v>4.13</v>
      </c>
      <c r="AB95" s="210">
        <v>4.15</v>
      </c>
    </row>
    <row r="96" spans="2:28" ht="14.25">
      <c r="B96" s="43" t="s">
        <v>352</v>
      </c>
      <c r="C96" s="43" t="s">
        <v>490</v>
      </c>
      <c r="D96" s="210">
        <v>5.12</v>
      </c>
      <c r="E96" s="210">
        <v>5.03</v>
      </c>
      <c r="F96" s="210">
        <v>5.05</v>
      </c>
      <c r="G96" s="210">
        <v>4.98</v>
      </c>
      <c r="H96" s="210">
        <v>4.98</v>
      </c>
      <c r="I96" s="210">
        <v>5.02</v>
      </c>
      <c r="J96" s="210">
        <v>4.99</v>
      </c>
      <c r="K96" s="210">
        <v>4.96</v>
      </c>
      <c r="L96" s="210">
        <v>4.91</v>
      </c>
      <c r="M96" s="210">
        <v>4.87</v>
      </c>
      <c r="N96" s="210">
        <v>4.85</v>
      </c>
      <c r="O96" s="210">
        <v>4.83</v>
      </c>
      <c r="P96" s="210">
        <v>4.81</v>
      </c>
      <c r="Q96" s="210">
        <v>4.8</v>
      </c>
      <c r="R96" s="210">
        <v>4.79</v>
      </c>
      <c r="S96" s="210">
        <v>4.78</v>
      </c>
      <c r="T96" s="210">
        <v>4.8</v>
      </c>
      <c r="U96" s="210">
        <v>4.77</v>
      </c>
      <c r="V96" s="210">
        <v>4.76</v>
      </c>
      <c r="W96" s="210">
        <v>4.73</v>
      </c>
      <c r="X96" s="210">
        <v>4.76</v>
      </c>
      <c r="Y96" s="210">
        <v>4.76</v>
      </c>
      <c r="Z96" s="210">
        <v>4.76</v>
      </c>
      <c r="AA96" s="210">
        <v>4.78</v>
      </c>
      <c r="AB96" s="210">
        <v>4.81</v>
      </c>
    </row>
    <row r="97" spans="2:28" ht="14.25">
      <c r="B97" s="43" t="s">
        <v>352</v>
      </c>
      <c r="C97" s="43" t="s">
        <v>409</v>
      </c>
      <c r="D97" s="210">
        <v>5.02</v>
      </c>
      <c r="E97" s="210">
        <v>4.78</v>
      </c>
      <c r="F97" s="210">
        <v>4.75</v>
      </c>
      <c r="G97" s="210">
        <v>4.66</v>
      </c>
      <c r="H97" s="210">
        <v>4.66</v>
      </c>
      <c r="I97" s="210">
        <v>4.7</v>
      </c>
      <c r="J97" s="210">
        <v>4.67</v>
      </c>
      <c r="K97" s="210">
        <v>4.64</v>
      </c>
      <c r="L97" s="210">
        <v>4.58</v>
      </c>
      <c r="M97" s="210">
        <v>4.53</v>
      </c>
      <c r="N97" s="210">
        <v>4.52</v>
      </c>
      <c r="O97" s="210">
        <v>4.48</v>
      </c>
      <c r="P97" s="210">
        <v>4.45</v>
      </c>
      <c r="Q97" s="210">
        <v>4.44</v>
      </c>
      <c r="R97" s="210">
        <v>4.41</v>
      </c>
      <c r="S97" s="210">
        <v>4.41</v>
      </c>
      <c r="T97" s="210">
        <v>4.4</v>
      </c>
      <c r="U97" s="210">
        <v>4.38</v>
      </c>
      <c r="V97" s="210">
        <v>4.36</v>
      </c>
      <c r="W97" s="210">
        <v>4.32</v>
      </c>
      <c r="X97" s="210">
        <v>4.34</v>
      </c>
      <c r="Y97" s="210">
        <v>4.34</v>
      </c>
      <c r="Z97" s="210">
        <v>4.33</v>
      </c>
      <c r="AA97" s="210">
        <v>4.34</v>
      </c>
      <c r="AB97" s="210">
        <v>4.36</v>
      </c>
    </row>
    <row r="98" spans="2:28" ht="14.25">
      <c r="B98" s="43" t="s">
        <v>0</v>
      </c>
      <c r="C98" s="43" t="s">
        <v>277</v>
      </c>
      <c r="D98" s="210">
        <v>4.82</v>
      </c>
      <c r="E98" s="210">
        <v>4.51</v>
      </c>
      <c r="F98" s="210">
        <v>4.34</v>
      </c>
      <c r="G98" s="210">
        <v>4.19</v>
      </c>
      <c r="H98" s="210">
        <v>4.18</v>
      </c>
      <c r="I98" s="210">
        <v>4.21</v>
      </c>
      <c r="J98" s="210">
        <v>4.34</v>
      </c>
      <c r="K98" s="210">
        <v>4.46</v>
      </c>
      <c r="L98" s="210">
        <v>4.55</v>
      </c>
      <c r="M98" s="210">
        <v>4.52</v>
      </c>
      <c r="N98" s="210">
        <v>4.54</v>
      </c>
      <c r="O98" s="210">
        <v>4.57</v>
      </c>
      <c r="P98" s="210">
        <v>4.51</v>
      </c>
      <c r="Q98" s="210">
        <v>4.49</v>
      </c>
      <c r="R98" s="210">
        <v>4.45</v>
      </c>
      <c r="S98" s="210">
        <v>4.45</v>
      </c>
      <c r="T98" s="210">
        <v>4.45</v>
      </c>
      <c r="U98" s="210">
        <v>4.49</v>
      </c>
      <c r="V98" s="210">
        <v>4.53</v>
      </c>
      <c r="W98" s="210">
        <v>4.54</v>
      </c>
      <c r="X98" s="210">
        <v>4.5</v>
      </c>
      <c r="Y98" s="210">
        <v>4.47</v>
      </c>
      <c r="Z98" s="210">
        <v>4.49</v>
      </c>
      <c r="AA98" s="210">
        <v>4.52</v>
      </c>
      <c r="AB98" s="210">
        <v>4.55</v>
      </c>
    </row>
    <row r="99" spans="2:28" ht="14.25">
      <c r="B99" s="43" t="s">
        <v>0</v>
      </c>
      <c r="C99" s="43" t="s">
        <v>490</v>
      </c>
      <c r="D99" s="210">
        <v>5.03</v>
      </c>
      <c r="E99" s="210">
        <v>4.88</v>
      </c>
      <c r="F99" s="210">
        <v>4.78</v>
      </c>
      <c r="G99" s="210">
        <v>4.65</v>
      </c>
      <c r="H99" s="210">
        <v>4.63</v>
      </c>
      <c r="I99" s="210">
        <v>4.68</v>
      </c>
      <c r="J99" s="210">
        <v>4.82</v>
      </c>
      <c r="K99" s="210">
        <v>4.94</v>
      </c>
      <c r="L99" s="210">
        <v>5.05</v>
      </c>
      <c r="M99" s="210">
        <v>5.04</v>
      </c>
      <c r="N99" s="210">
        <v>5.08</v>
      </c>
      <c r="O99" s="210">
        <v>5.13</v>
      </c>
      <c r="P99" s="210">
        <v>5.09</v>
      </c>
      <c r="Q99" s="210">
        <v>5.07</v>
      </c>
      <c r="R99" s="210">
        <v>5.06</v>
      </c>
      <c r="S99" s="210">
        <v>5.07</v>
      </c>
      <c r="T99" s="210">
        <v>5.08</v>
      </c>
      <c r="U99" s="210">
        <v>5.13</v>
      </c>
      <c r="V99" s="210">
        <v>5.18</v>
      </c>
      <c r="W99" s="210">
        <v>5.2</v>
      </c>
      <c r="X99" s="210">
        <v>5.18</v>
      </c>
      <c r="Y99" s="210">
        <v>5.16</v>
      </c>
      <c r="Z99" s="210">
        <v>5.18</v>
      </c>
      <c r="AA99" s="210">
        <v>5.23</v>
      </c>
      <c r="AB99" s="210">
        <v>5.28</v>
      </c>
    </row>
    <row r="100" spans="2:28" ht="14.25">
      <c r="B100" s="43" t="s">
        <v>0</v>
      </c>
      <c r="C100" s="43" t="s">
        <v>409</v>
      </c>
      <c r="D100" s="210">
        <v>4.89</v>
      </c>
      <c r="E100" s="210">
        <v>4.63</v>
      </c>
      <c r="F100" s="210">
        <v>4.49</v>
      </c>
      <c r="G100" s="210">
        <v>4.34</v>
      </c>
      <c r="H100" s="210">
        <v>4.33</v>
      </c>
      <c r="I100" s="210">
        <v>4.36</v>
      </c>
      <c r="J100" s="210">
        <v>4.51</v>
      </c>
      <c r="K100" s="210">
        <v>4.61</v>
      </c>
      <c r="L100" s="210">
        <v>4.71</v>
      </c>
      <c r="M100" s="210">
        <v>4.68</v>
      </c>
      <c r="N100" s="210">
        <v>4.71</v>
      </c>
      <c r="O100" s="210">
        <v>4.75</v>
      </c>
      <c r="P100" s="210">
        <v>4.7</v>
      </c>
      <c r="Q100" s="210">
        <v>4.67</v>
      </c>
      <c r="R100" s="210">
        <v>4.65</v>
      </c>
      <c r="S100" s="210">
        <v>4.65</v>
      </c>
      <c r="T100" s="210">
        <v>4.66</v>
      </c>
      <c r="U100" s="210">
        <v>4.7</v>
      </c>
      <c r="V100" s="210">
        <v>4.74</v>
      </c>
      <c r="W100" s="210">
        <v>4.75</v>
      </c>
      <c r="X100" s="210">
        <v>4.72</v>
      </c>
      <c r="Y100" s="210">
        <v>4.69</v>
      </c>
      <c r="Z100" s="210">
        <v>4.72</v>
      </c>
      <c r="AA100" s="210">
        <v>4.75</v>
      </c>
      <c r="AB100" s="210">
        <v>4.78</v>
      </c>
    </row>
    <row r="101" spans="2:28" ht="14.25">
      <c r="B101" s="43" t="s">
        <v>310</v>
      </c>
      <c r="C101" s="43" t="s">
        <v>277</v>
      </c>
      <c r="D101" s="210">
        <v>4.42</v>
      </c>
      <c r="E101" s="210">
        <v>4.12</v>
      </c>
      <c r="F101" s="210">
        <v>3.91</v>
      </c>
      <c r="G101" s="210">
        <v>3.77</v>
      </c>
      <c r="H101" s="210">
        <v>3.81</v>
      </c>
      <c r="I101" s="210">
        <v>3.92</v>
      </c>
      <c r="J101" s="210">
        <v>4.02</v>
      </c>
      <c r="K101" s="210">
        <v>4.06</v>
      </c>
      <c r="L101" s="210">
        <v>4.06</v>
      </c>
      <c r="M101" s="210">
        <v>4.05</v>
      </c>
      <c r="N101" s="210">
        <v>4.01</v>
      </c>
      <c r="O101" s="210">
        <v>4.02</v>
      </c>
      <c r="P101" s="210">
        <v>4</v>
      </c>
      <c r="Q101" s="210">
        <v>3.96</v>
      </c>
      <c r="R101" s="210">
        <v>3.93</v>
      </c>
      <c r="S101" s="210">
        <v>3.9</v>
      </c>
      <c r="T101" s="210">
        <v>3.89</v>
      </c>
      <c r="U101" s="210">
        <v>3.9</v>
      </c>
      <c r="V101" s="210">
        <v>3.94</v>
      </c>
      <c r="W101" s="210">
        <v>3.94</v>
      </c>
      <c r="X101" s="210">
        <v>3.91</v>
      </c>
      <c r="Y101" s="210">
        <v>3.88</v>
      </c>
      <c r="Z101" s="210">
        <v>3.89</v>
      </c>
      <c r="AA101" s="210">
        <v>3.93</v>
      </c>
      <c r="AB101" s="210">
        <v>3.95</v>
      </c>
    </row>
    <row r="102" spans="2:28" ht="14.25">
      <c r="B102" s="43" t="s">
        <v>310</v>
      </c>
      <c r="C102" s="43" t="s">
        <v>490</v>
      </c>
      <c r="D102" s="210">
        <v>4.64</v>
      </c>
      <c r="E102" s="210">
        <v>4.48</v>
      </c>
      <c r="F102" s="210">
        <v>4.33</v>
      </c>
      <c r="G102" s="210">
        <v>4.21</v>
      </c>
      <c r="H102" s="210">
        <v>4.26</v>
      </c>
      <c r="I102" s="210">
        <v>4.39</v>
      </c>
      <c r="J102" s="210">
        <v>4.51</v>
      </c>
      <c r="K102" s="210">
        <v>4.56</v>
      </c>
      <c r="L102" s="210">
        <v>4.57</v>
      </c>
      <c r="M102" s="210">
        <v>4.57</v>
      </c>
      <c r="N102" s="210">
        <v>4.55</v>
      </c>
      <c r="O102" s="210">
        <v>4.57</v>
      </c>
      <c r="P102" s="210">
        <v>4.57</v>
      </c>
      <c r="Q102" s="210">
        <v>4.55</v>
      </c>
      <c r="R102" s="210">
        <v>4.53</v>
      </c>
      <c r="S102" s="210">
        <v>4.51</v>
      </c>
      <c r="T102" s="210">
        <v>4.51</v>
      </c>
      <c r="U102" s="210">
        <v>4.54</v>
      </c>
      <c r="V102" s="210">
        <v>4.59</v>
      </c>
      <c r="W102" s="210">
        <v>4.6</v>
      </c>
      <c r="X102" s="210">
        <v>4.58</v>
      </c>
      <c r="Y102" s="210">
        <v>4.56</v>
      </c>
      <c r="Z102" s="210">
        <v>4.58</v>
      </c>
      <c r="AA102" s="210">
        <v>4.63</v>
      </c>
      <c r="AB102" s="210">
        <v>4.68</v>
      </c>
    </row>
    <row r="103" spans="2:28" ht="14.25">
      <c r="B103" s="43" t="s">
        <v>310</v>
      </c>
      <c r="C103" s="43" t="s">
        <v>409</v>
      </c>
      <c r="D103" s="210">
        <v>4.48</v>
      </c>
      <c r="E103" s="210">
        <v>4.23</v>
      </c>
      <c r="F103" s="210">
        <v>4.05</v>
      </c>
      <c r="G103" s="210">
        <v>3.91</v>
      </c>
      <c r="H103" s="210">
        <v>3.95</v>
      </c>
      <c r="I103" s="210">
        <v>4.09</v>
      </c>
      <c r="J103" s="210">
        <v>4.19</v>
      </c>
      <c r="K103" s="210">
        <v>4.22</v>
      </c>
      <c r="L103" s="210">
        <v>4.24</v>
      </c>
      <c r="M103" s="210">
        <v>4.23</v>
      </c>
      <c r="N103" s="210">
        <v>4.2</v>
      </c>
      <c r="O103" s="210">
        <v>4.2</v>
      </c>
      <c r="P103" s="210">
        <v>4.19</v>
      </c>
      <c r="Q103" s="210">
        <v>4.17</v>
      </c>
      <c r="R103" s="210">
        <v>4.13</v>
      </c>
      <c r="S103" s="210">
        <v>4.11</v>
      </c>
      <c r="T103" s="210">
        <v>4.1</v>
      </c>
      <c r="U103" s="210">
        <v>4.12</v>
      </c>
      <c r="V103" s="210">
        <v>4.17</v>
      </c>
      <c r="W103" s="210">
        <v>4.17</v>
      </c>
      <c r="X103" s="210">
        <v>4.13</v>
      </c>
      <c r="Y103" s="210">
        <v>4.1</v>
      </c>
      <c r="Z103" s="210">
        <v>4.12</v>
      </c>
      <c r="AA103" s="210">
        <v>4.17</v>
      </c>
      <c r="AB103" s="210">
        <v>4.19</v>
      </c>
    </row>
    <row r="104" spans="2:28" ht="14.25">
      <c r="B104" s="43" t="s">
        <v>308</v>
      </c>
      <c r="C104" s="43" t="s">
        <v>277</v>
      </c>
      <c r="D104" s="210">
        <v>4.52</v>
      </c>
      <c r="E104" s="210">
        <v>4.27</v>
      </c>
      <c r="F104" s="210">
        <v>4.15</v>
      </c>
      <c r="G104" s="210">
        <v>4.01</v>
      </c>
      <c r="H104" s="210">
        <v>4.05</v>
      </c>
      <c r="I104" s="210">
        <v>4.11</v>
      </c>
      <c r="J104" s="210">
        <v>4.13</v>
      </c>
      <c r="K104" s="210">
        <v>4.12</v>
      </c>
      <c r="L104" s="210">
        <v>4.1</v>
      </c>
      <c r="M104" s="210">
        <v>4.08</v>
      </c>
      <c r="N104" s="210">
        <v>4.05</v>
      </c>
      <c r="O104" s="210">
        <v>4.03</v>
      </c>
      <c r="P104" s="210">
        <v>3.99</v>
      </c>
      <c r="Q104" s="210">
        <v>3.96</v>
      </c>
      <c r="R104" s="210">
        <v>3.92</v>
      </c>
      <c r="S104" s="210">
        <v>3.9</v>
      </c>
      <c r="T104" s="210">
        <v>3.9</v>
      </c>
      <c r="U104" s="210">
        <v>3.88</v>
      </c>
      <c r="V104" s="210">
        <v>3.85</v>
      </c>
      <c r="W104" s="210">
        <v>3.82</v>
      </c>
      <c r="X104" s="210">
        <v>3.82</v>
      </c>
      <c r="Y104" s="210">
        <v>3.82</v>
      </c>
      <c r="Z104" s="210">
        <v>3.79</v>
      </c>
      <c r="AA104" s="210">
        <v>3.8</v>
      </c>
      <c r="AB104" s="210">
        <v>3.81</v>
      </c>
    </row>
    <row r="105" spans="2:28" ht="14.25">
      <c r="B105" s="43" t="s">
        <v>308</v>
      </c>
      <c r="C105" s="43" t="s">
        <v>490</v>
      </c>
      <c r="D105" s="210">
        <v>4.75</v>
      </c>
      <c r="E105" s="210">
        <v>4.64</v>
      </c>
      <c r="F105" s="210">
        <v>4.6</v>
      </c>
      <c r="G105" s="210">
        <v>4.48</v>
      </c>
      <c r="H105" s="210">
        <v>4.53</v>
      </c>
      <c r="I105" s="210">
        <v>4.6</v>
      </c>
      <c r="J105" s="210">
        <v>4.63</v>
      </c>
      <c r="K105" s="210">
        <v>4.63</v>
      </c>
      <c r="L105" s="210">
        <v>4.62</v>
      </c>
      <c r="M105" s="210">
        <v>4.6</v>
      </c>
      <c r="N105" s="210">
        <v>4.59</v>
      </c>
      <c r="O105" s="210">
        <v>4.58</v>
      </c>
      <c r="P105" s="210">
        <v>4.56</v>
      </c>
      <c r="Q105" s="210">
        <v>4.55</v>
      </c>
      <c r="R105" s="210">
        <v>4.52</v>
      </c>
      <c r="S105" s="210">
        <v>4.51</v>
      </c>
      <c r="T105" s="210">
        <v>4.52</v>
      </c>
      <c r="U105" s="210">
        <v>4.51</v>
      </c>
      <c r="V105" s="210">
        <v>4.49</v>
      </c>
      <c r="W105" s="210">
        <v>4.47</v>
      </c>
      <c r="X105" s="210">
        <v>4.48</v>
      </c>
      <c r="Y105" s="210">
        <v>4.49</v>
      </c>
      <c r="Z105" s="210">
        <v>4.47</v>
      </c>
      <c r="AA105" s="210">
        <v>4.5</v>
      </c>
      <c r="AB105" s="210">
        <v>4.53</v>
      </c>
    </row>
    <row r="106" spans="2:28" ht="14.25">
      <c r="B106" s="43" t="s">
        <v>308</v>
      </c>
      <c r="C106" s="43" t="s">
        <v>409</v>
      </c>
      <c r="D106" s="210">
        <v>4.59</v>
      </c>
      <c r="E106" s="210">
        <v>4.39</v>
      </c>
      <c r="F106" s="210">
        <v>4.3</v>
      </c>
      <c r="G106" s="210">
        <v>4.17</v>
      </c>
      <c r="H106" s="210">
        <v>4.21</v>
      </c>
      <c r="I106" s="210">
        <v>4.28</v>
      </c>
      <c r="J106" s="210">
        <v>4.3</v>
      </c>
      <c r="K106" s="210">
        <v>4.29</v>
      </c>
      <c r="L106" s="210">
        <v>4.28</v>
      </c>
      <c r="M106" s="210">
        <v>4.26</v>
      </c>
      <c r="N106" s="210">
        <v>4.23</v>
      </c>
      <c r="O106" s="210">
        <v>4.21</v>
      </c>
      <c r="P106" s="210">
        <v>4.18</v>
      </c>
      <c r="Q106" s="210">
        <v>4.16</v>
      </c>
      <c r="R106" s="210">
        <v>4.12</v>
      </c>
      <c r="S106" s="210">
        <v>4.11</v>
      </c>
      <c r="T106" s="210">
        <v>4.11</v>
      </c>
      <c r="U106" s="210">
        <v>4.09</v>
      </c>
      <c r="V106" s="210">
        <v>4.07</v>
      </c>
      <c r="W106" s="210">
        <v>4.04</v>
      </c>
      <c r="X106" s="210">
        <v>4.04</v>
      </c>
      <c r="Y106" s="210">
        <v>4.04</v>
      </c>
      <c r="Z106" s="210">
        <v>4.02</v>
      </c>
      <c r="AA106" s="210">
        <v>4.04</v>
      </c>
      <c r="AB106" s="210">
        <v>4.05</v>
      </c>
    </row>
    <row r="107" spans="2:28" ht="14.25">
      <c r="B107" s="43" t="s">
        <v>390</v>
      </c>
      <c r="C107" s="43" t="s">
        <v>277</v>
      </c>
      <c r="D107" s="210">
        <v>4.79</v>
      </c>
      <c r="E107" s="210">
        <v>4.55</v>
      </c>
      <c r="F107" s="210">
        <v>4.45</v>
      </c>
      <c r="G107" s="210">
        <v>4.35</v>
      </c>
      <c r="H107" s="210">
        <v>4.37</v>
      </c>
      <c r="I107" s="210">
        <v>4.42</v>
      </c>
      <c r="J107" s="210">
        <v>4.42</v>
      </c>
      <c r="K107" s="210">
        <v>4.4</v>
      </c>
      <c r="L107" s="210">
        <v>4.36</v>
      </c>
      <c r="M107" s="210">
        <v>4.31</v>
      </c>
      <c r="N107" s="210">
        <v>4.29</v>
      </c>
      <c r="O107" s="210">
        <v>4.25</v>
      </c>
      <c r="P107" s="210">
        <v>4.22</v>
      </c>
      <c r="Q107" s="210">
        <v>4.2</v>
      </c>
      <c r="R107" s="210">
        <v>4.18</v>
      </c>
      <c r="S107" s="210">
        <v>4.17</v>
      </c>
      <c r="T107" s="210">
        <v>4.16</v>
      </c>
      <c r="U107" s="210">
        <v>4.13</v>
      </c>
      <c r="V107" s="210">
        <v>4.11</v>
      </c>
      <c r="W107" s="210">
        <v>4.08</v>
      </c>
      <c r="X107" s="210">
        <v>4.06</v>
      </c>
      <c r="Y107" s="210">
        <v>4.05</v>
      </c>
      <c r="Z107" s="210">
        <v>4.05</v>
      </c>
      <c r="AA107" s="210">
        <v>4.05</v>
      </c>
      <c r="AB107" s="210">
        <v>4.08</v>
      </c>
    </row>
    <row r="108" spans="2:28" ht="14.25">
      <c r="B108" s="43" t="s">
        <v>390</v>
      </c>
      <c r="C108" s="43" t="s">
        <v>490</v>
      </c>
      <c r="D108" s="210">
        <v>5.04</v>
      </c>
      <c r="E108" s="210">
        <v>4.98</v>
      </c>
      <c r="F108" s="210">
        <v>4.93</v>
      </c>
      <c r="G108" s="210">
        <v>4.84</v>
      </c>
      <c r="H108" s="210">
        <v>4.87</v>
      </c>
      <c r="I108" s="210">
        <v>4.92</v>
      </c>
      <c r="J108" s="210">
        <v>4.93</v>
      </c>
      <c r="K108" s="210">
        <v>4.91</v>
      </c>
      <c r="L108" s="210">
        <v>4.86</v>
      </c>
      <c r="M108" s="210">
        <v>4.82</v>
      </c>
      <c r="N108" s="210">
        <v>4.81</v>
      </c>
      <c r="O108" s="210">
        <v>4.78</v>
      </c>
      <c r="P108" s="210">
        <v>4.76</v>
      </c>
      <c r="Q108" s="210">
        <v>4.76</v>
      </c>
      <c r="R108" s="210">
        <v>4.75</v>
      </c>
      <c r="S108" s="210">
        <v>4.74</v>
      </c>
      <c r="T108" s="210">
        <v>4.75</v>
      </c>
      <c r="U108" s="210">
        <v>4.72</v>
      </c>
      <c r="V108" s="210">
        <v>4.69</v>
      </c>
      <c r="W108" s="210">
        <v>4.67</v>
      </c>
      <c r="X108" s="210">
        <v>4.66</v>
      </c>
      <c r="Y108" s="210">
        <v>4.66</v>
      </c>
      <c r="Z108" s="210">
        <v>4.66</v>
      </c>
      <c r="AA108" s="210">
        <v>4.67</v>
      </c>
      <c r="AB108" s="210">
        <v>4.71</v>
      </c>
    </row>
    <row r="109" spans="2:28" ht="14.25">
      <c r="B109" s="43" t="s">
        <v>390</v>
      </c>
      <c r="C109" s="43" t="s">
        <v>409</v>
      </c>
      <c r="D109" s="210">
        <v>4.89</v>
      </c>
      <c r="E109" s="210">
        <v>4.7</v>
      </c>
      <c r="F109" s="210">
        <v>4.62</v>
      </c>
      <c r="G109" s="210">
        <v>4.51</v>
      </c>
      <c r="H109" s="210">
        <v>4.54</v>
      </c>
      <c r="I109" s="210">
        <v>4.59</v>
      </c>
      <c r="J109" s="210">
        <v>4.6</v>
      </c>
      <c r="K109" s="210">
        <v>4.57</v>
      </c>
      <c r="L109" s="210">
        <v>4.53</v>
      </c>
      <c r="M109" s="210">
        <v>4.48</v>
      </c>
      <c r="N109" s="210">
        <v>4.47</v>
      </c>
      <c r="O109" s="210">
        <v>4.43</v>
      </c>
      <c r="P109" s="210">
        <v>4.41</v>
      </c>
      <c r="Q109" s="210">
        <v>4.39</v>
      </c>
      <c r="R109" s="210">
        <v>4.36</v>
      </c>
      <c r="S109" s="210">
        <v>4.36</v>
      </c>
      <c r="T109" s="210">
        <v>4.35</v>
      </c>
      <c r="U109" s="210">
        <v>4.32</v>
      </c>
      <c r="V109" s="210">
        <v>4.3</v>
      </c>
      <c r="W109" s="210">
        <v>4.27</v>
      </c>
      <c r="X109" s="210">
        <v>4.26</v>
      </c>
      <c r="Y109" s="210">
        <v>4.25</v>
      </c>
      <c r="Z109" s="210">
        <v>4.24</v>
      </c>
      <c r="AA109" s="210">
        <v>4.25</v>
      </c>
      <c r="AB109" s="210">
        <v>4.28</v>
      </c>
    </row>
    <row r="110" spans="2:28" ht="14.25">
      <c r="B110" s="43" t="s">
        <v>391</v>
      </c>
      <c r="C110" s="43" t="s">
        <v>277</v>
      </c>
      <c r="D110" s="210">
        <v>5.14</v>
      </c>
      <c r="E110" s="210">
        <v>5.08</v>
      </c>
      <c r="F110" s="210">
        <v>5.03</v>
      </c>
      <c r="G110" s="210">
        <v>4.76</v>
      </c>
      <c r="H110" s="210">
        <v>4.79</v>
      </c>
      <c r="I110" s="210">
        <v>4.85</v>
      </c>
      <c r="J110" s="210">
        <v>4.9</v>
      </c>
      <c r="K110" s="210">
        <v>4.88</v>
      </c>
      <c r="L110" s="210">
        <v>4.85</v>
      </c>
      <c r="M110" s="210">
        <v>4.78</v>
      </c>
      <c r="N110" s="210">
        <v>4.73</v>
      </c>
      <c r="O110" s="210">
        <v>4.68</v>
      </c>
      <c r="P110" s="210">
        <v>4.63</v>
      </c>
      <c r="Q110" s="210">
        <v>4.62</v>
      </c>
      <c r="R110" s="210">
        <v>4.59</v>
      </c>
      <c r="S110" s="210">
        <v>4.58</v>
      </c>
      <c r="T110" s="210">
        <v>4.6</v>
      </c>
      <c r="U110" s="210">
        <v>4.61</v>
      </c>
      <c r="V110" s="210">
        <v>4.63</v>
      </c>
      <c r="W110" s="210">
        <v>4.6</v>
      </c>
      <c r="X110" s="210">
        <v>4.57</v>
      </c>
      <c r="Y110" s="210">
        <v>4.53</v>
      </c>
      <c r="Z110" s="210">
        <v>4.52</v>
      </c>
      <c r="AA110" s="210">
        <v>4.5</v>
      </c>
      <c r="AB110" s="210">
        <v>4.47</v>
      </c>
    </row>
    <row r="111" spans="2:28" ht="14.25">
      <c r="B111" s="43" t="s">
        <v>391</v>
      </c>
      <c r="C111" s="43" t="s">
        <v>490</v>
      </c>
      <c r="D111" s="210">
        <v>6.39</v>
      </c>
      <c r="E111" s="210">
        <v>5.89</v>
      </c>
      <c r="F111" s="210">
        <v>5.79</v>
      </c>
      <c r="G111" s="210">
        <v>5.49</v>
      </c>
      <c r="H111" s="210">
        <v>5.54</v>
      </c>
      <c r="I111" s="210">
        <v>5.61</v>
      </c>
      <c r="J111" s="210">
        <v>5.67</v>
      </c>
      <c r="K111" s="210">
        <v>5.65</v>
      </c>
      <c r="L111" s="210">
        <v>5.63</v>
      </c>
      <c r="M111" s="210">
        <v>5.59</v>
      </c>
      <c r="N111" s="210">
        <v>5.53</v>
      </c>
      <c r="O111" s="210">
        <v>5.5</v>
      </c>
      <c r="P111" s="210">
        <v>5.49</v>
      </c>
      <c r="Q111" s="210">
        <v>5.5</v>
      </c>
      <c r="R111" s="210">
        <v>5.49</v>
      </c>
      <c r="S111" s="210">
        <v>5.5</v>
      </c>
      <c r="T111" s="210">
        <v>5.54</v>
      </c>
      <c r="U111" s="210">
        <v>5.57</v>
      </c>
      <c r="V111" s="210">
        <v>5.59</v>
      </c>
      <c r="W111" s="210">
        <v>5.57</v>
      </c>
      <c r="X111" s="210">
        <v>5.56</v>
      </c>
      <c r="Y111" s="210">
        <v>5.53</v>
      </c>
      <c r="Z111" s="210">
        <v>5.53</v>
      </c>
      <c r="AA111" s="210">
        <v>5.54</v>
      </c>
      <c r="AB111" s="210">
        <v>5.53</v>
      </c>
    </row>
    <row r="112" spans="2:28" ht="14.25">
      <c r="B112" s="43" t="s">
        <v>391</v>
      </c>
      <c r="C112" s="43" t="s">
        <v>409</v>
      </c>
      <c r="D112" s="210">
        <v>5.33</v>
      </c>
      <c r="E112" s="210">
        <v>5.32</v>
      </c>
      <c r="F112" s="210">
        <v>5.26</v>
      </c>
      <c r="G112" s="210">
        <v>4.98</v>
      </c>
      <c r="H112" s="210">
        <v>5.02</v>
      </c>
      <c r="I112" s="210">
        <v>5.09</v>
      </c>
      <c r="J112" s="210">
        <v>5.13</v>
      </c>
      <c r="K112" s="210">
        <v>5.11</v>
      </c>
      <c r="L112" s="210">
        <v>5.09</v>
      </c>
      <c r="M112" s="210">
        <v>5.03</v>
      </c>
      <c r="N112" s="210">
        <v>4.97</v>
      </c>
      <c r="O112" s="210">
        <v>4.93</v>
      </c>
      <c r="P112" s="210">
        <v>4.9</v>
      </c>
      <c r="Q112" s="210">
        <v>4.89</v>
      </c>
      <c r="R112" s="210">
        <v>4.87</v>
      </c>
      <c r="S112" s="210">
        <v>4.86</v>
      </c>
      <c r="T112" s="210">
        <v>4.89</v>
      </c>
      <c r="U112" s="210">
        <v>4.91</v>
      </c>
      <c r="V112" s="210">
        <v>4.92</v>
      </c>
      <c r="W112" s="210">
        <v>4.91</v>
      </c>
      <c r="X112" s="210">
        <v>4.87</v>
      </c>
      <c r="Y112" s="210">
        <v>4.84</v>
      </c>
      <c r="Z112" s="210">
        <v>4.83</v>
      </c>
      <c r="AA112" s="210">
        <v>4.82</v>
      </c>
      <c r="AB112" s="210">
        <v>4.8</v>
      </c>
    </row>
    <row r="113" ht="12.75" customHeight="1"/>
    <row r="114" ht="12.75" customHeight="1"/>
    <row r="115" spans="2:28" ht="14.25">
      <c r="B115" s="97" t="s">
        <v>331</v>
      </c>
      <c r="C115" s="97"/>
      <c r="D115" s="97"/>
      <c r="E115" s="97"/>
      <c r="F115" s="97"/>
      <c r="G115" s="97"/>
      <c r="H115" s="50"/>
      <c r="I115" s="50"/>
      <c r="J115" s="43"/>
      <c r="K115" s="43"/>
      <c r="L115" s="50"/>
      <c r="M115" s="50"/>
      <c r="N115" s="50"/>
      <c r="O115" s="50"/>
      <c r="P115" s="50"/>
      <c r="Q115" s="50"/>
      <c r="R115" s="50"/>
      <c r="S115" s="50"/>
      <c r="T115" s="50"/>
      <c r="U115" s="50"/>
      <c r="V115" s="50"/>
      <c r="W115" s="50"/>
      <c r="X115" s="50"/>
      <c r="Y115" s="50"/>
      <c r="Z115" s="50"/>
      <c r="AA115" s="50"/>
      <c r="AB115" s="120"/>
    </row>
    <row r="116" spans="2:28" ht="14.25">
      <c r="B116" s="97" t="s">
        <v>183</v>
      </c>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120"/>
    </row>
  </sheetData>
  <mergeCells count="5">
    <mergeCell ref="K9:M9"/>
    <mergeCell ref="F11:M11"/>
    <mergeCell ref="F12:M12"/>
    <mergeCell ref="B115:AB115"/>
    <mergeCell ref="B116:AB116"/>
  </mergeCells>
  <printOptions/>
  <pageMargins left="0.75" right="0.75" top="1" bottom="1" header="0.5" footer="0.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C5"/>
  <sheetViews>
    <sheetView workbookViewId="0" topLeftCell="A1"/>
  </sheetViews>
  <sheetFormatPr defaultColWidth="17.140625" defaultRowHeight="12.75" customHeight="1"/>
  <cols>
    <col min="1" max="1" width="17.140625" style="0" customWidth="1"/>
    <col min="2" max="2" width="21.28125" style="0" customWidth="1"/>
    <col min="3" max="3" width="66.140625" style="0" customWidth="1"/>
    <col min="4" max="6" width="17.140625" style="0" customWidth="1"/>
  </cols>
  <sheetData>
    <row r="1" spans="2:3" ht="25.5">
      <c r="B1" s="163" t="s">
        <v>295</v>
      </c>
      <c r="C1" s="163" t="s">
        <v>89</v>
      </c>
    </row>
    <row r="2" spans="1:3" ht="63.75">
      <c r="A2" s="163" t="s">
        <v>166</v>
      </c>
      <c r="B2" s="16" t="s">
        <v>216</v>
      </c>
      <c r="C2" s="16" t="s">
        <v>242</v>
      </c>
    </row>
    <row r="3" spans="1:3" ht="38.25">
      <c r="A3" s="163" t="s">
        <v>404</v>
      </c>
      <c r="B3" s="16" t="s">
        <v>148</v>
      </c>
      <c r="C3" s="16" t="s">
        <v>21</v>
      </c>
    </row>
    <row r="4" ht="12.75" customHeight="1"/>
    <row r="5" ht="25.5">
      <c r="A5" s="163" t="s">
        <v>135</v>
      </c>
    </row>
    <row r="6" ht="12"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sheetData>
  <printOptions/>
  <pageMargins left="0.75" right="0.75" top="1" bottom="1" header="0.5" footer="0.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C5"/>
  <sheetViews>
    <sheetView workbookViewId="0" topLeftCell="A1"/>
  </sheetViews>
  <sheetFormatPr defaultColWidth="17.140625" defaultRowHeight="12.75" customHeight="1"/>
  <cols>
    <col min="1" max="1" width="17.140625" style="0" customWidth="1"/>
    <col min="2" max="2" width="21.28125" style="0" customWidth="1"/>
    <col min="3" max="3" width="66.140625" style="0" customWidth="1"/>
    <col min="4" max="6" width="17.140625" style="0" customWidth="1"/>
  </cols>
  <sheetData>
    <row r="1" spans="2:3" ht="25.5">
      <c r="B1" s="163" t="s">
        <v>295</v>
      </c>
      <c r="C1" s="163" t="s">
        <v>89</v>
      </c>
    </row>
    <row r="2" spans="1:3" ht="63.75">
      <c r="A2" s="163" t="s">
        <v>166</v>
      </c>
      <c r="B2" s="16" t="s">
        <v>216</v>
      </c>
      <c r="C2" s="16" t="s">
        <v>242</v>
      </c>
    </row>
    <row r="3" spans="1:3" ht="191.25">
      <c r="A3" s="163" t="s">
        <v>404</v>
      </c>
      <c r="B3" s="16" t="s">
        <v>372</v>
      </c>
      <c r="C3" s="16" t="s">
        <v>397</v>
      </c>
    </row>
    <row r="4" ht="12.75" customHeight="1"/>
    <row r="5" ht="25.5">
      <c r="A5" s="163" t="s">
        <v>135</v>
      </c>
    </row>
    <row r="6" ht="12"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sheetData>
  <printOptions/>
  <pageMargins left="0.75" right="0.75" top="1" bottom="1" header="0.5" footer="0.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G33"/>
  <sheetViews>
    <sheetView workbookViewId="0" topLeftCell="A1"/>
  </sheetViews>
  <sheetFormatPr defaultColWidth="17.140625" defaultRowHeight="12.75" customHeight="1"/>
  <cols>
    <col min="1" max="1" width="23.57421875" style="0" customWidth="1"/>
    <col min="2" max="2" width="15.57421875" style="0" customWidth="1"/>
    <col min="3" max="3" width="14.57421875" style="0" customWidth="1"/>
    <col min="4" max="4" width="14.8515625" style="0" customWidth="1"/>
    <col min="5" max="6" width="14.57421875" style="0" customWidth="1"/>
    <col min="7" max="7" width="12.7109375" style="0" customWidth="1"/>
  </cols>
  <sheetData>
    <row r="1" spans="4:5" ht="25.5">
      <c r="D1" s="163" t="s">
        <v>295</v>
      </c>
      <c r="E1" s="163" t="s">
        <v>89</v>
      </c>
    </row>
    <row r="2" spans="3:5" ht="89.25">
      <c r="C2" s="163" t="s">
        <v>166</v>
      </c>
      <c r="D2" s="16" t="s">
        <v>216</v>
      </c>
      <c r="E2" s="16" t="s">
        <v>242</v>
      </c>
    </row>
    <row r="3" spans="3:6" ht="38.25">
      <c r="C3" s="163" t="s">
        <v>404</v>
      </c>
      <c r="D3" s="16" t="s">
        <v>39</v>
      </c>
      <c r="E3" s="19" t="s">
        <v>66</v>
      </c>
      <c r="F3" s="102"/>
    </row>
    <row r="4" ht="12.75" customHeight="1"/>
    <row r="5" ht="12.75" customHeight="1"/>
    <row r="6" spans="3:5" ht="51">
      <c r="C6" s="16" t="s">
        <v>135</v>
      </c>
      <c r="D6" s="16" t="s">
        <v>130</v>
      </c>
      <c r="E6" s="163" t="s">
        <v>45</v>
      </c>
    </row>
    <row r="7" spans="4:5" ht="12.75" customHeight="1">
      <c r="D7" s="2" t="s">
        <v>385</v>
      </c>
      <c r="E7" s="237" t="s">
        <v>56</v>
      </c>
    </row>
    <row r="8" ht="12.75" customHeight="1"/>
    <row r="9" ht="12.75" customHeight="1"/>
    <row r="10" ht="14.25">
      <c r="A10" s="120" t="s">
        <v>130</v>
      </c>
    </row>
    <row r="11" spans="1:6" ht="12.75" customHeight="1">
      <c r="A11" s="2"/>
      <c r="B11" s="2"/>
      <c r="C11" s="2"/>
      <c r="D11" s="2"/>
      <c r="E11" s="2"/>
      <c r="F11" s="2"/>
    </row>
    <row r="12" spans="1:7" ht="12.75">
      <c r="A12" s="2" t="s">
        <v>156</v>
      </c>
      <c r="B12" s="16"/>
      <c r="C12" s="16"/>
      <c r="D12" s="16"/>
      <c r="E12" s="16"/>
      <c r="F12" s="16"/>
      <c r="G12" s="16"/>
    </row>
    <row r="13" spans="1:7" ht="18">
      <c r="A13" s="48"/>
      <c r="B13" s="132" t="s">
        <v>494</v>
      </c>
      <c r="C13" s="133"/>
      <c r="D13" s="132" t="s">
        <v>12</v>
      </c>
      <c r="E13" s="134"/>
      <c r="F13" s="134"/>
      <c r="G13" s="133"/>
    </row>
    <row r="14" spans="1:7" ht="42.75">
      <c r="A14" s="122" t="s">
        <v>470</v>
      </c>
      <c r="B14" s="135" t="s">
        <v>182</v>
      </c>
      <c r="C14" s="136" t="s">
        <v>29</v>
      </c>
      <c r="D14" s="135" t="s">
        <v>268</v>
      </c>
      <c r="E14" s="137" t="s">
        <v>99</v>
      </c>
      <c r="F14" s="137" t="s">
        <v>304</v>
      </c>
      <c r="G14" s="136" t="s">
        <v>257</v>
      </c>
    </row>
    <row r="15" spans="1:7" ht="14.25">
      <c r="A15" s="138" t="s">
        <v>296</v>
      </c>
      <c r="B15" s="238">
        <v>6500</v>
      </c>
      <c r="C15" s="239">
        <v>6042</v>
      </c>
      <c r="D15" s="141">
        <v>88.75</v>
      </c>
      <c r="E15" s="142">
        <v>2.04</v>
      </c>
      <c r="F15" s="143">
        <v>10488</v>
      </c>
      <c r="G15" s="140">
        <v>10488</v>
      </c>
    </row>
    <row r="16" spans="1:7" ht="14.25">
      <c r="A16" s="144" t="s">
        <v>493</v>
      </c>
      <c r="B16" s="145">
        <v>2844.27877034358</v>
      </c>
      <c r="C16" s="146">
        <v>2742.70734177215</v>
      </c>
      <c r="D16" s="147">
        <v>29.67</v>
      </c>
      <c r="E16" s="148">
        <v>4.25</v>
      </c>
      <c r="F16" s="149">
        <f>G16+400</f>
      </c>
      <c r="G16" s="150">
        <v>8600</v>
      </c>
    </row>
    <row r="17" spans="1:7" ht="14.25">
      <c r="A17" s="34" t="s">
        <v>125</v>
      </c>
      <c r="B17" s="149">
        <v>1020.57142857143</v>
      </c>
      <c r="C17" s="146">
        <v>984.75</v>
      </c>
      <c r="D17" s="147">
        <v>14.39</v>
      </c>
      <c r="E17" s="148">
        <v>3.43</v>
      </c>
      <c r="F17" s="149">
        <v>7050</v>
      </c>
      <c r="G17" s="150">
        <v>6120</v>
      </c>
    </row>
    <row r="18" spans="1:7" ht="14.25">
      <c r="A18" s="144" t="s">
        <v>116</v>
      </c>
      <c r="B18" s="145">
        <v>701.83</v>
      </c>
      <c r="C18" s="146">
        <v>678.08</v>
      </c>
      <c r="D18" s="147">
        <v>6.7</v>
      </c>
      <c r="E18" s="148">
        <v>9.87</v>
      </c>
      <c r="F18" s="149">
        <v>9750</v>
      </c>
      <c r="G18" s="151">
        <v>9750</v>
      </c>
    </row>
    <row r="19" spans="1:7" ht="14.25">
      <c r="A19" s="144" t="s">
        <v>417</v>
      </c>
      <c r="B19" s="145">
        <v>3215.89305605787</v>
      </c>
      <c r="C19" s="146">
        <v>3100.85734177215</v>
      </c>
      <c r="D19" s="147">
        <v>48.9</v>
      </c>
      <c r="E19" s="148">
        <v>6.87</v>
      </c>
      <c r="F19" s="149">
        <v>8700</v>
      </c>
      <c r="G19" s="151">
        <v>8700</v>
      </c>
    </row>
    <row r="20" spans="1:7" ht="14.25">
      <c r="A20" s="144" t="s">
        <v>371</v>
      </c>
      <c r="B20" s="145">
        <v>5221.35019891501</v>
      </c>
      <c r="C20" s="151">
        <v>4802.45734177215</v>
      </c>
      <c r="D20" s="147">
        <v>69.3</v>
      </c>
      <c r="E20" s="148">
        <v>8.04</v>
      </c>
      <c r="F20" s="149">
        <v>10700</v>
      </c>
      <c r="G20" s="150">
        <v>10002</v>
      </c>
    </row>
    <row r="21" spans="1:7" ht="14.25">
      <c r="A21" s="144" t="s">
        <v>311</v>
      </c>
      <c r="B21" s="145">
        <v>2390.26285714286</v>
      </c>
      <c r="C21" s="146">
        <v>2216.12</v>
      </c>
      <c r="D21" s="147">
        <v>28.07</v>
      </c>
      <c r="E21" s="148">
        <v>0</v>
      </c>
      <c r="F21" s="149" t="s">
        <v>152</v>
      </c>
      <c r="G21" s="151" t="s">
        <v>152</v>
      </c>
    </row>
    <row r="22" spans="1:7" ht="14.25">
      <c r="A22" s="144" t="s">
        <v>388</v>
      </c>
      <c r="B22" s="145">
        <v>5655.49142857143</v>
      </c>
      <c r="C22" s="146">
        <v>4801.92</v>
      </c>
      <c r="D22" s="147">
        <v>53.33</v>
      </c>
      <c r="E22" s="148">
        <v>0</v>
      </c>
      <c r="F22" s="149" t="s">
        <v>152</v>
      </c>
      <c r="G22" s="151" t="s">
        <v>152</v>
      </c>
    </row>
    <row r="23" spans="1:7" ht="14.25">
      <c r="A23" s="144" t="s">
        <v>503</v>
      </c>
      <c r="B23" s="145">
        <v>4505.20571428572</v>
      </c>
      <c r="C23" s="151">
        <v>3825.92</v>
      </c>
      <c r="D23" s="147">
        <v>16.7</v>
      </c>
      <c r="E23" s="148">
        <v>0</v>
      </c>
      <c r="F23" s="149" t="s">
        <v>152</v>
      </c>
      <c r="G23" s="151" t="s">
        <v>152</v>
      </c>
    </row>
    <row r="24" spans="1:7" ht="14.25">
      <c r="A24" s="144" t="s">
        <v>243</v>
      </c>
      <c r="B24" s="145">
        <v>4445.80571428571</v>
      </c>
      <c r="C24" s="151">
        <v>3775.52</v>
      </c>
      <c r="D24" s="147">
        <v>64</v>
      </c>
      <c r="E24" s="148">
        <v>0</v>
      </c>
      <c r="F24" s="149" t="s">
        <v>152</v>
      </c>
      <c r="G24" s="151" t="s">
        <v>152</v>
      </c>
    </row>
    <row r="25" spans="1:7" ht="14.25">
      <c r="A25" s="144" t="s">
        <v>403</v>
      </c>
      <c r="B25" s="145">
        <v>2489.54334285714</v>
      </c>
      <c r="C25" s="151">
        <v>2400.1367</v>
      </c>
      <c r="D25" s="147">
        <v>120.326536604041</v>
      </c>
      <c r="E25" s="148">
        <v>0</v>
      </c>
      <c r="F25" s="149">
        <v>13648</v>
      </c>
      <c r="G25" s="151">
        <v>13648</v>
      </c>
    </row>
    <row r="26" spans="1:7" ht="14.25">
      <c r="A26" s="144" t="s">
        <v>459</v>
      </c>
      <c r="B26" s="145">
        <v>3680.33591320072</v>
      </c>
      <c r="C26" s="151">
        <v>3128.90734177215</v>
      </c>
      <c r="D26" s="147">
        <v>100.5</v>
      </c>
      <c r="E26" s="148">
        <v>5</v>
      </c>
      <c r="F26" s="149">
        <v>13500</v>
      </c>
      <c r="G26" s="151">
        <v>13500</v>
      </c>
    </row>
    <row r="27" spans="1:7" ht="14.25">
      <c r="A27" s="144" t="s">
        <v>58</v>
      </c>
      <c r="B27" s="145">
        <v>4044.60571428571</v>
      </c>
      <c r="C27" s="151">
        <v>3748.82</v>
      </c>
      <c r="D27" s="147">
        <v>84.27</v>
      </c>
      <c r="E27" s="148">
        <v>9.64</v>
      </c>
      <c r="F27" s="149" t="s">
        <v>152</v>
      </c>
      <c r="G27" s="151" t="s">
        <v>152</v>
      </c>
    </row>
    <row r="28" spans="1:7" ht="14.25">
      <c r="A28" s="152" t="s">
        <v>449</v>
      </c>
      <c r="B28" s="153">
        <v>3098</v>
      </c>
      <c r="C28" s="150">
        <v>3098</v>
      </c>
      <c r="D28" s="154">
        <v>14.24</v>
      </c>
      <c r="E28" s="155">
        <v>0</v>
      </c>
      <c r="F28" s="156" t="s">
        <v>152</v>
      </c>
      <c r="G28" s="150" t="s">
        <v>152</v>
      </c>
    </row>
    <row r="29" spans="1:7" ht="51">
      <c r="A29" s="16" t="s">
        <v>313</v>
      </c>
      <c r="B29" s="16"/>
      <c r="C29" s="16"/>
      <c r="D29" s="16"/>
      <c r="E29" s="16"/>
      <c r="F29" s="16"/>
      <c r="G29" s="16"/>
    </row>
    <row r="30" spans="1:5" ht="89.25">
      <c r="A30" s="16" t="s">
        <v>363</v>
      </c>
      <c r="B30" s="50"/>
      <c r="C30" s="50"/>
      <c r="D30" s="50"/>
      <c r="E30" s="50"/>
    </row>
    <row r="31" spans="1:6" ht="127.5">
      <c r="A31" s="73" t="s">
        <v>280</v>
      </c>
      <c r="B31" s="73"/>
      <c r="C31" s="73"/>
      <c r="D31" s="73"/>
      <c r="E31" s="73"/>
      <c r="F31" s="73"/>
    </row>
    <row r="32" ht="12.75" customHeight="1">
      <c r="A32" s="97" t="s">
        <v>331</v>
      </c>
    </row>
    <row r="33" ht="12.75" customHeight="1">
      <c r="A33" s="97" t="s">
        <v>183</v>
      </c>
    </row>
  </sheetData>
  <mergeCells count="10">
    <mergeCell ref="A10:C10"/>
    <mergeCell ref="A11:F11"/>
    <mergeCell ref="A12:G12"/>
    <mergeCell ref="B13:C13"/>
    <mergeCell ref="D13:G13"/>
    <mergeCell ref="A29:F29"/>
    <mergeCell ref="A30:E30"/>
    <mergeCell ref="A31:F31"/>
    <mergeCell ref="A32:G32"/>
    <mergeCell ref="A33:G33"/>
  </mergeCells>
  <printOptions/>
  <pageMargins left="0.75" right="0.75" top="1" bottom="1" header="0.5" footer="0.5"/>
  <pageSetup horizontalDpi="300" verticalDpi="300" orientation="portrait" paperSize="9"/>
  <legacyDrawing r:id="rId2"/>
</worksheet>
</file>

<file path=xl/worksheets/sheet2.xml><?xml version="1.0" encoding="utf-8"?>
<worksheet xmlns="http://schemas.openxmlformats.org/spreadsheetml/2006/main" xmlns:r="http://schemas.openxmlformats.org/officeDocument/2006/relationships">
  <dimension ref="B1:N71"/>
  <sheetViews>
    <sheetView workbookViewId="0" topLeftCell="A1"/>
  </sheetViews>
  <sheetFormatPr defaultColWidth="17.140625" defaultRowHeight="12.75" customHeight="1"/>
  <cols>
    <col min="1" max="2" width="9.140625" style="0" customWidth="1"/>
    <col min="3" max="3" width="22.00390625" style="0" customWidth="1"/>
    <col min="4" max="4" width="15.28125" style="0" customWidth="1"/>
    <col min="5" max="5" width="13.28125" style="0" customWidth="1"/>
    <col min="6" max="6" width="13.140625" style="0" customWidth="1"/>
    <col min="7" max="7" width="14.140625" style="0" customWidth="1"/>
    <col min="8" max="8" width="10.140625" style="0" customWidth="1"/>
    <col min="9" max="9" width="14.7109375" style="0" customWidth="1"/>
    <col min="10" max="10" width="9.28125" style="0" customWidth="1"/>
    <col min="11" max="11" width="13.8515625" style="0" customWidth="1"/>
    <col min="12" max="12" width="14.57421875" style="0" customWidth="1"/>
    <col min="13" max="13" width="17.57421875" style="0" customWidth="1"/>
    <col min="14" max="14" width="21.57421875" style="0" customWidth="1"/>
  </cols>
  <sheetData>
    <row r="1" spans="3:5" ht="18">
      <c r="C1" s="17" t="s">
        <v>262</v>
      </c>
      <c r="E1" s="16"/>
    </row>
    <row r="2" spans="3:14" ht="12.75" customHeight="1">
      <c r="C2" s="18"/>
      <c r="D2" s="18"/>
      <c r="E2" s="18"/>
      <c r="F2" s="18"/>
      <c r="G2" s="18"/>
      <c r="H2" s="18"/>
      <c r="I2" s="18"/>
      <c r="J2" s="18"/>
      <c r="K2" s="18"/>
      <c r="L2" s="18"/>
      <c r="M2" s="18"/>
      <c r="N2" s="18"/>
    </row>
    <row r="3" spans="2:14" ht="71.25">
      <c r="B3" s="19"/>
      <c r="C3" s="20" t="s">
        <v>470</v>
      </c>
      <c r="D3" s="21"/>
      <c r="E3" s="22" t="s">
        <v>378</v>
      </c>
      <c r="F3" s="22" t="s">
        <v>37</v>
      </c>
      <c r="G3" s="22" t="s">
        <v>50</v>
      </c>
      <c r="H3" s="22" t="s">
        <v>80</v>
      </c>
      <c r="I3" s="22" t="s">
        <v>279</v>
      </c>
      <c r="J3" s="22" t="s">
        <v>430</v>
      </c>
      <c r="K3" s="22" t="s">
        <v>421</v>
      </c>
      <c r="L3" s="23" t="s">
        <v>140</v>
      </c>
      <c r="M3" s="23" t="s">
        <v>462</v>
      </c>
      <c r="N3" s="24" t="s">
        <v>25</v>
      </c>
    </row>
    <row r="4" spans="2:14" ht="14.25">
      <c r="B4" s="25" t="s">
        <v>296</v>
      </c>
      <c r="C4" s="26" t="s">
        <v>296</v>
      </c>
      <c r="D4" s="27"/>
      <c r="E4" s="28">
        <v>5339</v>
      </c>
      <c r="F4" s="29">
        <v>0.1</v>
      </c>
      <c r="G4" s="30">
        <v>4805.1</v>
      </c>
      <c r="H4" s="30">
        <v>0</v>
      </c>
      <c r="I4" s="31">
        <v>21.92</v>
      </c>
      <c r="J4" s="31">
        <v>0</v>
      </c>
      <c r="K4" s="31">
        <v>253.971373350666</v>
      </c>
      <c r="L4" s="32">
        <f>(((E4+H4)+I4)+J4)+K4</f>
      </c>
      <c r="M4" s="32">
        <f>(((G4+H4)+I4)+J4)+K4</f>
      </c>
      <c r="N4" s="33" t="s">
        <v>122</v>
      </c>
    </row>
    <row r="5" spans="2:14" ht="14.25">
      <c r="B5" s="25" t="s">
        <v>114</v>
      </c>
      <c r="C5" s="34" t="s">
        <v>493</v>
      </c>
      <c r="E5" s="35">
        <v>2844</v>
      </c>
      <c r="F5" s="36">
        <v>0.05</v>
      </c>
      <c r="G5" s="32">
        <v>2701.8</v>
      </c>
      <c r="H5" s="32">
        <v>0</v>
      </c>
      <c r="I5" s="37">
        <v>21.92</v>
      </c>
      <c r="J5" s="37">
        <v>18.9873417721519</v>
      </c>
      <c r="K5" s="37">
        <v>0</v>
      </c>
      <c r="L5" s="32">
        <f>(((E5+H5)+I5)+J5)+K5</f>
      </c>
      <c r="M5" s="32">
        <f>(((G5+H5)+I5)+J5)+K5</f>
      </c>
      <c r="N5" s="38" t="s">
        <v>424</v>
      </c>
    </row>
    <row r="6" spans="2:14" ht="14.25">
      <c r="B6" s="25" t="s">
        <v>435</v>
      </c>
      <c r="C6" s="34" t="s">
        <v>435</v>
      </c>
      <c r="E6" s="35">
        <v>978</v>
      </c>
      <c r="F6" s="36">
        <v>0.05</v>
      </c>
      <c r="G6" s="32">
        <v>929.1</v>
      </c>
      <c r="H6" s="37">
        <v>9.98</v>
      </c>
      <c r="I6" s="37">
        <v>21.92</v>
      </c>
      <c r="J6" s="37">
        <v>0</v>
      </c>
      <c r="K6" s="37">
        <v>0</v>
      </c>
      <c r="L6" s="32">
        <f>(((E6+H6)+I6)+J6)+K6</f>
      </c>
      <c r="M6" s="32">
        <f>(((G6+H6)+I6)+J6)+K6</f>
      </c>
      <c r="N6" s="38" t="s">
        <v>399</v>
      </c>
    </row>
    <row r="7" spans="2:14" ht="14.25">
      <c r="B7" s="25" t="s">
        <v>125</v>
      </c>
      <c r="C7" s="34" t="s">
        <v>125</v>
      </c>
      <c r="E7" s="35">
        <v>1003</v>
      </c>
      <c r="F7" s="36">
        <v>0.05</v>
      </c>
      <c r="G7" s="32">
        <v>952.85</v>
      </c>
      <c r="H7" s="37">
        <v>9.98</v>
      </c>
      <c r="I7" s="37">
        <v>21.92</v>
      </c>
      <c r="J7" s="37">
        <v>0</v>
      </c>
      <c r="K7" s="37">
        <v>0</v>
      </c>
      <c r="L7" s="32">
        <f>(((E7+H7)+I7)+J7)+K7</f>
      </c>
      <c r="M7" s="39">
        <f>(((G7+H7)+I7)+J7)+K7</f>
      </c>
      <c r="N7" s="38" t="s">
        <v>381</v>
      </c>
    </row>
    <row r="8" spans="2:14" ht="14.25">
      <c r="B8" s="25" t="s">
        <v>228</v>
      </c>
      <c r="C8" s="34" t="s">
        <v>247</v>
      </c>
      <c r="E8" s="35">
        <v>665</v>
      </c>
      <c r="F8" s="36">
        <v>0.05</v>
      </c>
      <c r="G8" s="32">
        <v>631.75</v>
      </c>
      <c r="H8" s="37">
        <v>24.41</v>
      </c>
      <c r="I8" s="37">
        <v>21.92</v>
      </c>
      <c r="J8" s="37">
        <v>0</v>
      </c>
      <c r="K8" s="37">
        <v>0</v>
      </c>
      <c r="L8" s="32">
        <f>(((E8+H8)+I8)+J8)+K8</f>
      </c>
      <c r="M8" s="40">
        <f>(((G8+H8)+I8)+J8)+K8</f>
      </c>
      <c r="N8" s="38" t="s">
        <v>364</v>
      </c>
    </row>
    <row r="9" spans="2:14" ht="14.25">
      <c r="B9" s="25" t="s">
        <v>6</v>
      </c>
      <c r="C9" s="34" t="s">
        <v>417</v>
      </c>
      <c r="E9" s="35">
        <v>3221</v>
      </c>
      <c r="F9" s="36">
        <v>0.05</v>
      </c>
      <c r="G9" s="32">
        <v>3059.95</v>
      </c>
      <c r="H9" s="32">
        <v>0</v>
      </c>
      <c r="I9" s="37">
        <v>21.92</v>
      </c>
      <c r="J9" s="37">
        <v>18.9873417721519</v>
      </c>
      <c r="K9" s="37">
        <v>0</v>
      </c>
      <c r="L9" s="32">
        <f>(((E9+H9)+I9)+J9)+K9</f>
      </c>
      <c r="M9" s="40">
        <f>(((G9+H9)+I9)+J9)+K9</f>
      </c>
      <c r="N9" s="38" t="s">
        <v>502</v>
      </c>
    </row>
    <row r="10" spans="2:14" ht="14.25">
      <c r="B10" s="25" t="s">
        <v>419</v>
      </c>
      <c r="C10" s="34" t="s">
        <v>371</v>
      </c>
      <c r="E10" s="35">
        <v>5348</v>
      </c>
      <c r="F10" s="41">
        <v>0.10965781600598</v>
      </c>
      <c r="G10" s="32">
        <v>4761.55</v>
      </c>
      <c r="H10" s="32">
        <v>0</v>
      </c>
      <c r="I10" s="37">
        <v>21.92</v>
      </c>
      <c r="J10" s="37">
        <v>18.9873417721519</v>
      </c>
      <c r="K10" s="37">
        <v>0</v>
      </c>
      <c r="L10" s="32">
        <f>(((E10+H10)+I10)+J10)+K10</f>
      </c>
      <c r="M10" s="40">
        <f>(((G10+H10)+I10)+J10)+K10</f>
      </c>
      <c r="N10" s="38" t="s">
        <v>478</v>
      </c>
    </row>
    <row r="11" spans="2:14" ht="14.25">
      <c r="B11" s="25" t="s">
        <v>416</v>
      </c>
      <c r="C11" s="34" t="s">
        <v>484</v>
      </c>
      <c r="E11" s="35">
        <v>2438</v>
      </c>
      <c r="F11" s="42">
        <v>0.1</v>
      </c>
      <c r="G11" s="32">
        <f>E11*(1-F11)</f>
      </c>
      <c r="H11" s="32">
        <v>0</v>
      </c>
      <c r="I11" s="37">
        <v>21.92</v>
      </c>
      <c r="J11" s="37">
        <v>0</v>
      </c>
      <c r="K11" s="37">
        <v>0</v>
      </c>
      <c r="L11" s="32">
        <f>(((E11+H11)+I11)+J11)+K11</f>
      </c>
      <c r="M11" s="40">
        <f>(((G11+H11)+I11)+J11)+K11</f>
      </c>
      <c r="N11" s="38" t="s">
        <v>453</v>
      </c>
    </row>
    <row r="12" spans="2:14" ht="14.25">
      <c r="B12" s="25" t="s">
        <v>388</v>
      </c>
      <c r="C12" s="34" t="s">
        <v>388</v>
      </c>
      <c r="E12" s="35">
        <v>5975</v>
      </c>
      <c r="F12" s="36">
        <v>0.2</v>
      </c>
      <c r="G12" s="32">
        <v>4780</v>
      </c>
      <c r="H12" s="32">
        <v>0</v>
      </c>
      <c r="I12" s="37">
        <v>21.92</v>
      </c>
      <c r="J12" s="37">
        <v>0</v>
      </c>
      <c r="K12" s="37">
        <v>0</v>
      </c>
      <c r="L12" s="32">
        <f>(((E12+H12)+I12)+J12)+K12</f>
      </c>
      <c r="M12" s="40">
        <f>(((G12+H12)+I12)+J12)+K12</f>
      </c>
      <c r="N12" s="38" t="s">
        <v>471</v>
      </c>
    </row>
    <row r="13" spans="2:14" ht="14.25">
      <c r="B13" s="25" t="s">
        <v>324</v>
      </c>
      <c r="C13" s="34" t="s">
        <v>503</v>
      </c>
      <c r="E13" s="35">
        <v>4755</v>
      </c>
      <c r="F13" s="36">
        <v>0.2</v>
      </c>
      <c r="G13" s="32">
        <v>3804</v>
      </c>
      <c r="H13" s="32">
        <v>0</v>
      </c>
      <c r="I13" s="37">
        <v>21.92</v>
      </c>
      <c r="J13" s="37">
        <v>0</v>
      </c>
      <c r="K13" s="37">
        <v>0</v>
      </c>
      <c r="L13" s="32">
        <f>(((E13+H13)+I13)+J13)+K13</f>
      </c>
      <c r="M13" s="40">
        <f>(((G13+H13)+I13)+J13)+K13</f>
      </c>
      <c r="N13" s="38" t="s">
        <v>117</v>
      </c>
    </row>
    <row r="14" spans="2:14" ht="14.25">
      <c r="B14" s="25" t="s">
        <v>243</v>
      </c>
      <c r="C14" s="34" t="s">
        <v>243</v>
      </c>
      <c r="E14" s="35">
        <v>4692</v>
      </c>
      <c r="F14" s="36">
        <v>0.2</v>
      </c>
      <c r="G14" s="32">
        <v>3753.6</v>
      </c>
      <c r="H14" s="32">
        <v>0</v>
      </c>
      <c r="I14" s="37">
        <v>21.92</v>
      </c>
      <c r="J14" s="37">
        <v>0</v>
      </c>
      <c r="K14" s="37">
        <v>0</v>
      </c>
      <c r="L14" s="32">
        <f>(((E14+H14)+I14)+J14)+K14</f>
      </c>
      <c r="M14" s="40">
        <f>(((G14+H14)+I14)+J14)+K14</f>
      </c>
      <c r="N14" s="38" t="s">
        <v>432</v>
      </c>
    </row>
    <row r="15" spans="2:14" ht="14.25">
      <c r="B15" s="25" t="s">
        <v>403</v>
      </c>
      <c r="C15" s="34" t="s">
        <v>403</v>
      </c>
      <c r="E15" s="35">
        <v>2503.386</v>
      </c>
      <c r="F15" s="36">
        <v>0.05</v>
      </c>
      <c r="G15" s="32">
        <v>2378.2167</v>
      </c>
      <c r="H15" s="32">
        <v>0</v>
      </c>
      <c r="I15" s="37">
        <v>21.92</v>
      </c>
      <c r="J15" s="37">
        <v>0</v>
      </c>
      <c r="K15" s="37">
        <v>0</v>
      </c>
      <c r="L15" s="32">
        <f>(((E15+H15)+I15)+J15)+K15</f>
      </c>
      <c r="M15" s="40">
        <f>(((G15+H15)+I15)+J15)+K15</f>
      </c>
      <c r="N15" s="38" t="s">
        <v>410</v>
      </c>
    </row>
    <row r="16" spans="2:14" ht="14.25">
      <c r="B16" s="25" t="s">
        <v>459</v>
      </c>
      <c r="C16" s="34" t="s">
        <v>459</v>
      </c>
      <c r="E16" s="35">
        <v>3860</v>
      </c>
      <c r="F16" s="36">
        <v>0.2</v>
      </c>
      <c r="G16" s="32">
        <v>3088</v>
      </c>
      <c r="H16" s="32">
        <v>0</v>
      </c>
      <c r="I16" s="37">
        <v>21.92</v>
      </c>
      <c r="J16" s="37">
        <v>18.9873417721519</v>
      </c>
      <c r="K16" s="37">
        <v>0</v>
      </c>
      <c r="L16" s="32">
        <f>(((E16+H16)+I16)+J16)+K16</f>
      </c>
      <c r="M16" s="40">
        <f>(((G16+H16)+I16)+J16)+K16</f>
      </c>
      <c r="N16" s="38" t="s">
        <v>383</v>
      </c>
    </row>
    <row r="17" spans="2:14" ht="14.25">
      <c r="B17" s="25" t="s">
        <v>58</v>
      </c>
      <c r="C17" s="34" t="s">
        <v>58</v>
      </c>
      <c r="D17" s="43"/>
      <c r="E17" s="35">
        <v>4141</v>
      </c>
      <c r="F17" s="36">
        <v>0.1</v>
      </c>
      <c r="G17" s="32">
        <v>3726.9</v>
      </c>
      <c r="H17" s="32">
        <v>0</v>
      </c>
      <c r="I17" s="37">
        <v>21.92</v>
      </c>
      <c r="J17" s="37">
        <v>0</v>
      </c>
      <c r="K17" s="37">
        <v>0</v>
      </c>
      <c r="L17" s="32">
        <f>(((E17+H17)+I17)+J17)+K17</f>
      </c>
      <c r="M17" s="30">
        <f>(((G17+H17)+I17)+J17)+K17</f>
      </c>
      <c r="N17" s="38" t="s">
        <v>382</v>
      </c>
    </row>
    <row r="18" spans="2:14" ht="12.75" customHeight="1">
      <c r="B18" s="44"/>
      <c r="C18" s="45" t="s">
        <v>449</v>
      </c>
      <c r="D18" s="46"/>
      <c r="E18" s="46">
        <v>3076</v>
      </c>
      <c r="F18" s="46">
        <v>0</v>
      </c>
      <c r="G18" s="46">
        <v>3076</v>
      </c>
      <c r="H18" s="46"/>
      <c r="I18" s="47">
        <v>21.92</v>
      </c>
      <c r="J18" s="46"/>
      <c r="K18" s="46"/>
      <c r="L18" s="47">
        <v>3098</v>
      </c>
      <c r="M18" s="47">
        <v>3098</v>
      </c>
      <c r="N18" s="48"/>
    </row>
    <row r="19" spans="3:14" ht="12.75" customHeight="1">
      <c r="C19" s="49"/>
      <c r="D19" s="49"/>
      <c r="E19" s="49"/>
      <c r="F19" s="49"/>
      <c r="G19" s="49"/>
      <c r="H19" s="49"/>
      <c r="I19" s="16"/>
      <c r="J19" s="49"/>
      <c r="K19" s="49"/>
      <c r="L19" s="16"/>
      <c r="M19" s="16"/>
      <c r="N19" s="49"/>
    </row>
    <row r="20" spans="3:10" ht="89.25">
      <c r="C20" s="16" t="s">
        <v>363</v>
      </c>
      <c r="D20" s="50"/>
      <c r="E20" s="50"/>
      <c r="F20" s="50"/>
      <c r="G20" s="50"/>
      <c r="H20" s="50"/>
      <c r="I20" s="50"/>
      <c r="J20" s="50"/>
    </row>
    <row r="21" ht="12.75" customHeight="1"/>
    <row r="22" spans="3:14" ht="14.25">
      <c r="C22" s="43" t="s">
        <v>122</v>
      </c>
      <c r="D22" s="51" t="s">
        <v>338</v>
      </c>
      <c r="E22" s="50"/>
      <c r="F22" s="50"/>
      <c r="G22" s="50"/>
      <c r="H22" s="50"/>
      <c r="I22" s="50"/>
      <c r="J22" s="50"/>
      <c r="K22" s="50"/>
      <c r="L22" s="50"/>
      <c r="M22" s="50"/>
      <c r="N22" s="50"/>
    </row>
    <row r="23" spans="4:14" ht="12.75" customHeight="1">
      <c r="D23" s="51" t="s">
        <v>234</v>
      </c>
      <c r="E23" s="50"/>
      <c r="F23" s="50"/>
      <c r="G23" s="50"/>
      <c r="H23" s="50"/>
      <c r="I23" s="50"/>
      <c r="J23" s="50"/>
      <c r="K23" s="50"/>
      <c r="L23" s="50"/>
      <c r="M23" s="50"/>
      <c r="N23" s="50"/>
    </row>
    <row r="24" spans="4:14" ht="12.75" customHeight="1">
      <c r="D24" s="51" t="s">
        <v>463</v>
      </c>
      <c r="E24" s="50"/>
      <c r="F24" s="50"/>
      <c r="G24" s="50"/>
      <c r="H24" s="50"/>
      <c r="I24" s="50"/>
      <c r="J24" s="50"/>
      <c r="K24" s="50"/>
      <c r="L24" s="50"/>
      <c r="M24" s="50"/>
      <c r="N24" s="50"/>
    </row>
    <row r="25" spans="3:14" ht="14.25">
      <c r="C25" s="43" t="s">
        <v>424</v>
      </c>
      <c r="D25" s="51" t="s">
        <v>338</v>
      </c>
      <c r="E25" s="50"/>
      <c r="F25" s="50"/>
      <c r="G25" s="50"/>
      <c r="H25" s="50"/>
      <c r="I25" s="50"/>
      <c r="J25" s="50"/>
      <c r="K25" s="50"/>
      <c r="L25" s="50"/>
      <c r="M25" s="50"/>
      <c r="N25" s="50"/>
    </row>
    <row r="26" spans="4:14" ht="12.75" customHeight="1">
      <c r="D26" s="51" t="s">
        <v>227</v>
      </c>
      <c r="E26" s="50"/>
      <c r="F26" s="50"/>
      <c r="G26" s="50"/>
      <c r="H26" s="50"/>
      <c r="I26" s="50"/>
      <c r="J26" s="50"/>
      <c r="K26" s="50"/>
      <c r="L26" s="50"/>
      <c r="M26" s="50"/>
      <c r="N26" s="50"/>
    </row>
    <row r="27" spans="3:14" ht="14.25">
      <c r="C27" s="43" t="s">
        <v>399</v>
      </c>
      <c r="D27" s="51" t="s">
        <v>338</v>
      </c>
      <c r="E27" s="50"/>
      <c r="F27" s="50"/>
      <c r="G27" s="50"/>
      <c r="H27" s="50"/>
      <c r="I27" s="50"/>
      <c r="J27" s="50"/>
      <c r="K27" s="50"/>
      <c r="L27" s="50"/>
      <c r="M27" s="50"/>
      <c r="N27" s="50"/>
    </row>
    <row r="28" spans="4:14" ht="12.75" customHeight="1">
      <c r="D28" s="51" t="s">
        <v>497</v>
      </c>
      <c r="E28" s="50"/>
      <c r="F28" s="50"/>
      <c r="G28" s="50"/>
      <c r="H28" s="50"/>
      <c r="I28" s="50"/>
      <c r="J28" s="50"/>
      <c r="K28" s="50"/>
      <c r="L28" s="50"/>
      <c r="M28" s="50"/>
      <c r="N28" s="50"/>
    </row>
    <row r="29" spans="4:14" ht="12.75" customHeight="1">
      <c r="D29" s="51" t="s">
        <v>442</v>
      </c>
      <c r="E29" s="50"/>
      <c r="F29" s="50"/>
      <c r="G29" s="50"/>
      <c r="H29" s="50"/>
      <c r="I29" s="50"/>
      <c r="J29" s="50"/>
      <c r="K29" s="50"/>
      <c r="L29" s="50"/>
      <c r="M29" s="50"/>
      <c r="N29" s="50"/>
    </row>
    <row r="30" spans="3:14" ht="14.25">
      <c r="C30" s="43" t="s">
        <v>381</v>
      </c>
      <c r="D30" s="51" t="s">
        <v>338</v>
      </c>
      <c r="E30" s="50"/>
      <c r="F30" s="50"/>
      <c r="G30" s="50"/>
      <c r="H30" s="50"/>
      <c r="I30" s="50"/>
      <c r="J30" s="50"/>
      <c r="K30" s="50"/>
      <c r="L30" s="50"/>
      <c r="M30" s="50"/>
      <c r="N30" s="50"/>
    </row>
    <row r="31" spans="4:14" ht="12.75" customHeight="1">
      <c r="D31" s="51" t="s">
        <v>314</v>
      </c>
      <c r="E31" s="50"/>
      <c r="F31" s="50"/>
      <c r="G31" s="50"/>
      <c r="H31" s="50"/>
      <c r="I31" s="50"/>
      <c r="J31" s="50"/>
      <c r="K31" s="50"/>
      <c r="L31" s="50"/>
      <c r="M31" s="50"/>
      <c r="N31" s="50"/>
    </row>
    <row r="32" spans="4:14" ht="12.75" customHeight="1">
      <c r="D32" s="51" t="s">
        <v>151</v>
      </c>
      <c r="E32" s="50"/>
      <c r="F32" s="50"/>
      <c r="G32" s="50"/>
      <c r="H32" s="50"/>
      <c r="I32" s="50"/>
      <c r="J32" s="50"/>
      <c r="K32" s="50"/>
      <c r="L32" s="50"/>
      <c r="M32" s="50"/>
      <c r="N32" s="50"/>
    </row>
    <row r="33" spans="3:14" ht="14.25">
      <c r="C33" s="43" t="s">
        <v>364</v>
      </c>
      <c r="D33" s="51" t="s">
        <v>338</v>
      </c>
      <c r="E33" s="50"/>
      <c r="F33" s="50"/>
      <c r="G33" s="50"/>
      <c r="H33" s="50"/>
      <c r="I33" s="50"/>
      <c r="J33" s="50"/>
      <c r="K33" s="50"/>
      <c r="L33" s="50"/>
      <c r="M33" s="50"/>
      <c r="N33" s="50"/>
    </row>
    <row r="34" spans="4:14" ht="12.75" customHeight="1">
      <c r="D34" s="51" t="s">
        <v>61</v>
      </c>
      <c r="E34" s="50"/>
      <c r="F34" s="50"/>
      <c r="G34" s="50"/>
      <c r="H34" s="50"/>
      <c r="I34" s="50"/>
      <c r="J34" s="50"/>
      <c r="K34" s="50"/>
      <c r="L34" s="50"/>
      <c r="M34" s="50"/>
      <c r="N34" s="50"/>
    </row>
    <row r="35" spans="3:14" ht="14.25">
      <c r="C35" s="43" t="s">
        <v>502</v>
      </c>
      <c r="D35" s="51" t="s">
        <v>338</v>
      </c>
      <c r="E35" s="50"/>
      <c r="F35" s="50"/>
      <c r="G35" s="50"/>
      <c r="H35" s="50"/>
      <c r="I35" s="50"/>
      <c r="J35" s="50"/>
      <c r="K35" s="50"/>
      <c r="L35" s="50"/>
      <c r="M35" s="50"/>
      <c r="N35" s="50"/>
    </row>
    <row r="36" spans="4:14" ht="12.75" customHeight="1">
      <c r="D36" s="51" t="s">
        <v>174</v>
      </c>
      <c r="E36" s="50"/>
      <c r="F36" s="50"/>
      <c r="G36" s="50"/>
      <c r="H36" s="50"/>
      <c r="I36" s="50"/>
      <c r="J36" s="50"/>
      <c r="K36" s="50"/>
      <c r="L36" s="50"/>
      <c r="M36" s="50"/>
      <c r="N36" s="50"/>
    </row>
    <row r="37" spans="3:14" ht="14.25">
      <c r="C37" s="43" t="s">
        <v>478</v>
      </c>
      <c r="D37" s="51" t="s">
        <v>210</v>
      </c>
      <c r="E37" s="50"/>
      <c r="F37" s="50"/>
      <c r="G37" s="50"/>
      <c r="H37" s="50"/>
      <c r="I37" s="50"/>
      <c r="J37" s="50"/>
      <c r="K37" s="50"/>
      <c r="L37" s="50"/>
      <c r="M37" s="50"/>
      <c r="N37" s="50"/>
    </row>
    <row r="38" spans="4:14" ht="12.75" customHeight="1">
      <c r="D38" s="51" t="s">
        <v>357</v>
      </c>
      <c r="E38" s="50"/>
      <c r="F38" s="50"/>
      <c r="G38" s="50"/>
      <c r="H38" s="50"/>
      <c r="I38" s="50"/>
      <c r="J38" s="50"/>
      <c r="K38" s="50"/>
      <c r="L38" s="50"/>
      <c r="M38" s="50"/>
      <c r="N38" s="50"/>
    </row>
    <row r="39" spans="4:14" ht="12.75" customHeight="1">
      <c r="D39" s="51" t="s">
        <v>101</v>
      </c>
      <c r="E39" s="50"/>
      <c r="F39" s="50"/>
      <c r="G39" s="50"/>
      <c r="H39" s="50"/>
      <c r="I39" s="50"/>
      <c r="J39" s="50"/>
      <c r="K39" s="50"/>
      <c r="L39" s="50"/>
      <c r="M39" s="50"/>
      <c r="N39" s="50"/>
    </row>
    <row r="40" spans="3:14" ht="14.25">
      <c r="C40" s="43" t="s">
        <v>453</v>
      </c>
      <c r="D40" s="51" t="s">
        <v>338</v>
      </c>
      <c r="E40" s="50"/>
      <c r="F40" s="50"/>
      <c r="G40" s="50"/>
      <c r="H40" s="50"/>
      <c r="I40" s="50"/>
      <c r="J40" s="50"/>
      <c r="K40" s="50"/>
      <c r="L40" s="50"/>
      <c r="M40" s="50"/>
      <c r="N40" s="50"/>
    </row>
    <row r="41" spans="4:14" ht="12.75" customHeight="1">
      <c r="D41" s="51" t="s">
        <v>339</v>
      </c>
      <c r="E41" s="50"/>
      <c r="F41" s="50"/>
      <c r="G41" s="50"/>
      <c r="H41" s="50"/>
      <c r="I41" s="50"/>
      <c r="J41" s="50"/>
      <c r="K41" s="50"/>
      <c r="L41" s="50"/>
      <c r="M41" s="50"/>
      <c r="N41" s="50"/>
    </row>
    <row r="42" spans="3:14" ht="14.25">
      <c r="C42" s="43" t="s">
        <v>471</v>
      </c>
      <c r="D42" s="51" t="s">
        <v>338</v>
      </c>
      <c r="E42" s="50"/>
      <c r="F42" s="50"/>
      <c r="G42" s="50"/>
      <c r="H42" s="50"/>
      <c r="I42" s="50"/>
      <c r="J42" s="50"/>
      <c r="K42" s="50"/>
      <c r="L42" s="50"/>
      <c r="M42" s="50"/>
      <c r="N42" s="50"/>
    </row>
    <row r="43" spans="4:14" ht="12.75" customHeight="1">
      <c r="D43" s="51" t="s">
        <v>273</v>
      </c>
      <c r="E43" s="50"/>
      <c r="F43" s="50"/>
      <c r="G43" s="50"/>
      <c r="H43" s="50"/>
      <c r="I43" s="50"/>
      <c r="J43" s="50"/>
      <c r="K43" s="50"/>
      <c r="L43" s="50"/>
      <c r="M43" s="50"/>
      <c r="N43" s="50"/>
    </row>
    <row r="44" spans="3:14" ht="14.25">
      <c r="C44" s="43" t="s">
        <v>117</v>
      </c>
      <c r="D44" s="51" t="s">
        <v>338</v>
      </c>
      <c r="E44" s="50"/>
      <c r="F44" s="50"/>
      <c r="G44" s="50"/>
      <c r="H44" s="50"/>
      <c r="I44" s="50"/>
      <c r="J44" s="50"/>
      <c r="K44" s="50"/>
      <c r="L44" s="50"/>
      <c r="M44" s="50"/>
      <c r="N44" s="50"/>
    </row>
    <row r="45" spans="4:14" ht="12.75" customHeight="1">
      <c r="D45" s="51" t="s">
        <v>343</v>
      </c>
      <c r="E45" s="50"/>
      <c r="F45" s="50"/>
      <c r="G45" s="50"/>
      <c r="H45" s="50"/>
      <c r="I45" s="50"/>
      <c r="J45" s="50"/>
      <c r="K45" s="50"/>
      <c r="L45" s="50"/>
      <c r="M45" s="50"/>
      <c r="N45" s="50"/>
    </row>
    <row r="46" spans="3:14" ht="14.25">
      <c r="C46" s="43" t="s">
        <v>432</v>
      </c>
      <c r="D46" s="51" t="s">
        <v>338</v>
      </c>
      <c r="E46" s="50"/>
      <c r="F46" s="50"/>
      <c r="G46" s="50"/>
      <c r="H46" s="50"/>
      <c r="I46" s="50"/>
      <c r="J46" s="50"/>
      <c r="K46" s="50"/>
      <c r="L46" s="50"/>
      <c r="M46" s="50"/>
      <c r="N46" s="50"/>
    </row>
    <row r="47" spans="4:14" ht="12.75" customHeight="1">
      <c r="D47" s="51" t="s">
        <v>422</v>
      </c>
      <c r="E47" s="50"/>
      <c r="F47" s="50"/>
      <c r="G47" s="50"/>
      <c r="H47" s="50"/>
      <c r="I47" s="50"/>
      <c r="J47" s="50"/>
      <c r="K47" s="50"/>
      <c r="L47" s="50"/>
      <c r="M47" s="50"/>
      <c r="N47" s="50"/>
    </row>
    <row r="48" spans="3:14" ht="14.25">
      <c r="C48" s="43" t="s">
        <v>410</v>
      </c>
      <c r="D48" s="51" t="s">
        <v>11</v>
      </c>
      <c r="E48" s="50"/>
      <c r="F48" s="50"/>
      <c r="G48" s="50"/>
      <c r="H48" s="50"/>
      <c r="I48" s="50"/>
      <c r="J48" s="50"/>
      <c r="K48" s="50"/>
      <c r="L48" s="50"/>
      <c r="M48" s="50"/>
      <c r="N48" s="50"/>
    </row>
    <row r="49" spans="3:14" ht="14.25">
      <c r="C49" s="43" t="s">
        <v>383</v>
      </c>
      <c r="D49" s="51" t="s">
        <v>338</v>
      </c>
      <c r="E49" s="50"/>
      <c r="F49" s="50"/>
      <c r="G49" s="50"/>
      <c r="H49" s="50"/>
      <c r="I49" s="50"/>
      <c r="J49" s="50"/>
      <c r="K49" s="50"/>
      <c r="L49" s="50"/>
      <c r="M49" s="50"/>
      <c r="N49" s="50"/>
    </row>
    <row r="50" spans="4:14" ht="12.75" customHeight="1">
      <c r="D50" s="51" t="s">
        <v>456</v>
      </c>
      <c r="E50" s="50"/>
      <c r="F50" s="50"/>
      <c r="G50" s="50"/>
      <c r="H50" s="50"/>
      <c r="I50" s="50"/>
      <c r="J50" s="50"/>
      <c r="K50" s="50"/>
      <c r="L50" s="50"/>
      <c r="M50" s="50"/>
      <c r="N50" s="50"/>
    </row>
    <row r="51" spans="3:14" ht="14.25">
      <c r="C51" s="43" t="s">
        <v>382</v>
      </c>
      <c r="D51" s="51" t="s">
        <v>338</v>
      </c>
      <c r="E51" s="50"/>
      <c r="F51" s="50"/>
      <c r="G51" s="50"/>
      <c r="H51" s="50"/>
      <c r="I51" s="50"/>
      <c r="J51" s="50"/>
      <c r="K51" s="50"/>
      <c r="L51" s="50"/>
      <c r="M51" s="50"/>
      <c r="N51" s="50"/>
    </row>
    <row r="52" spans="4:14" ht="12.75" customHeight="1">
      <c r="D52" s="51" t="s">
        <v>341</v>
      </c>
      <c r="E52" s="50"/>
      <c r="F52" s="50"/>
      <c r="G52" s="50"/>
      <c r="H52" s="50"/>
      <c r="I52" s="50"/>
      <c r="J52" s="50"/>
      <c r="K52" s="50"/>
      <c r="L52" s="50"/>
      <c r="M52" s="50"/>
      <c r="N52" s="50"/>
    </row>
    <row r="53" spans="3:9" ht="12.75" customHeight="1">
      <c r="C53" s="18"/>
      <c r="D53" s="18"/>
      <c r="E53" s="18"/>
      <c r="F53" s="18"/>
      <c r="G53" s="18"/>
      <c r="H53" s="18"/>
      <c r="I53" s="18"/>
    </row>
    <row r="54" spans="2:10" ht="14.25">
      <c r="B54" s="19"/>
      <c r="C54" s="52" t="s">
        <v>238</v>
      </c>
      <c r="D54" s="53"/>
      <c r="E54" s="53"/>
      <c r="F54" s="53"/>
      <c r="G54" s="53"/>
      <c r="H54" s="53"/>
      <c r="I54" s="54"/>
      <c r="J54" s="55"/>
    </row>
    <row r="55" spans="2:10" ht="14.25">
      <c r="B55" s="19"/>
      <c r="C55" s="56" t="s">
        <v>470</v>
      </c>
      <c r="D55" s="57"/>
      <c r="E55" s="58">
        <v>2011</v>
      </c>
      <c r="F55" s="58">
        <v>2015</v>
      </c>
      <c r="G55" s="58">
        <v>2020</v>
      </c>
      <c r="H55" s="58">
        <v>2025</v>
      </c>
      <c r="I55" s="59">
        <v>2030</v>
      </c>
      <c r="J55" s="55"/>
    </row>
    <row r="56" spans="2:13" ht="14.25">
      <c r="B56" s="19"/>
      <c r="C56" s="26" t="s">
        <v>296</v>
      </c>
      <c r="D56" s="27"/>
      <c r="E56" s="32">
        <v>5615</v>
      </c>
      <c r="F56" s="32">
        <v>5462</v>
      </c>
      <c r="G56" s="32">
        <v>5272</v>
      </c>
      <c r="H56" s="32">
        <v>5081</v>
      </c>
      <c r="I56" s="60">
        <v>5081</v>
      </c>
      <c r="J56" s="55"/>
      <c r="M56" s="61"/>
    </row>
    <row r="57" spans="2:13" ht="14.25">
      <c r="B57" s="19"/>
      <c r="C57" s="34" t="s">
        <v>493</v>
      </c>
      <c r="E57" s="32">
        <v>2885</v>
      </c>
      <c r="F57" s="32">
        <v>2844</v>
      </c>
      <c r="G57" s="32">
        <v>2793</v>
      </c>
      <c r="H57" s="32">
        <v>2743</v>
      </c>
      <c r="I57" s="60">
        <v>2743</v>
      </c>
      <c r="J57" s="55"/>
      <c r="M57" s="61"/>
    </row>
    <row r="58" spans="2:13" ht="14.25">
      <c r="B58" s="19"/>
      <c r="C58" s="34" t="s">
        <v>125</v>
      </c>
      <c r="E58" s="32">
        <v>1035</v>
      </c>
      <c r="F58" s="32">
        <v>1021</v>
      </c>
      <c r="G58" s="32">
        <v>1003</v>
      </c>
      <c r="H58" s="32">
        <v>985</v>
      </c>
      <c r="I58" s="60">
        <v>985</v>
      </c>
      <c r="J58" s="55"/>
      <c r="M58" s="61"/>
    </row>
    <row r="59" spans="2:13" ht="14.25">
      <c r="B59" s="19"/>
      <c r="C59" s="34" t="s">
        <v>116</v>
      </c>
      <c r="E59" s="32">
        <v>711</v>
      </c>
      <c r="F59" s="32">
        <v>702</v>
      </c>
      <c r="G59" s="32">
        <v>690</v>
      </c>
      <c r="H59" s="32">
        <v>678</v>
      </c>
      <c r="I59" s="60">
        <v>678</v>
      </c>
      <c r="J59" s="55"/>
      <c r="M59" s="61"/>
    </row>
    <row r="60" spans="2:13" ht="14.25">
      <c r="B60" s="19"/>
      <c r="C60" s="34" t="s">
        <v>417</v>
      </c>
      <c r="E60" s="32">
        <v>3262</v>
      </c>
      <c r="F60" s="32">
        <v>3216</v>
      </c>
      <c r="G60" s="32">
        <v>3158</v>
      </c>
      <c r="H60" s="32">
        <v>3101</v>
      </c>
      <c r="I60" s="60">
        <v>3101</v>
      </c>
      <c r="J60" s="55"/>
      <c r="M60" s="61"/>
    </row>
    <row r="61" spans="2:13" ht="14.25">
      <c r="B61" s="19"/>
      <c r="C61" s="34" t="s">
        <v>371</v>
      </c>
      <c r="E61" s="32">
        <v>5389</v>
      </c>
      <c r="F61" s="32">
        <v>5221</v>
      </c>
      <c r="G61" s="32">
        <v>5012</v>
      </c>
      <c r="H61" s="32">
        <v>4802</v>
      </c>
      <c r="I61" s="60">
        <v>4802</v>
      </c>
      <c r="J61" s="55"/>
      <c r="M61" s="61"/>
    </row>
    <row r="62" spans="2:13" ht="14.25">
      <c r="B62" s="19"/>
      <c r="C62" s="34" t="s">
        <v>311</v>
      </c>
      <c r="E62" s="32">
        <v>2460</v>
      </c>
      <c r="F62" s="32">
        <v>2390</v>
      </c>
      <c r="G62" s="32">
        <v>2303</v>
      </c>
      <c r="H62" s="32">
        <v>2216</v>
      </c>
      <c r="I62" s="60">
        <v>2216</v>
      </c>
      <c r="J62" s="55"/>
      <c r="M62" s="61"/>
    </row>
    <row r="63" spans="2:13" ht="14.25">
      <c r="B63" s="19"/>
      <c r="C63" s="34" t="s">
        <v>388</v>
      </c>
      <c r="E63" s="32">
        <v>5997</v>
      </c>
      <c r="F63" s="32">
        <v>5655</v>
      </c>
      <c r="G63" s="32">
        <v>5229</v>
      </c>
      <c r="H63" s="32">
        <v>4802</v>
      </c>
      <c r="I63" s="60">
        <v>4802</v>
      </c>
      <c r="J63" s="55"/>
      <c r="M63" s="61"/>
    </row>
    <row r="64" spans="2:13" ht="14.25">
      <c r="B64" s="19"/>
      <c r="C64" s="34" t="s">
        <v>503</v>
      </c>
      <c r="E64" s="32">
        <v>4777</v>
      </c>
      <c r="F64" s="32">
        <v>4505</v>
      </c>
      <c r="G64" s="32">
        <v>4166</v>
      </c>
      <c r="H64" s="32">
        <v>3826</v>
      </c>
      <c r="I64" s="60">
        <v>3826</v>
      </c>
      <c r="J64" s="55"/>
      <c r="M64" s="61"/>
    </row>
    <row r="65" spans="2:13" ht="14.25">
      <c r="B65" s="19"/>
      <c r="C65" s="34" t="s">
        <v>243</v>
      </c>
      <c r="E65" s="32">
        <v>4714</v>
      </c>
      <c r="F65" s="32">
        <v>4446</v>
      </c>
      <c r="G65" s="32">
        <v>4111</v>
      </c>
      <c r="H65" s="32">
        <v>3776</v>
      </c>
      <c r="I65" s="60">
        <v>3776</v>
      </c>
      <c r="J65" s="55"/>
      <c r="M65" s="61"/>
    </row>
    <row r="66" spans="2:13" ht="14.25">
      <c r="B66" s="19"/>
      <c r="C66" s="34" t="s">
        <v>403</v>
      </c>
      <c r="E66" s="32">
        <v>2525</v>
      </c>
      <c r="F66" s="32">
        <v>2490</v>
      </c>
      <c r="G66" s="32">
        <v>2445</v>
      </c>
      <c r="H66" s="32">
        <v>2400</v>
      </c>
      <c r="I66" s="60">
        <v>2400</v>
      </c>
      <c r="J66" s="55"/>
      <c r="M66" s="61"/>
    </row>
    <row r="67" spans="2:13" ht="14.25">
      <c r="B67" s="19"/>
      <c r="C67" s="34" t="s">
        <v>459</v>
      </c>
      <c r="E67" s="32">
        <v>3901</v>
      </c>
      <c r="F67" s="32">
        <v>3680</v>
      </c>
      <c r="G67" s="32">
        <v>3405</v>
      </c>
      <c r="H67" s="32">
        <v>3129</v>
      </c>
      <c r="I67" s="60">
        <v>3129</v>
      </c>
      <c r="J67" s="55"/>
      <c r="M67" s="61"/>
    </row>
    <row r="68" spans="2:13" ht="14.25">
      <c r="B68" s="19"/>
      <c r="C68" s="34" t="s">
        <v>58</v>
      </c>
      <c r="D68" s="43"/>
      <c r="E68" s="32">
        <v>4163</v>
      </c>
      <c r="F68" s="32">
        <v>4045</v>
      </c>
      <c r="G68" s="32">
        <v>3897</v>
      </c>
      <c r="H68" s="32">
        <v>3749</v>
      </c>
      <c r="I68" s="60">
        <v>3749</v>
      </c>
      <c r="J68" s="55"/>
      <c r="M68" s="61"/>
    </row>
    <row r="69" spans="2:14" ht="14.25">
      <c r="B69" s="44"/>
      <c r="C69" s="62" t="s">
        <v>449</v>
      </c>
      <c r="D69" s="63"/>
      <c r="E69" s="64">
        <v>3098</v>
      </c>
      <c r="F69" s="64">
        <v>3098</v>
      </c>
      <c r="G69" s="64">
        <v>3098</v>
      </c>
      <c r="H69" s="64">
        <v>3098</v>
      </c>
      <c r="I69" s="65">
        <v>3098</v>
      </c>
      <c r="J69" s="66"/>
      <c r="K69" s="6"/>
      <c r="L69" s="6"/>
      <c r="M69" s="6"/>
      <c r="N69" s="6"/>
    </row>
    <row r="70" spans="3:14" ht="14.25">
      <c r="C70" s="27" t="s">
        <v>199</v>
      </c>
      <c r="D70" s="67"/>
      <c r="E70" s="67"/>
      <c r="F70" s="67"/>
      <c r="G70" s="67"/>
      <c r="H70" s="67"/>
      <c r="I70" s="67"/>
      <c r="J70" s="67"/>
      <c r="K70" s="67"/>
      <c r="L70" s="67"/>
      <c r="M70" s="67"/>
      <c r="N70" s="67"/>
    </row>
    <row r="71" spans="3:14" ht="14.25">
      <c r="C71" s="43" t="s">
        <v>395</v>
      </c>
      <c r="D71" s="50"/>
      <c r="E71" s="50"/>
      <c r="F71" s="50"/>
      <c r="G71" s="50"/>
      <c r="H71" s="50"/>
      <c r="I71" s="50"/>
      <c r="J71" s="50"/>
      <c r="K71" s="50"/>
      <c r="L71" s="50"/>
      <c r="M71" s="50"/>
      <c r="N71" s="50"/>
    </row>
  </sheetData>
  <mergeCells count="36">
    <mergeCell ref="C1:H1"/>
    <mergeCell ref="C20:J20"/>
    <mergeCell ref="D22:N22"/>
    <mergeCell ref="D23:N23"/>
    <mergeCell ref="D24:N24"/>
    <mergeCell ref="D25:N25"/>
    <mergeCell ref="D26:N26"/>
    <mergeCell ref="D27:N27"/>
    <mergeCell ref="D28:N28"/>
    <mergeCell ref="D29:N29"/>
    <mergeCell ref="D30:N30"/>
    <mergeCell ref="D31:N31"/>
    <mergeCell ref="D32:N32"/>
    <mergeCell ref="D33:N33"/>
    <mergeCell ref="D34:N34"/>
    <mergeCell ref="D35:N35"/>
    <mergeCell ref="D36:N36"/>
    <mergeCell ref="D37:N37"/>
    <mergeCell ref="D38:N38"/>
    <mergeCell ref="D39:N39"/>
    <mergeCell ref="D40:N40"/>
    <mergeCell ref="D41:N41"/>
    <mergeCell ref="D42:N42"/>
    <mergeCell ref="D43:N43"/>
    <mergeCell ref="D44:N44"/>
    <mergeCell ref="D45:N45"/>
    <mergeCell ref="D46:N46"/>
    <mergeCell ref="D47:N47"/>
    <mergeCell ref="D48:N48"/>
    <mergeCell ref="D49:N49"/>
    <mergeCell ref="D50:N50"/>
    <mergeCell ref="D51:N51"/>
    <mergeCell ref="D52:N52"/>
    <mergeCell ref="C54:I54"/>
    <mergeCell ref="C70:N70"/>
    <mergeCell ref="C71:N71"/>
  </mergeCells>
  <printOptions/>
  <pageMargins left="0.75" right="0.75" top="1" bottom="1" header="0.5" footer="0.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B1:N80"/>
  <sheetViews>
    <sheetView workbookViewId="0" topLeftCell="A1"/>
  </sheetViews>
  <sheetFormatPr defaultColWidth="17.140625" defaultRowHeight="12.75" customHeight="1"/>
  <cols>
    <col min="1" max="2" width="9.140625" style="0" customWidth="1"/>
    <col min="3" max="3" width="22.00390625" style="0" customWidth="1"/>
    <col min="4" max="4" width="15.28125" style="0" customWidth="1"/>
    <col min="5" max="5" width="13.28125" style="0" customWidth="1"/>
    <col min="6" max="6" width="13.140625" style="0" customWidth="1"/>
    <col min="7" max="7" width="14.140625" style="0" customWidth="1"/>
    <col min="8" max="8" width="10.140625" style="0" customWidth="1"/>
    <col min="9" max="9" width="14.7109375" style="0" customWidth="1"/>
    <col min="10" max="10" width="9.28125" style="0" customWidth="1"/>
    <col min="11" max="11" width="13.8515625" style="0" customWidth="1"/>
    <col min="12" max="12" width="14.57421875" style="0" customWidth="1"/>
    <col min="13" max="13" width="17.57421875" style="0" customWidth="1"/>
    <col min="14" max="14" width="21.57421875" style="0" customWidth="1"/>
  </cols>
  <sheetData>
    <row r="1" spans="4:5" ht="25.5">
      <c r="D1" s="163" t="s">
        <v>295</v>
      </c>
      <c r="E1" s="163" t="s">
        <v>89</v>
      </c>
    </row>
    <row r="2" spans="3:5" ht="63.75">
      <c r="C2" s="163" t="s">
        <v>166</v>
      </c>
      <c r="D2" s="16" t="s">
        <v>216</v>
      </c>
      <c r="E2" s="16" t="s">
        <v>242</v>
      </c>
    </row>
    <row r="3" spans="3:6" ht="38.25">
      <c r="C3" s="163" t="s">
        <v>404</v>
      </c>
      <c r="D3" s="16" t="s">
        <v>39</v>
      </c>
      <c r="E3" s="19" t="s">
        <v>66</v>
      </c>
      <c r="F3" s="102"/>
    </row>
    <row r="4" ht="12.75" customHeight="1"/>
    <row r="5" ht="12.75" customHeight="1"/>
    <row r="6" spans="3:5" ht="38.25">
      <c r="C6" s="16" t="s">
        <v>135</v>
      </c>
      <c r="D6" s="16" t="s">
        <v>130</v>
      </c>
      <c r="E6" s="163" t="s">
        <v>237</v>
      </c>
    </row>
    <row r="7" spans="4:5" ht="12.75" customHeight="1">
      <c r="D7" s="2" t="s">
        <v>385</v>
      </c>
      <c r="E7" s="237" t="s">
        <v>45</v>
      </c>
    </row>
    <row r="8" ht="12.75" customHeight="1"/>
    <row r="9" ht="12.75" customHeight="1"/>
    <row r="10" spans="3:5" ht="18">
      <c r="C10" s="17" t="s">
        <v>262</v>
      </c>
      <c r="E10" s="16"/>
    </row>
    <row r="11" spans="3:14" ht="12.75" customHeight="1">
      <c r="C11" s="18"/>
      <c r="D11" s="18"/>
      <c r="E11" s="18"/>
      <c r="F11" s="18"/>
      <c r="G11" s="18"/>
      <c r="H11" s="18"/>
      <c r="I11" s="18"/>
      <c r="J11" s="18"/>
      <c r="K11" s="18"/>
      <c r="L11" s="18"/>
      <c r="M11" s="18"/>
      <c r="N11" s="18"/>
    </row>
    <row r="12" spans="2:14" ht="71.25">
      <c r="B12" s="19"/>
      <c r="C12" s="20" t="s">
        <v>470</v>
      </c>
      <c r="D12" s="21"/>
      <c r="E12" s="22" t="s">
        <v>378</v>
      </c>
      <c r="F12" s="22" t="s">
        <v>37</v>
      </c>
      <c r="G12" s="22" t="s">
        <v>50</v>
      </c>
      <c r="H12" s="22" t="s">
        <v>80</v>
      </c>
      <c r="I12" s="22" t="s">
        <v>279</v>
      </c>
      <c r="J12" s="22" t="s">
        <v>430</v>
      </c>
      <c r="K12" s="22" t="s">
        <v>421</v>
      </c>
      <c r="L12" s="23" t="s">
        <v>140</v>
      </c>
      <c r="M12" s="23" t="s">
        <v>462</v>
      </c>
      <c r="N12" s="24" t="s">
        <v>25</v>
      </c>
    </row>
    <row r="13" spans="2:14" ht="14.25">
      <c r="B13" s="25" t="s">
        <v>296</v>
      </c>
      <c r="C13" s="26" t="s">
        <v>296</v>
      </c>
      <c r="D13" s="27"/>
      <c r="E13" s="240">
        <v>6407</v>
      </c>
      <c r="F13" s="29">
        <v>0.1</v>
      </c>
      <c r="G13" s="241">
        <v>5766</v>
      </c>
      <c r="H13" s="30">
        <v>0</v>
      </c>
      <c r="I13" s="31">
        <v>21.92</v>
      </c>
      <c r="J13" s="31">
        <v>0</v>
      </c>
      <c r="K13" s="31">
        <v>253.971373350666</v>
      </c>
      <c r="L13" s="242">
        <f>(((E13+H13)+I13)+J13)+K13</f>
      </c>
      <c r="M13" s="242">
        <f>(((G13+H13)+I13)+J13)+K13</f>
      </c>
      <c r="N13" s="33" t="s">
        <v>122</v>
      </c>
    </row>
    <row r="14" spans="2:14" ht="14.25">
      <c r="B14" s="25" t="s">
        <v>114</v>
      </c>
      <c r="C14" s="34" t="s">
        <v>493</v>
      </c>
      <c r="E14" s="35">
        <v>2844</v>
      </c>
      <c r="F14" s="36">
        <v>0.05</v>
      </c>
      <c r="G14" s="32">
        <v>2701.8</v>
      </c>
      <c r="H14" s="32">
        <v>0</v>
      </c>
      <c r="I14" s="37">
        <v>21.92</v>
      </c>
      <c r="J14" s="37">
        <v>18.9873417721519</v>
      </c>
      <c r="K14" s="37">
        <v>0</v>
      </c>
      <c r="L14" s="32">
        <f>(((E14+H14)+I14)+J14)+K14</f>
      </c>
      <c r="M14" s="32">
        <f>(((G14+H14)+I14)+J14)+K14</f>
      </c>
      <c r="N14" s="38" t="s">
        <v>424</v>
      </c>
    </row>
    <row r="15" spans="2:14" ht="14.25">
      <c r="B15" s="25" t="s">
        <v>435</v>
      </c>
      <c r="C15" s="34" t="s">
        <v>435</v>
      </c>
      <c r="E15" s="35">
        <v>978</v>
      </c>
      <c r="F15" s="36">
        <v>0.05</v>
      </c>
      <c r="G15" s="32">
        <v>929.1</v>
      </c>
      <c r="H15" s="37">
        <v>9.98</v>
      </c>
      <c r="I15" s="37">
        <v>21.92</v>
      </c>
      <c r="J15" s="37">
        <v>0</v>
      </c>
      <c r="K15" s="37">
        <v>0</v>
      </c>
      <c r="L15" s="32">
        <f>(((E15+H15)+I15)+J15)+K15</f>
      </c>
      <c r="M15" s="32">
        <f>(((G15+H15)+I15)+J15)+K15</f>
      </c>
      <c r="N15" s="38" t="s">
        <v>399</v>
      </c>
    </row>
    <row r="16" spans="2:14" ht="14.25">
      <c r="B16" s="25" t="s">
        <v>125</v>
      </c>
      <c r="C16" s="34" t="s">
        <v>125</v>
      </c>
      <c r="E16" s="35">
        <v>1003</v>
      </c>
      <c r="F16" s="36">
        <v>0.05</v>
      </c>
      <c r="G16" s="32">
        <v>952.85</v>
      </c>
      <c r="H16" s="37">
        <v>9.98</v>
      </c>
      <c r="I16" s="37">
        <v>21.92</v>
      </c>
      <c r="J16" s="37">
        <v>0</v>
      </c>
      <c r="K16" s="37">
        <v>0</v>
      </c>
      <c r="L16" s="32">
        <f>(((E16+H16)+I16)+J16)+K16</f>
      </c>
      <c r="M16" s="39">
        <f>(((G16+H16)+I16)+J16)+K16</f>
      </c>
      <c r="N16" s="38" t="s">
        <v>381</v>
      </c>
    </row>
    <row r="17" spans="2:14" ht="14.25">
      <c r="B17" s="25" t="s">
        <v>228</v>
      </c>
      <c r="C17" s="34" t="s">
        <v>247</v>
      </c>
      <c r="E17" s="35">
        <v>665</v>
      </c>
      <c r="F17" s="36">
        <v>0.05</v>
      </c>
      <c r="G17" s="32">
        <v>631.75</v>
      </c>
      <c r="H17" s="37">
        <v>24.41</v>
      </c>
      <c r="I17" s="37">
        <v>21.92</v>
      </c>
      <c r="J17" s="37">
        <v>0</v>
      </c>
      <c r="K17" s="37">
        <v>0</v>
      </c>
      <c r="L17" s="32">
        <f>(((E17+H17)+I17)+J17)+K17</f>
      </c>
      <c r="M17" s="40">
        <f>(((G17+H17)+I17)+J17)+K17</f>
      </c>
      <c r="N17" s="38" t="s">
        <v>364</v>
      </c>
    </row>
    <row r="18" spans="2:14" ht="14.25">
      <c r="B18" s="25" t="s">
        <v>6</v>
      </c>
      <c r="C18" s="34" t="s">
        <v>417</v>
      </c>
      <c r="E18" s="35">
        <v>3221</v>
      </c>
      <c r="F18" s="36">
        <v>0.05</v>
      </c>
      <c r="G18" s="32">
        <v>3059.95</v>
      </c>
      <c r="H18" s="32">
        <v>0</v>
      </c>
      <c r="I18" s="37">
        <v>21.92</v>
      </c>
      <c r="J18" s="37">
        <v>18.9873417721519</v>
      </c>
      <c r="K18" s="37">
        <v>0</v>
      </c>
      <c r="L18" s="32">
        <f>(((E18+H18)+I18)+J18)+K18</f>
      </c>
      <c r="M18" s="40">
        <f>(((G18+H18)+I18)+J18)+K18</f>
      </c>
      <c r="N18" s="38" t="s">
        <v>502</v>
      </c>
    </row>
    <row r="19" spans="2:14" ht="14.25">
      <c r="B19" s="25" t="s">
        <v>419</v>
      </c>
      <c r="C19" s="34" t="s">
        <v>371</v>
      </c>
      <c r="E19" s="35">
        <v>5348</v>
      </c>
      <c r="F19" s="41">
        <v>0.10965781600598</v>
      </c>
      <c r="G19" s="32">
        <v>4761.55</v>
      </c>
      <c r="H19" s="32">
        <v>0</v>
      </c>
      <c r="I19" s="37">
        <v>21.92</v>
      </c>
      <c r="J19" s="37">
        <v>18.9873417721519</v>
      </c>
      <c r="K19" s="37">
        <v>0</v>
      </c>
      <c r="L19" s="32">
        <f>(((E19+H19)+I19)+J19)+K19</f>
      </c>
      <c r="M19" s="40">
        <f>(((G19+H19)+I19)+J19)+K19</f>
      </c>
      <c r="N19" s="38" t="s">
        <v>478</v>
      </c>
    </row>
    <row r="20" spans="2:14" ht="14.25">
      <c r="B20" s="25" t="s">
        <v>416</v>
      </c>
      <c r="C20" s="34" t="s">
        <v>484</v>
      </c>
      <c r="E20" s="35">
        <v>2438</v>
      </c>
      <c r="F20" s="42">
        <v>0.1</v>
      </c>
      <c r="G20" s="32">
        <f>E20*(1-F20)</f>
      </c>
      <c r="H20" s="32">
        <v>0</v>
      </c>
      <c r="I20" s="37">
        <v>21.92</v>
      </c>
      <c r="J20" s="37">
        <v>0</v>
      </c>
      <c r="K20" s="37">
        <v>0</v>
      </c>
      <c r="L20" s="32">
        <f>(((E20+H20)+I20)+J20)+K20</f>
      </c>
      <c r="M20" s="40">
        <f>(((G20+H20)+I20)+J20)+K20</f>
      </c>
      <c r="N20" s="38" t="s">
        <v>453</v>
      </c>
    </row>
    <row r="21" spans="2:14" ht="14.25">
      <c r="B21" s="25" t="s">
        <v>388</v>
      </c>
      <c r="C21" s="34" t="s">
        <v>388</v>
      </c>
      <c r="E21" s="35">
        <v>5975</v>
      </c>
      <c r="F21" s="36">
        <v>0.2</v>
      </c>
      <c r="G21" s="32">
        <v>4780</v>
      </c>
      <c r="H21" s="32">
        <v>0</v>
      </c>
      <c r="I21" s="37">
        <v>21.92</v>
      </c>
      <c r="J21" s="37">
        <v>0</v>
      </c>
      <c r="K21" s="37">
        <v>0</v>
      </c>
      <c r="L21" s="32">
        <f>(((E21+H21)+I21)+J21)+K21</f>
      </c>
      <c r="M21" s="40">
        <f>(((G21+H21)+I21)+J21)+K21</f>
      </c>
      <c r="N21" s="38" t="s">
        <v>471</v>
      </c>
    </row>
    <row r="22" spans="2:14" ht="14.25">
      <c r="B22" s="25" t="s">
        <v>324</v>
      </c>
      <c r="C22" s="34" t="s">
        <v>503</v>
      </c>
      <c r="E22" s="35">
        <v>4755</v>
      </c>
      <c r="F22" s="36">
        <v>0.2</v>
      </c>
      <c r="G22" s="32">
        <v>3804</v>
      </c>
      <c r="H22" s="32">
        <v>0</v>
      </c>
      <c r="I22" s="37">
        <v>21.92</v>
      </c>
      <c r="J22" s="37">
        <v>0</v>
      </c>
      <c r="K22" s="37">
        <v>0</v>
      </c>
      <c r="L22" s="32">
        <f>(((E22+H22)+I22)+J22)+K22</f>
      </c>
      <c r="M22" s="40">
        <f>(((G22+H22)+I22)+J22)+K22</f>
      </c>
      <c r="N22" s="38" t="s">
        <v>117</v>
      </c>
    </row>
    <row r="23" spans="2:14" ht="14.25">
      <c r="B23" s="25" t="s">
        <v>243</v>
      </c>
      <c r="C23" s="34" t="s">
        <v>243</v>
      </c>
      <c r="E23" s="35">
        <v>4692</v>
      </c>
      <c r="F23" s="36">
        <v>0.2</v>
      </c>
      <c r="G23" s="32">
        <v>3753.6</v>
      </c>
      <c r="H23" s="32">
        <v>0</v>
      </c>
      <c r="I23" s="37">
        <v>21.92</v>
      </c>
      <c r="J23" s="37">
        <v>0</v>
      </c>
      <c r="K23" s="37">
        <v>0</v>
      </c>
      <c r="L23" s="32">
        <f>(((E23+H23)+I23)+J23)+K23</f>
      </c>
      <c r="M23" s="40">
        <f>(((G23+H23)+I23)+J23)+K23</f>
      </c>
      <c r="N23" s="38" t="s">
        <v>432</v>
      </c>
    </row>
    <row r="24" spans="2:14" ht="14.25">
      <c r="B24" s="25" t="s">
        <v>403</v>
      </c>
      <c r="C24" s="34" t="s">
        <v>403</v>
      </c>
      <c r="E24" s="35">
        <v>2503.386</v>
      </c>
      <c r="F24" s="36">
        <v>0.05</v>
      </c>
      <c r="G24" s="32">
        <v>2378.2167</v>
      </c>
      <c r="H24" s="32">
        <v>0</v>
      </c>
      <c r="I24" s="37">
        <v>21.92</v>
      </c>
      <c r="J24" s="37">
        <v>0</v>
      </c>
      <c r="K24" s="37">
        <v>0</v>
      </c>
      <c r="L24" s="32">
        <f>(((E24+H24)+I24)+J24)+K24</f>
      </c>
      <c r="M24" s="40">
        <f>(((G24+H24)+I24)+J24)+K24</f>
      </c>
      <c r="N24" s="38" t="s">
        <v>410</v>
      </c>
    </row>
    <row r="25" spans="2:14" ht="14.25">
      <c r="B25" s="25" t="s">
        <v>459</v>
      </c>
      <c r="C25" s="34" t="s">
        <v>459</v>
      </c>
      <c r="E25" s="35">
        <v>3860</v>
      </c>
      <c r="F25" s="36">
        <v>0.2</v>
      </c>
      <c r="G25" s="32">
        <v>3088</v>
      </c>
      <c r="H25" s="32">
        <v>0</v>
      </c>
      <c r="I25" s="37">
        <v>21.92</v>
      </c>
      <c r="J25" s="37">
        <v>18.9873417721519</v>
      </c>
      <c r="K25" s="37">
        <v>0</v>
      </c>
      <c r="L25" s="32">
        <f>(((E25+H25)+I25)+J25)+K25</f>
      </c>
      <c r="M25" s="40">
        <f>(((G25+H25)+I25)+J25)+K25</f>
      </c>
      <c r="N25" s="38" t="s">
        <v>383</v>
      </c>
    </row>
    <row r="26" spans="2:14" ht="14.25">
      <c r="B26" s="25" t="s">
        <v>58</v>
      </c>
      <c r="C26" s="34" t="s">
        <v>58</v>
      </c>
      <c r="D26" s="43"/>
      <c r="E26" s="35">
        <v>4141</v>
      </c>
      <c r="F26" s="36">
        <v>0.1</v>
      </c>
      <c r="G26" s="32">
        <v>3726.9</v>
      </c>
      <c r="H26" s="32">
        <v>0</v>
      </c>
      <c r="I26" s="37">
        <v>21.92</v>
      </c>
      <c r="J26" s="37">
        <v>0</v>
      </c>
      <c r="K26" s="37">
        <v>0</v>
      </c>
      <c r="L26" s="32">
        <f>(((E26+H26)+I26)+J26)+K26</f>
      </c>
      <c r="M26" s="30">
        <f>(((G26+H26)+I26)+J26)+K26</f>
      </c>
      <c r="N26" s="38" t="s">
        <v>382</v>
      </c>
    </row>
    <row r="27" spans="2:14" ht="12.75" customHeight="1">
      <c r="B27" s="44"/>
      <c r="C27" s="45" t="s">
        <v>449</v>
      </c>
      <c r="D27" s="46"/>
      <c r="E27" s="46">
        <v>3076</v>
      </c>
      <c r="F27" s="46">
        <v>0</v>
      </c>
      <c r="G27" s="46">
        <v>3076</v>
      </c>
      <c r="H27" s="46"/>
      <c r="I27" s="47">
        <v>21.92</v>
      </c>
      <c r="J27" s="46"/>
      <c r="K27" s="46"/>
      <c r="L27" s="47">
        <v>3098</v>
      </c>
      <c r="M27" s="47">
        <v>3098</v>
      </c>
      <c r="N27" s="48"/>
    </row>
    <row r="28" spans="3:14" ht="12.75" customHeight="1">
      <c r="C28" s="49"/>
      <c r="D28" s="49"/>
      <c r="E28" s="49"/>
      <c r="F28" s="49"/>
      <c r="G28" s="49"/>
      <c r="H28" s="49"/>
      <c r="I28" s="16"/>
      <c r="J28" s="49"/>
      <c r="K28" s="49"/>
      <c r="L28" s="16"/>
      <c r="M28" s="16"/>
      <c r="N28" s="49"/>
    </row>
    <row r="29" spans="3:10" ht="89.25">
      <c r="C29" s="16" t="s">
        <v>363</v>
      </c>
      <c r="D29" s="50"/>
      <c r="E29" s="50"/>
      <c r="F29" s="50"/>
      <c r="G29" s="50"/>
      <c r="H29" s="50"/>
      <c r="I29" s="50"/>
      <c r="J29" s="50"/>
    </row>
    <row r="30" ht="12.75" customHeight="1"/>
    <row r="31" spans="3:14" ht="14.25">
      <c r="C31" s="43" t="s">
        <v>122</v>
      </c>
      <c r="D31" s="51" t="s">
        <v>338</v>
      </c>
      <c r="E31" s="50"/>
      <c r="F31" s="50"/>
      <c r="G31" s="50"/>
      <c r="H31" s="50"/>
      <c r="I31" s="50"/>
      <c r="J31" s="50"/>
      <c r="K31" s="50"/>
      <c r="L31" s="50"/>
      <c r="M31" s="50"/>
      <c r="N31" s="50"/>
    </row>
    <row r="32" spans="4:14" ht="12.75" customHeight="1">
      <c r="D32" s="51" t="s">
        <v>234</v>
      </c>
      <c r="E32" s="50"/>
      <c r="F32" s="50"/>
      <c r="G32" s="50"/>
      <c r="H32" s="50"/>
      <c r="I32" s="50"/>
      <c r="J32" s="50"/>
      <c r="K32" s="50"/>
      <c r="L32" s="50"/>
      <c r="M32" s="50"/>
      <c r="N32" s="50"/>
    </row>
    <row r="33" spans="4:14" ht="12.75" customHeight="1">
      <c r="D33" s="51" t="s">
        <v>463</v>
      </c>
      <c r="E33" s="50"/>
      <c r="F33" s="50"/>
      <c r="G33" s="50"/>
      <c r="H33" s="50"/>
      <c r="I33" s="50"/>
      <c r="J33" s="50"/>
      <c r="K33" s="50"/>
      <c r="L33" s="50"/>
      <c r="M33" s="50"/>
      <c r="N33" s="50"/>
    </row>
    <row r="34" spans="3:14" ht="14.25">
      <c r="C34" s="43" t="s">
        <v>424</v>
      </c>
      <c r="D34" s="51" t="s">
        <v>338</v>
      </c>
      <c r="E34" s="50"/>
      <c r="F34" s="50"/>
      <c r="G34" s="50"/>
      <c r="H34" s="50"/>
      <c r="I34" s="50"/>
      <c r="J34" s="50"/>
      <c r="K34" s="50"/>
      <c r="L34" s="50"/>
      <c r="M34" s="50"/>
      <c r="N34" s="50"/>
    </row>
    <row r="35" spans="4:14" ht="12.75" customHeight="1">
      <c r="D35" s="51" t="s">
        <v>227</v>
      </c>
      <c r="E35" s="50"/>
      <c r="F35" s="50"/>
      <c r="G35" s="50"/>
      <c r="H35" s="50"/>
      <c r="I35" s="50"/>
      <c r="J35" s="50"/>
      <c r="K35" s="50"/>
      <c r="L35" s="50"/>
      <c r="M35" s="50"/>
      <c r="N35" s="50"/>
    </row>
    <row r="36" spans="3:14" ht="14.25">
      <c r="C36" s="43" t="s">
        <v>399</v>
      </c>
      <c r="D36" s="51" t="s">
        <v>338</v>
      </c>
      <c r="E36" s="50"/>
      <c r="F36" s="50"/>
      <c r="G36" s="50"/>
      <c r="H36" s="50"/>
      <c r="I36" s="50"/>
      <c r="J36" s="50"/>
      <c r="K36" s="50"/>
      <c r="L36" s="50"/>
      <c r="M36" s="50"/>
      <c r="N36" s="50"/>
    </row>
    <row r="37" spans="4:14" ht="12.75" customHeight="1">
      <c r="D37" s="51" t="s">
        <v>497</v>
      </c>
      <c r="E37" s="50"/>
      <c r="F37" s="50"/>
      <c r="G37" s="50"/>
      <c r="H37" s="50"/>
      <c r="I37" s="50"/>
      <c r="J37" s="50"/>
      <c r="K37" s="50"/>
      <c r="L37" s="50"/>
      <c r="M37" s="50"/>
      <c r="N37" s="50"/>
    </row>
    <row r="38" spans="4:14" ht="12.75" customHeight="1">
      <c r="D38" s="51" t="s">
        <v>442</v>
      </c>
      <c r="E38" s="50"/>
      <c r="F38" s="50"/>
      <c r="G38" s="50"/>
      <c r="H38" s="50"/>
      <c r="I38" s="50"/>
      <c r="J38" s="50"/>
      <c r="K38" s="50"/>
      <c r="L38" s="50"/>
      <c r="M38" s="50"/>
      <c r="N38" s="50"/>
    </row>
    <row r="39" spans="3:14" ht="14.25">
      <c r="C39" s="43" t="s">
        <v>381</v>
      </c>
      <c r="D39" s="51" t="s">
        <v>338</v>
      </c>
      <c r="E39" s="50"/>
      <c r="F39" s="50"/>
      <c r="G39" s="50"/>
      <c r="H39" s="50"/>
      <c r="I39" s="50"/>
      <c r="J39" s="50"/>
      <c r="K39" s="50"/>
      <c r="L39" s="50"/>
      <c r="M39" s="50"/>
      <c r="N39" s="50"/>
    </row>
    <row r="40" spans="4:14" ht="12.75" customHeight="1">
      <c r="D40" s="51" t="s">
        <v>314</v>
      </c>
      <c r="E40" s="50"/>
      <c r="F40" s="50"/>
      <c r="G40" s="50"/>
      <c r="H40" s="50"/>
      <c r="I40" s="50"/>
      <c r="J40" s="50"/>
      <c r="K40" s="50"/>
      <c r="L40" s="50"/>
      <c r="M40" s="50"/>
      <c r="N40" s="50"/>
    </row>
    <row r="41" spans="4:14" ht="12.75" customHeight="1">
      <c r="D41" s="51" t="s">
        <v>151</v>
      </c>
      <c r="E41" s="50"/>
      <c r="F41" s="50"/>
      <c r="G41" s="50"/>
      <c r="H41" s="50"/>
      <c r="I41" s="50"/>
      <c r="J41" s="50"/>
      <c r="K41" s="50"/>
      <c r="L41" s="50"/>
      <c r="M41" s="50"/>
      <c r="N41" s="50"/>
    </row>
    <row r="42" spans="3:14" ht="14.25">
      <c r="C42" s="43" t="s">
        <v>364</v>
      </c>
      <c r="D42" s="51" t="s">
        <v>338</v>
      </c>
      <c r="E42" s="50"/>
      <c r="F42" s="50"/>
      <c r="G42" s="50"/>
      <c r="H42" s="50"/>
      <c r="I42" s="50"/>
      <c r="J42" s="50"/>
      <c r="K42" s="50"/>
      <c r="L42" s="50"/>
      <c r="M42" s="50"/>
      <c r="N42" s="50"/>
    </row>
    <row r="43" spans="4:14" ht="12.75" customHeight="1">
      <c r="D43" s="51" t="s">
        <v>61</v>
      </c>
      <c r="E43" s="50"/>
      <c r="F43" s="50"/>
      <c r="G43" s="50"/>
      <c r="H43" s="50"/>
      <c r="I43" s="50"/>
      <c r="J43" s="50"/>
      <c r="K43" s="50"/>
      <c r="L43" s="50"/>
      <c r="M43" s="50"/>
      <c r="N43" s="50"/>
    </row>
    <row r="44" spans="3:14" ht="14.25">
      <c r="C44" s="43" t="s">
        <v>502</v>
      </c>
      <c r="D44" s="51" t="s">
        <v>338</v>
      </c>
      <c r="E44" s="50"/>
      <c r="F44" s="50"/>
      <c r="G44" s="50"/>
      <c r="H44" s="50"/>
      <c r="I44" s="50"/>
      <c r="J44" s="50"/>
      <c r="K44" s="50"/>
      <c r="L44" s="50"/>
      <c r="M44" s="50"/>
      <c r="N44" s="50"/>
    </row>
    <row r="45" spans="4:14" ht="12.75" customHeight="1">
      <c r="D45" s="51" t="s">
        <v>174</v>
      </c>
      <c r="E45" s="50"/>
      <c r="F45" s="50"/>
      <c r="G45" s="50"/>
      <c r="H45" s="50"/>
      <c r="I45" s="50"/>
      <c r="J45" s="50"/>
      <c r="K45" s="50"/>
      <c r="L45" s="50"/>
      <c r="M45" s="50"/>
      <c r="N45" s="50"/>
    </row>
    <row r="46" spans="3:14" ht="14.25">
      <c r="C46" s="43" t="s">
        <v>478</v>
      </c>
      <c r="D46" s="51" t="s">
        <v>210</v>
      </c>
      <c r="E46" s="50"/>
      <c r="F46" s="50"/>
      <c r="G46" s="50"/>
      <c r="H46" s="50"/>
      <c r="I46" s="50"/>
      <c r="J46" s="50"/>
      <c r="K46" s="50"/>
      <c r="L46" s="50"/>
      <c r="M46" s="50"/>
      <c r="N46" s="50"/>
    </row>
    <row r="47" spans="4:14" ht="12.75" customHeight="1">
      <c r="D47" s="51" t="s">
        <v>357</v>
      </c>
      <c r="E47" s="50"/>
      <c r="F47" s="50"/>
      <c r="G47" s="50"/>
      <c r="H47" s="50"/>
      <c r="I47" s="50"/>
      <c r="J47" s="50"/>
      <c r="K47" s="50"/>
      <c r="L47" s="50"/>
      <c r="M47" s="50"/>
      <c r="N47" s="50"/>
    </row>
    <row r="48" spans="4:14" ht="12.75" customHeight="1">
      <c r="D48" s="51" t="s">
        <v>101</v>
      </c>
      <c r="E48" s="50"/>
      <c r="F48" s="50"/>
      <c r="G48" s="50"/>
      <c r="H48" s="50"/>
      <c r="I48" s="50"/>
      <c r="J48" s="50"/>
      <c r="K48" s="50"/>
      <c r="L48" s="50"/>
      <c r="M48" s="50"/>
      <c r="N48" s="50"/>
    </row>
    <row r="49" spans="3:14" ht="14.25">
      <c r="C49" s="43" t="s">
        <v>453</v>
      </c>
      <c r="D49" s="51" t="s">
        <v>338</v>
      </c>
      <c r="E49" s="50"/>
      <c r="F49" s="50"/>
      <c r="G49" s="50"/>
      <c r="H49" s="50"/>
      <c r="I49" s="50"/>
      <c r="J49" s="50"/>
      <c r="K49" s="50"/>
      <c r="L49" s="50"/>
      <c r="M49" s="50"/>
      <c r="N49" s="50"/>
    </row>
    <row r="50" spans="4:14" ht="12.75" customHeight="1">
      <c r="D50" s="51" t="s">
        <v>339</v>
      </c>
      <c r="E50" s="50"/>
      <c r="F50" s="50"/>
      <c r="G50" s="50"/>
      <c r="H50" s="50"/>
      <c r="I50" s="50"/>
      <c r="J50" s="50"/>
      <c r="K50" s="50"/>
      <c r="L50" s="50"/>
      <c r="M50" s="50"/>
      <c r="N50" s="50"/>
    </row>
    <row r="51" spans="3:14" ht="14.25">
      <c r="C51" s="43" t="s">
        <v>471</v>
      </c>
      <c r="D51" s="51" t="s">
        <v>338</v>
      </c>
      <c r="E51" s="50"/>
      <c r="F51" s="50"/>
      <c r="G51" s="50"/>
      <c r="H51" s="50"/>
      <c r="I51" s="50"/>
      <c r="J51" s="50"/>
      <c r="K51" s="50"/>
      <c r="L51" s="50"/>
      <c r="M51" s="50"/>
      <c r="N51" s="50"/>
    </row>
    <row r="52" spans="4:14" ht="12.75" customHeight="1">
      <c r="D52" s="51" t="s">
        <v>273</v>
      </c>
      <c r="E52" s="50"/>
      <c r="F52" s="50"/>
      <c r="G52" s="50"/>
      <c r="H52" s="50"/>
      <c r="I52" s="50"/>
      <c r="J52" s="50"/>
      <c r="K52" s="50"/>
      <c r="L52" s="50"/>
      <c r="M52" s="50"/>
      <c r="N52" s="50"/>
    </row>
    <row r="53" spans="3:14" ht="14.25">
      <c r="C53" s="43" t="s">
        <v>117</v>
      </c>
      <c r="D53" s="51" t="s">
        <v>338</v>
      </c>
      <c r="E53" s="50"/>
      <c r="F53" s="50"/>
      <c r="G53" s="50"/>
      <c r="H53" s="50"/>
      <c r="I53" s="50"/>
      <c r="J53" s="50"/>
      <c r="K53" s="50"/>
      <c r="L53" s="50"/>
      <c r="M53" s="50"/>
      <c r="N53" s="50"/>
    </row>
    <row r="54" spans="4:14" ht="12.75" customHeight="1">
      <c r="D54" s="51" t="s">
        <v>343</v>
      </c>
      <c r="E54" s="50"/>
      <c r="F54" s="50"/>
      <c r="G54" s="50"/>
      <c r="H54" s="50"/>
      <c r="I54" s="50"/>
      <c r="J54" s="50"/>
      <c r="K54" s="50"/>
      <c r="L54" s="50"/>
      <c r="M54" s="50"/>
      <c r="N54" s="50"/>
    </row>
    <row r="55" spans="3:14" ht="14.25">
      <c r="C55" s="43" t="s">
        <v>432</v>
      </c>
      <c r="D55" s="51" t="s">
        <v>338</v>
      </c>
      <c r="E55" s="50"/>
      <c r="F55" s="50"/>
      <c r="G55" s="50"/>
      <c r="H55" s="50"/>
      <c r="I55" s="50"/>
      <c r="J55" s="50"/>
      <c r="K55" s="50"/>
      <c r="L55" s="50"/>
      <c r="M55" s="50"/>
      <c r="N55" s="50"/>
    </row>
    <row r="56" spans="4:14" ht="12.75" customHeight="1">
      <c r="D56" s="51" t="s">
        <v>422</v>
      </c>
      <c r="E56" s="50"/>
      <c r="F56" s="50"/>
      <c r="G56" s="50"/>
      <c r="H56" s="50"/>
      <c r="I56" s="50"/>
      <c r="J56" s="50"/>
      <c r="K56" s="50"/>
      <c r="L56" s="50"/>
      <c r="M56" s="50"/>
      <c r="N56" s="50"/>
    </row>
    <row r="57" spans="3:14" ht="14.25">
      <c r="C57" s="43" t="s">
        <v>410</v>
      </c>
      <c r="D57" s="51" t="s">
        <v>11</v>
      </c>
      <c r="E57" s="50"/>
      <c r="F57" s="50"/>
      <c r="G57" s="50"/>
      <c r="H57" s="50"/>
      <c r="I57" s="50"/>
      <c r="J57" s="50"/>
      <c r="K57" s="50"/>
      <c r="L57" s="50"/>
      <c r="M57" s="50"/>
      <c r="N57" s="50"/>
    </row>
    <row r="58" spans="3:14" ht="14.25">
      <c r="C58" s="43" t="s">
        <v>383</v>
      </c>
      <c r="D58" s="51" t="s">
        <v>338</v>
      </c>
      <c r="E58" s="50"/>
      <c r="F58" s="50"/>
      <c r="G58" s="50"/>
      <c r="H58" s="50"/>
      <c r="I58" s="50"/>
      <c r="J58" s="50"/>
      <c r="K58" s="50"/>
      <c r="L58" s="50"/>
      <c r="M58" s="50"/>
      <c r="N58" s="50"/>
    </row>
    <row r="59" spans="4:14" ht="12.75" customHeight="1">
      <c r="D59" s="51" t="s">
        <v>456</v>
      </c>
      <c r="E59" s="50"/>
      <c r="F59" s="50"/>
      <c r="G59" s="50"/>
      <c r="H59" s="50"/>
      <c r="I59" s="50"/>
      <c r="J59" s="50"/>
      <c r="K59" s="50"/>
      <c r="L59" s="50"/>
      <c r="M59" s="50"/>
      <c r="N59" s="50"/>
    </row>
    <row r="60" spans="3:14" ht="14.25">
      <c r="C60" s="43" t="s">
        <v>382</v>
      </c>
      <c r="D60" s="51" t="s">
        <v>338</v>
      </c>
      <c r="E60" s="50"/>
      <c r="F60" s="50"/>
      <c r="G60" s="50"/>
      <c r="H60" s="50"/>
      <c r="I60" s="50"/>
      <c r="J60" s="50"/>
      <c r="K60" s="50"/>
      <c r="L60" s="50"/>
      <c r="M60" s="50"/>
      <c r="N60" s="50"/>
    </row>
    <row r="61" spans="4:14" ht="12.75" customHeight="1">
      <c r="D61" s="51" t="s">
        <v>341</v>
      </c>
      <c r="E61" s="50"/>
      <c r="F61" s="50"/>
      <c r="G61" s="50"/>
      <c r="H61" s="50"/>
      <c r="I61" s="50"/>
      <c r="J61" s="50"/>
      <c r="K61" s="50"/>
      <c r="L61" s="50"/>
      <c r="M61" s="50"/>
      <c r="N61" s="50"/>
    </row>
    <row r="62" spans="3:9" ht="12.75" customHeight="1">
      <c r="C62" s="18"/>
      <c r="D62" s="18"/>
      <c r="E62" s="18"/>
      <c r="F62" s="18"/>
      <c r="G62" s="18"/>
      <c r="H62" s="18"/>
      <c r="I62" s="18"/>
    </row>
    <row r="63" spans="2:10" ht="14.25">
      <c r="B63" s="19"/>
      <c r="C63" s="52" t="s">
        <v>238</v>
      </c>
      <c r="D63" s="53"/>
      <c r="E63" s="53"/>
      <c r="F63" s="53"/>
      <c r="G63" s="53"/>
      <c r="H63" s="53"/>
      <c r="I63" s="54"/>
      <c r="J63" s="55"/>
    </row>
    <row r="64" spans="2:10" ht="14.25">
      <c r="B64" s="19"/>
      <c r="C64" s="56" t="s">
        <v>470</v>
      </c>
      <c r="D64" s="57"/>
      <c r="E64" s="58">
        <v>2011</v>
      </c>
      <c r="F64" s="58">
        <v>2015</v>
      </c>
      <c r="G64" s="58">
        <v>2020</v>
      </c>
      <c r="H64" s="58">
        <v>2025</v>
      </c>
      <c r="I64" s="59">
        <v>2030</v>
      </c>
      <c r="J64" s="55"/>
    </row>
    <row r="65" spans="2:13" ht="14.25">
      <c r="B65" s="19"/>
      <c r="C65" s="26" t="s">
        <v>296</v>
      </c>
      <c r="D65" s="27"/>
      <c r="E65" s="242">
        <v>6683</v>
      </c>
      <c r="F65" s="242">
        <v>6500</v>
      </c>
      <c r="G65" s="242">
        <v>6271</v>
      </c>
      <c r="H65" s="242">
        <v>6042</v>
      </c>
      <c r="I65" s="243">
        <v>6042</v>
      </c>
      <c r="J65" s="55"/>
      <c r="M65" s="61"/>
    </row>
    <row r="66" spans="2:13" ht="14.25">
      <c r="B66" s="19"/>
      <c r="C66" s="34" t="s">
        <v>493</v>
      </c>
      <c r="E66" s="32">
        <v>2885</v>
      </c>
      <c r="F66" s="32">
        <v>2844</v>
      </c>
      <c r="G66" s="32">
        <v>2793</v>
      </c>
      <c r="H66" s="32">
        <v>2743</v>
      </c>
      <c r="I66" s="60">
        <v>2743</v>
      </c>
      <c r="J66" s="55"/>
      <c r="M66" s="61"/>
    </row>
    <row r="67" spans="2:13" ht="14.25">
      <c r="B67" s="19"/>
      <c r="C67" s="34" t="s">
        <v>125</v>
      </c>
      <c r="E67" s="32">
        <v>1035</v>
      </c>
      <c r="F67" s="32">
        <v>1021</v>
      </c>
      <c r="G67" s="32">
        <v>1003</v>
      </c>
      <c r="H67" s="32">
        <v>985</v>
      </c>
      <c r="I67" s="60">
        <v>985</v>
      </c>
      <c r="J67" s="55"/>
      <c r="M67" s="61"/>
    </row>
    <row r="68" spans="2:13" ht="14.25">
      <c r="B68" s="19"/>
      <c r="C68" s="34" t="s">
        <v>116</v>
      </c>
      <c r="E68" s="32">
        <v>711</v>
      </c>
      <c r="F68" s="32">
        <v>702</v>
      </c>
      <c r="G68" s="32">
        <v>690</v>
      </c>
      <c r="H68" s="32">
        <v>678</v>
      </c>
      <c r="I68" s="60">
        <v>678</v>
      </c>
      <c r="J68" s="55"/>
      <c r="M68" s="61"/>
    </row>
    <row r="69" spans="2:13" ht="14.25">
      <c r="B69" s="19"/>
      <c r="C69" s="34" t="s">
        <v>417</v>
      </c>
      <c r="E69" s="32">
        <v>3262</v>
      </c>
      <c r="F69" s="32">
        <v>3216</v>
      </c>
      <c r="G69" s="32">
        <v>3158</v>
      </c>
      <c r="H69" s="32">
        <v>3101</v>
      </c>
      <c r="I69" s="60">
        <v>3101</v>
      </c>
      <c r="J69" s="55"/>
      <c r="M69" s="61"/>
    </row>
    <row r="70" spans="2:13" ht="14.25">
      <c r="B70" s="19"/>
      <c r="C70" s="34" t="s">
        <v>371</v>
      </c>
      <c r="E70" s="32">
        <v>5389</v>
      </c>
      <c r="F70" s="32">
        <v>5221</v>
      </c>
      <c r="G70" s="32">
        <v>5012</v>
      </c>
      <c r="H70" s="32">
        <v>4802</v>
      </c>
      <c r="I70" s="60">
        <v>4802</v>
      </c>
      <c r="J70" s="55"/>
      <c r="M70" s="61"/>
    </row>
    <row r="71" spans="2:13" ht="14.25">
      <c r="B71" s="19"/>
      <c r="C71" s="34" t="s">
        <v>311</v>
      </c>
      <c r="E71" s="32">
        <v>2460</v>
      </c>
      <c r="F71" s="32">
        <v>2390</v>
      </c>
      <c r="G71" s="32">
        <v>2303</v>
      </c>
      <c r="H71" s="32">
        <v>2216</v>
      </c>
      <c r="I71" s="60">
        <v>2216</v>
      </c>
      <c r="J71" s="55"/>
      <c r="M71" s="61"/>
    </row>
    <row r="72" spans="2:13" ht="14.25">
      <c r="B72" s="19"/>
      <c r="C72" s="34" t="s">
        <v>388</v>
      </c>
      <c r="E72" s="32">
        <v>5997</v>
      </c>
      <c r="F72" s="32">
        <v>5655</v>
      </c>
      <c r="G72" s="32">
        <v>5229</v>
      </c>
      <c r="H72" s="32">
        <v>4802</v>
      </c>
      <c r="I72" s="60">
        <v>4802</v>
      </c>
      <c r="J72" s="55"/>
      <c r="M72" s="61"/>
    </row>
    <row r="73" spans="2:13" ht="14.25">
      <c r="B73" s="19"/>
      <c r="C73" s="34" t="s">
        <v>503</v>
      </c>
      <c r="E73" s="32">
        <v>4777</v>
      </c>
      <c r="F73" s="32">
        <v>4505</v>
      </c>
      <c r="G73" s="32">
        <v>4166</v>
      </c>
      <c r="H73" s="32">
        <v>3826</v>
      </c>
      <c r="I73" s="60">
        <v>3826</v>
      </c>
      <c r="J73" s="55"/>
      <c r="M73" s="61"/>
    </row>
    <row r="74" spans="2:13" ht="14.25">
      <c r="B74" s="19"/>
      <c r="C74" s="34" t="s">
        <v>243</v>
      </c>
      <c r="E74" s="32">
        <v>4714</v>
      </c>
      <c r="F74" s="32">
        <v>4446</v>
      </c>
      <c r="G74" s="32">
        <v>4111</v>
      </c>
      <c r="H74" s="32">
        <v>3776</v>
      </c>
      <c r="I74" s="60">
        <v>3776</v>
      </c>
      <c r="J74" s="55"/>
      <c r="M74" s="61"/>
    </row>
    <row r="75" spans="2:13" ht="14.25">
      <c r="B75" s="19"/>
      <c r="C75" s="34" t="s">
        <v>403</v>
      </c>
      <c r="E75" s="32">
        <v>2525</v>
      </c>
      <c r="F75" s="32">
        <v>2490</v>
      </c>
      <c r="G75" s="32">
        <v>2445</v>
      </c>
      <c r="H75" s="32">
        <v>2400</v>
      </c>
      <c r="I75" s="60">
        <v>2400</v>
      </c>
      <c r="J75" s="55"/>
      <c r="M75" s="61"/>
    </row>
    <row r="76" spans="2:13" ht="14.25">
      <c r="B76" s="19"/>
      <c r="C76" s="34" t="s">
        <v>459</v>
      </c>
      <c r="E76" s="32">
        <v>3901</v>
      </c>
      <c r="F76" s="32">
        <v>3680</v>
      </c>
      <c r="G76" s="32">
        <v>3405</v>
      </c>
      <c r="H76" s="32">
        <v>3129</v>
      </c>
      <c r="I76" s="60">
        <v>3129</v>
      </c>
      <c r="J76" s="55"/>
      <c r="M76" s="61"/>
    </row>
    <row r="77" spans="2:13" ht="14.25">
      <c r="B77" s="19"/>
      <c r="C77" s="34" t="s">
        <v>58</v>
      </c>
      <c r="D77" s="43"/>
      <c r="E77" s="32">
        <v>4163</v>
      </c>
      <c r="F77" s="32">
        <v>4045</v>
      </c>
      <c r="G77" s="32">
        <v>3897</v>
      </c>
      <c r="H77" s="32">
        <v>3749</v>
      </c>
      <c r="I77" s="60">
        <v>3749</v>
      </c>
      <c r="J77" s="55"/>
      <c r="M77" s="61"/>
    </row>
    <row r="78" spans="2:14" ht="14.25">
      <c r="B78" s="44"/>
      <c r="C78" s="62" t="s">
        <v>449</v>
      </c>
      <c r="D78" s="63"/>
      <c r="E78" s="64">
        <v>3098</v>
      </c>
      <c r="F78" s="64">
        <v>3098</v>
      </c>
      <c r="G78" s="64">
        <v>3098</v>
      </c>
      <c r="H78" s="64">
        <v>3098</v>
      </c>
      <c r="I78" s="65">
        <v>3098</v>
      </c>
      <c r="J78" s="66"/>
      <c r="K78" s="6"/>
      <c r="L78" s="6"/>
      <c r="M78" s="6"/>
      <c r="N78" s="6"/>
    </row>
    <row r="79" spans="3:14" ht="14.25">
      <c r="C79" s="27" t="s">
        <v>199</v>
      </c>
      <c r="D79" s="67"/>
      <c r="E79" s="67"/>
      <c r="F79" s="67"/>
      <c r="G79" s="67"/>
      <c r="H79" s="67"/>
      <c r="I79" s="67"/>
      <c r="J79" s="67"/>
      <c r="K79" s="67"/>
      <c r="L79" s="67"/>
      <c r="M79" s="67"/>
      <c r="N79" s="67"/>
    </row>
    <row r="80" spans="3:14" ht="14.25">
      <c r="C80" s="43" t="s">
        <v>395</v>
      </c>
      <c r="D80" s="50"/>
      <c r="E80" s="50"/>
      <c r="F80" s="50"/>
      <c r="G80" s="50"/>
      <c r="H80" s="50"/>
      <c r="I80" s="50"/>
      <c r="J80" s="50"/>
      <c r="K80" s="50"/>
      <c r="L80" s="50"/>
      <c r="M80" s="50"/>
      <c r="N80" s="50"/>
    </row>
  </sheetData>
  <mergeCells count="36">
    <mergeCell ref="C10:H10"/>
    <mergeCell ref="C29:J29"/>
    <mergeCell ref="D31:N31"/>
    <mergeCell ref="D32:N32"/>
    <mergeCell ref="D33:N33"/>
    <mergeCell ref="D34:N34"/>
    <mergeCell ref="D35:N35"/>
    <mergeCell ref="D36:N36"/>
    <mergeCell ref="D37:N37"/>
    <mergeCell ref="D38:N38"/>
    <mergeCell ref="D39:N39"/>
    <mergeCell ref="D40:N40"/>
    <mergeCell ref="D41:N41"/>
    <mergeCell ref="D42:N42"/>
    <mergeCell ref="D43:N43"/>
    <mergeCell ref="D44:N44"/>
    <mergeCell ref="D45:N45"/>
    <mergeCell ref="D46:N46"/>
    <mergeCell ref="D47:N47"/>
    <mergeCell ref="D48:N48"/>
    <mergeCell ref="D49:N49"/>
    <mergeCell ref="D50:N50"/>
    <mergeCell ref="D51:N51"/>
    <mergeCell ref="D52:N52"/>
    <mergeCell ref="D53:N53"/>
    <mergeCell ref="D54:N54"/>
    <mergeCell ref="D55:N55"/>
    <mergeCell ref="D56:N56"/>
    <mergeCell ref="D57:N57"/>
    <mergeCell ref="D58:N58"/>
    <mergeCell ref="D59:N59"/>
    <mergeCell ref="D60:N60"/>
    <mergeCell ref="D61:N61"/>
    <mergeCell ref="C63:I63"/>
    <mergeCell ref="C79:N79"/>
    <mergeCell ref="C80:N80"/>
  </mergeCells>
  <printOptions/>
  <pageMargins left="0.75" right="0.75" top="1" bottom="1" header="0.5" footer="0.5"/>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I33"/>
  <sheetViews>
    <sheetView workbookViewId="0" topLeftCell="A1"/>
  </sheetViews>
  <sheetFormatPr defaultColWidth="17.140625" defaultRowHeight="12.75" customHeight="1"/>
  <cols>
    <col min="1" max="1" width="17.140625" style="0" customWidth="1"/>
    <col min="2" max="2" width="21.28125" style="0" customWidth="1"/>
    <col min="3" max="3" width="22.57421875" style="0" customWidth="1"/>
    <col min="4" max="23" width="17.140625" style="0" customWidth="1"/>
  </cols>
  <sheetData>
    <row r="1" spans="2:3" ht="25.5">
      <c r="B1" s="163" t="s">
        <v>295</v>
      </c>
      <c r="C1" s="163" t="s">
        <v>89</v>
      </c>
    </row>
    <row r="2" spans="1:4" ht="76.5">
      <c r="A2" s="163" t="s">
        <v>166</v>
      </c>
      <c r="B2" s="16" t="s">
        <v>216</v>
      </c>
      <c r="C2" s="16" t="s">
        <v>242</v>
      </c>
      <c r="D2" s="244" t="s">
        <v>232</v>
      </c>
    </row>
    <row r="3" spans="1:4" ht="38.25">
      <c r="A3" s="163" t="s">
        <v>404</v>
      </c>
      <c r="B3" s="16" t="s">
        <v>491</v>
      </c>
      <c r="C3" s="19" t="s">
        <v>431</v>
      </c>
      <c r="D3" s="102"/>
    </row>
    <row r="4" ht="12.75" customHeight="1"/>
    <row r="5" spans="1:2" ht="25.5">
      <c r="A5" s="163" t="s">
        <v>135</v>
      </c>
      <c r="B5" s="2" t="s">
        <v>70</v>
      </c>
    </row>
    <row r="6" ht="12.75" customHeight="1"/>
    <row r="7" ht="12.75" customHeight="1"/>
    <row r="8" spans="1:6" ht="38.25">
      <c r="A8" s="16" t="s">
        <v>406</v>
      </c>
      <c r="B8" s="16" t="s">
        <v>251</v>
      </c>
      <c r="C8" s="16" t="s">
        <v>393</v>
      </c>
      <c r="D8" s="16" t="s">
        <v>35</v>
      </c>
      <c r="F8" s="16" t="s">
        <v>8</v>
      </c>
    </row>
    <row r="9" spans="1:6" ht="51">
      <c r="A9" s="16" t="s">
        <v>460</v>
      </c>
      <c r="B9" s="16">
        <v>2920</v>
      </c>
      <c r="C9" s="245">
        <v>0.95</v>
      </c>
      <c r="D9" s="245" t="s">
        <v>144</v>
      </c>
      <c r="E9" s="246"/>
      <c r="F9" s="16" t="s">
        <v>423</v>
      </c>
    </row>
    <row r="10" spans="1:6" ht="51">
      <c r="A10" s="16" t="s">
        <v>275</v>
      </c>
      <c r="B10" s="16">
        <v>1500</v>
      </c>
      <c r="C10" s="245">
        <v>0.95</v>
      </c>
      <c r="D10" s="245" t="s">
        <v>348</v>
      </c>
      <c r="E10" s="246"/>
      <c r="F10" s="247" t="s">
        <v>293</v>
      </c>
    </row>
    <row r="11" spans="1:6" ht="63.75">
      <c r="A11" s="16" t="s">
        <v>283</v>
      </c>
      <c r="B11" s="16">
        <v>3000</v>
      </c>
      <c r="C11" s="16">
        <v>0.09</v>
      </c>
      <c r="D11" s="16" t="s">
        <v>147</v>
      </c>
      <c r="E11" s="50"/>
      <c r="F11" s="16">
        <v>0</v>
      </c>
    </row>
    <row r="12" spans="1:6" ht="51">
      <c r="A12" s="16" t="s">
        <v>30</v>
      </c>
      <c r="B12" s="16">
        <v>1400</v>
      </c>
      <c r="C12" s="245">
        <v>0.95</v>
      </c>
      <c r="D12" s="245" t="s">
        <v>221</v>
      </c>
      <c r="E12" s="246"/>
      <c r="F12" s="16" t="s">
        <v>20</v>
      </c>
    </row>
    <row r="13" ht="12.75" customHeight="1"/>
    <row r="14" ht="12.75" customHeight="1"/>
    <row r="15" ht="12.75" customHeight="1"/>
    <row r="16" ht="12.75" customHeight="1"/>
    <row r="17" spans="1:8" ht="63">
      <c r="A17" s="18"/>
      <c r="B17" s="18"/>
      <c r="C17" s="248" t="s">
        <v>194</v>
      </c>
      <c r="D17" s="249"/>
      <c r="E17" s="249"/>
      <c r="F17" s="50"/>
      <c r="G17" s="18" t="s">
        <v>126</v>
      </c>
      <c r="H17" s="18"/>
    </row>
    <row r="18" spans="1:9" ht="25.5">
      <c r="A18" s="250" t="s">
        <v>111</v>
      </c>
      <c r="B18" s="250" t="s">
        <v>49</v>
      </c>
      <c r="C18" s="251" t="s">
        <v>326</v>
      </c>
      <c r="D18" s="252" t="s">
        <v>327</v>
      </c>
      <c r="E18" s="251" t="s">
        <v>63</v>
      </c>
      <c r="F18" s="252" t="s">
        <v>10</v>
      </c>
      <c r="G18" s="250" t="s">
        <v>380</v>
      </c>
      <c r="H18" s="250" t="s">
        <v>211</v>
      </c>
      <c r="I18" s="253"/>
    </row>
    <row r="19" spans="1:9" ht="25.5">
      <c r="A19" s="254" t="s">
        <v>224</v>
      </c>
      <c r="B19" s="255"/>
      <c r="C19" s="256">
        <v>2020</v>
      </c>
      <c r="D19" s="256">
        <v>2020</v>
      </c>
      <c r="E19" s="256">
        <v>2020</v>
      </c>
      <c r="F19" s="256">
        <v>2020</v>
      </c>
      <c r="G19" s="257">
        <v>2020</v>
      </c>
      <c r="H19" s="257">
        <v>2020</v>
      </c>
      <c r="I19" s="55"/>
    </row>
    <row r="20" spans="1:9" ht="25.5">
      <c r="A20" s="254" t="s">
        <v>415</v>
      </c>
      <c r="B20" s="255" t="s">
        <v>142</v>
      </c>
      <c r="C20" s="256">
        <v>3076</v>
      </c>
      <c r="D20" s="256">
        <v>3076</v>
      </c>
      <c r="E20" s="256">
        <v>3076</v>
      </c>
      <c r="F20" s="256">
        <v>3076</v>
      </c>
      <c r="G20" s="257">
        <v>3076</v>
      </c>
      <c r="H20" s="257" t="s">
        <v>197</v>
      </c>
      <c r="I20" s="55"/>
    </row>
    <row r="21" spans="1:9" ht="38.25">
      <c r="A21" s="254" t="s">
        <v>350</v>
      </c>
      <c r="B21" s="255" t="s">
        <v>97</v>
      </c>
      <c r="C21" s="256">
        <v>100</v>
      </c>
      <c r="D21" s="256">
        <v>100</v>
      </c>
      <c r="E21" s="256">
        <v>100</v>
      </c>
      <c r="F21" s="256">
        <v>100</v>
      </c>
      <c r="G21" s="257">
        <v>100</v>
      </c>
      <c r="H21" s="257">
        <v>100</v>
      </c>
      <c r="I21" s="55"/>
    </row>
    <row r="22" spans="1:9" ht="76.5">
      <c r="A22" s="254" t="s">
        <v>479</v>
      </c>
      <c r="B22" s="255" t="s">
        <v>75</v>
      </c>
      <c r="C22" s="258" t="s">
        <v>333</v>
      </c>
      <c r="D22" s="258" t="s">
        <v>333</v>
      </c>
      <c r="E22" s="259" t="s">
        <v>281</v>
      </c>
      <c r="F22" s="258" t="s">
        <v>333</v>
      </c>
      <c r="G22" s="258" t="s">
        <v>333</v>
      </c>
      <c r="H22" s="258" t="s">
        <v>333</v>
      </c>
      <c r="I22" s="260"/>
    </row>
    <row r="23" spans="1:9" ht="38.25">
      <c r="A23" s="254" t="s">
        <v>501</v>
      </c>
      <c r="B23" s="255" t="s">
        <v>354</v>
      </c>
      <c r="C23" s="256">
        <v>14.24</v>
      </c>
      <c r="D23" s="256">
        <v>14.24</v>
      </c>
      <c r="E23" s="256">
        <v>14.24</v>
      </c>
      <c r="F23" s="256">
        <v>14.24</v>
      </c>
      <c r="G23" s="257">
        <v>14.24</v>
      </c>
      <c r="H23" s="257">
        <v>14.24</v>
      </c>
      <c r="I23" s="55"/>
    </row>
    <row r="24" spans="1:9" ht="51">
      <c r="A24" s="254" t="s">
        <v>188</v>
      </c>
      <c r="B24" s="255" t="s">
        <v>354</v>
      </c>
      <c r="C24" s="256" t="s">
        <v>429</v>
      </c>
      <c r="D24" s="256" t="s">
        <v>429</v>
      </c>
      <c r="E24" s="256" t="s">
        <v>429</v>
      </c>
      <c r="F24" s="256" t="s">
        <v>429</v>
      </c>
      <c r="G24" s="257" t="s">
        <v>464</v>
      </c>
      <c r="H24" s="257" t="s">
        <v>464</v>
      </c>
      <c r="I24" s="55"/>
    </row>
    <row r="25" spans="1:9" ht="25.5">
      <c r="A25" s="254" t="s">
        <v>434</v>
      </c>
      <c r="B25" s="255" t="s">
        <v>445</v>
      </c>
      <c r="C25" s="256">
        <v>0</v>
      </c>
      <c r="D25" s="256">
        <v>0</v>
      </c>
      <c r="E25" s="256">
        <v>0</v>
      </c>
      <c r="F25" s="256">
        <v>0</v>
      </c>
      <c r="G25" s="257">
        <v>0</v>
      </c>
      <c r="H25" s="257">
        <v>0</v>
      </c>
      <c r="I25" s="55"/>
    </row>
    <row r="26" spans="1:9" ht="38.25">
      <c r="A26" s="254" t="s">
        <v>205</v>
      </c>
      <c r="B26" s="255" t="s">
        <v>398</v>
      </c>
      <c r="C26" s="256">
        <v>1</v>
      </c>
      <c r="D26" s="256">
        <v>0.8</v>
      </c>
      <c r="E26" s="256">
        <v>0</v>
      </c>
      <c r="F26" s="256">
        <v>1</v>
      </c>
      <c r="G26" s="257">
        <v>1</v>
      </c>
      <c r="H26" s="257">
        <v>1</v>
      </c>
      <c r="I26" s="55"/>
    </row>
    <row r="27" spans="1:9" ht="89.25">
      <c r="A27" s="254" t="s">
        <v>458</v>
      </c>
      <c r="B27" s="255" t="s">
        <v>172</v>
      </c>
      <c r="C27" s="256" t="s">
        <v>269</v>
      </c>
      <c r="D27" s="256" t="s">
        <v>269</v>
      </c>
      <c r="E27" s="256" t="s">
        <v>299</v>
      </c>
      <c r="F27" s="256" t="s">
        <v>3</v>
      </c>
      <c r="G27" s="257" t="s">
        <v>272</v>
      </c>
      <c r="H27" s="257" t="s">
        <v>509</v>
      </c>
      <c r="I27" s="55"/>
    </row>
    <row r="28" spans="1:9" ht="63.75">
      <c r="A28" s="254" t="s">
        <v>440</v>
      </c>
      <c r="B28" s="255" t="s">
        <v>64</v>
      </c>
      <c r="C28" s="256">
        <v>0</v>
      </c>
      <c r="D28" s="256">
        <v>0</v>
      </c>
      <c r="E28" s="256">
        <v>0</v>
      </c>
      <c r="F28" s="256">
        <v>0</v>
      </c>
      <c r="G28" s="257">
        <v>0</v>
      </c>
      <c r="H28" s="257">
        <v>0</v>
      </c>
      <c r="I28" s="55"/>
    </row>
    <row r="29" spans="1:9" ht="63.75">
      <c r="A29" s="254" t="s">
        <v>368</v>
      </c>
      <c r="B29" s="255" t="s">
        <v>335</v>
      </c>
      <c r="C29" s="256">
        <v>0.112</v>
      </c>
      <c r="D29" s="256">
        <v>0.112</v>
      </c>
      <c r="E29" s="256">
        <v>0.112</v>
      </c>
      <c r="F29" s="256">
        <v>0.112</v>
      </c>
      <c r="G29" s="257">
        <v>0.112</v>
      </c>
      <c r="H29" s="257">
        <v>0.112</v>
      </c>
      <c r="I29" s="55"/>
    </row>
    <row r="30" spans="1:9" ht="38.25">
      <c r="A30" s="254" t="s">
        <v>282</v>
      </c>
      <c r="B30" s="255" t="s">
        <v>16</v>
      </c>
      <c r="C30" s="256">
        <v>0.05</v>
      </c>
      <c r="D30" s="256">
        <v>0.05</v>
      </c>
      <c r="E30" s="256">
        <v>0.05</v>
      </c>
      <c r="F30" s="256">
        <v>0.05</v>
      </c>
      <c r="G30" s="257">
        <v>0.05</v>
      </c>
      <c r="H30" s="257">
        <v>0.05</v>
      </c>
      <c r="I30" s="55"/>
    </row>
    <row r="31" spans="1:9" ht="38.25">
      <c r="A31" s="254" t="s">
        <v>392</v>
      </c>
      <c r="B31" s="255" t="s">
        <v>96</v>
      </c>
      <c r="C31" s="256">
        <v>21.92</v>
      </c>
      <c r="D31" s="256">
        <v>21.92</v>
      </c>
      <c r="E31" s="256">
        <v>21.92</v>
      </c>
      <c r="F31" s="256">
        <v>21.92</v>
      </c>
      <c r="G31" s="257">
        <v>21.92</v>
      </c>
      <c r="H31" s="257">
        <v>21.92</v>
      </c>
      <c r="I31" s="55"/>
    </row>
    <row r="32" spans="1:9" ht="38.25">
      <c r="A32" s="172" t="s">
        <v>87</v>
      </c>
      <c r="B32" s="261" t="s">
        <v>165</v>
      </c>
      <c r="C32" s="256">
        <v>1</v>
      </c>
      <c r="D32" s="256">
        <v>1</v>
      </c>
      <c r="E32" s="256">
        <v>1</v>
      </c>
      <c r="F32" s="256">
        <v>1</v>
      </c>
      <c r="G32" s="257">
        <v>1</v>
      </c>
      <c r="H32" s="257">
        <v>1</v>
      </c>
      <c r="I32" s="55"/>
    </row>
    <row r="33" spans="3:8" ht="12.75" customHeight="1">
      <c r="C33" s="49"/>
      <c r="D33" s="49"/>
      <c r="E33" s="49"/>
      <c r="F33" s="49"/>
      <c r="G33" s="49"/>
      <c r="H33" s="49"/>
    </row>
  </sheetData>
  <mergeCells count="6">
    <mergeCell ref="D9:E9"/>
    <mergeCell ref="D10:E10"/>
    <mergeCell ref="D11:E11"/>
    <mergeCell ref="D12:E12"/>
    <mergeCell ref="C17:F17"/>
    <mergeCell ref="G17:H17"/>
  </mergeCells>
  <printOptions/>
  <pageMargins left="0.75" right="0.75" top="1" bottom="1" header="0.5" footer="0.5"/>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N69"/>
  <sheetViews>
    <sheetView workbookViewId="0" topLeftCell="A1"/>
  </sheetViews>
  <sheetFormatPr defaultColWidth="17.140625" defaultRowHeight="12.75" customHeight="1"/>
  <cols>
    <col min="1" max="2" width="17.140625" style="0" customWidth="1"/>
    <col min="3" max="3" width="22.00390625" style="0" customWidth="1"/>
    <col min="4" max="4" width="15.28125" style="0" customWidth="1"/>
    <col min="5" max="5" width="13.28125" style="0" customWidth="1"/>
    <col min="6" max="6" width="13.140625" style="0" customWidth="1"/>
    <col min="7" max="7" width="14.140625" style="0" customWidth="1"/>
    <col min="8" max="8" width="10.140625" style="0" customWidth="1"/>
    <col min="9" max="9" width="14.7109375" style="0" customWidth="1"/>
    <col min="10" max="10" width="9.28125" style="0" customWidth="1"/>
    <col min="11" max="11" width="13.8515625" style="0" customWidth="1"/>
    <col min="12" max="12" width="14.57421875" style="0" customWidth="1"/>
    <col min="13" max="13" width="17.57421875" style="0" customWidth="1"/>
    <col min="14" max="14" width="21.57421875" style="0" customWidth="1"/>
  </cols>
  <sheetData>
    <row r="1" spans="2:3" ht="12.75">
      <c r="B1" s="163" t="s">
        <v>295</v>
      </c>
      <c r="C1" s="163" t="s">
        <v>89</v>
      </c>
    </row>
    <row r="2" spans="1:3" ht="51">
      <c r="A2" s="163" t="s">
        <v>166</v>
      </c>
      <c r="B2" s="16" t="s">
        <v>358</v>
      </c>
      <c r="C2" s="16" t="s">
        <v>340</v>
      </c>
    </row>
    <row r="3" spans="1:3" ht="38.25">
      <c r="A3" s="163" t="s">
        <v>404</v>
      </c>
      <c r="B3" s="16" t="s">
        <v>208</v>
      </c>
      <c r="C3" s="16" t="s">
        <v>98</v>
      </c>
    </row>
    <row r="4" ht="12.75" customHeight="1"/>
    <row r="5" ht="12.75" customHeight="1"/>
    <row r="6" spans="3:5" ht="38.25">
      <c r="C6" s="16" t="s">
        <v>135</v>
      </c>
      <c r="D6" s="16" t="s">
        <v>130</v>
      </c>
      <c r="E6" s="163" t="s">
        <v>45</v>
      </c>
    </row>
    <row r="7" spans="1:5" ht="25.5">
      <c r="A7" s="120" t="s">
        <v>130</v>
      </c>
      <c r="D7" s="16" t="s">
        <v>507</v>
      </c>
      <c r="E7" s="163" t="s">
        <v>45</v>
      </c>
    </row>
    <row r="8" ht="38.25">
      <c r="C8" s="2" t="s">
        <v>130</v>
      </c>
    </row>
    <row r="9" spans="1:7" ht="114.75">
      <c r="A9" s="16" t="s">
        <v>156</v>
      </c>
      <c r="B9" s="16"/>
      <c r="C9" s="16"/>
      <c r="D9" s="16"/>
      <c r="E9" s="16"/>
      <c r="F9" s="16"/>
      <c r="G9" s="16"/>
    </row>
    <row r="10" spans="1:8" ht="18">
      <c r="A10" s="48"/>
      <c r="B10" s="132" t="s">
        <v>494</v>
      </c>
      <c r="C10" s="133"/>
      <c r="D10" s="132" t="s">
        <v>12</v>
      </c>
      <c r="E10" s="134"/>
      <c r="F10" s="134"/>
      <c r="G10" s="133"/>
      <c r="H10" s="102"/>
    </row>
    <row r="11" spans="1:8" ht="42.75">
      <c r="A11" s="122" t="s">
        <v>470</v>
      </c>
      <c r="B11" s="135" t="s">
        <v>182</v>
      </c>
      <c r="C11" s="136" t="s">
        <v>29</v>
      </c>
      <c r="D11" s="135" t="s">
        <v>268</v>
      </c>
      <c r="E11" s="137" t="s">
        <v>99</v>
      </c>
      <c r="F11" s="137" t="s">
        <v>304</v>
      </c>
      <c r="G11" s="136" t="s">
        <v>257</v>
      </c>
      <c r="H11" s="102"/>
    </row>
    <row r="12" spans="1:8" ht="14.25">
      <c r="A12" s="138" t="s">
        <v>296</v>
      </c>
      <c r="B12" s="139">
        <v>5462.34851620781</v>
      </c>
      <c r="C12" s="140">
        <v>5080.99137335067</v>
      </c>
      <c r="D12" s="141">
        <v>88.75</v>
      </c>
      <c r="E12" s="142">
        <v>2.04</v>
      </c>
      <c r="F12" s="143">
        <v>10488</v>
      </c>
      <c r="G12" s="140">
        <v>10488</v>
      </c>
      <c r="H12" s="102"/>
    </row>
    <row r="13" spans="1:8" ht="14.25">
      <c r="A13" s="144" t="s">
        <v>493</v>
      </c>
      <c r="B13" s="145">
        <v>2844.27877034358</v>
      </c>
      <c r="C13" s="146">
        <v>2742.70734177215</v>
      </c>
      <c r="D13" s="147">
        <v>29.67</v>
      </c>
      <c r="E13" s="148">
        <v>4.25</v>
      </c>
      <c r="F13" s="149">
        <f>G13+400</f>
      </c>
      <c r="G13" s="262">
        <v>8600</v>
      </c>
      <c r="H13" s="102"/>
    </row>
    <row r="14" spans="1:8" ht="14.25">
      <c r="A14" s="34" t="s">
        <v>125</v>
      </c>
      <c r="B14" s="149">
        <v>1020.57142857143</v>
      </c>
      <c r="C14" s="146">
        <v>984.75</v>
      </c>
      <c r="D14" s="147">
        <v>14.39</v>
      </c>
      <c r="E14" s="148">
        <v>3.43</v>
      </c>
      <c r="F14" s="149">
        <v>7050</v>
      </c>
      <c r="G14" s="262">
        <v>6120</v>
      </c>
      <c r="H14" s="102"/>
    </row>
    <row r="15" spans="1:8" ht="14.25">
      <c r="A15" s="144" t="s">
        <v>116</v>
      </c>
      <c r="B15" s="145">
        <v>701.83</v>
      </c>
      <c r="C15" s="146">
        <v>678.08</v>
      </c>
      <c r="D15" s="147">
        <v>6.7</v>
      </c>
      <c r="E15" s="148">
        <v>9.87</v>
      </c>
      <c r="F15" s="149">
        <v>9750</v>
      </c>
      <c r="G15" s="151">
        <v>9750</v>
      </c>
      <c r="H15" s="102"/>
    </row>
    <row r="16" spans="1:8" ht="14.25">
      <c r="A16" s="144" t="s">
        <v>417</v>
      </c>
      <c r="B16" s="145">
        <v>3215.89305605787</v>
      </c>
      <c r="C16" s="146">
        <v>3100.85734177215</v>
      </c>
      <c r="D16" s="147">
        <v>48.9</v>
      </c>
      <c r="E16" s="148">
        <v>6.87</v>
      </c>
      <c r="F16" s="149">
        <v>8700</v>
      </c>
      <c r="G16" s="151">
        <v>8700</v>
      </c>
      <c r="H16" s="102"/>
    </row>
    <row r="17" spans="1:8" ht="14.25">
      <c r="A17" s="144" t="s">
        <v>371</v>
      </c>
      <c r="B17" s="145">
        <v>5221.35019891501</v>
      </c>
      <c r="C17" s="151">
        <v>4802.45734177215</v>
      </c>
      <c r="D17" s="147">
        <v>69.3</v>
      </c>
      <c r="E17" s="148">
        <v>8.04</v>
      </c>
      <c r="F17" s="149">
        <v>10700</v>
      </c>
      <c r="G17" s="262">
        <v>10002</v>
      </c>
      <c r="H17" s="102"/>
    </row>
    <row r="18" spans="1:8" ht="14.25">
      <c r="A18" s="144" t="s">
        <v>311</v>
      </c>
      <c r="B18" s="263">
        <v>1621</v>
      </c>
      <c r="C18" s="264">
        <v>1503</v>
      </c>
      <c r="D18" s="147">
        <v>28.07</v>
      </c>
      <c r="E18" s="148">
        <v>0</v>
      </c>
      <c r="F18" s="149" t="s">
        <v>152</v>
      </c>
      <c r="G18" s="151" t="s">
        <v>152</v>
      </c>
      <c r="H18" s="102"/>
    </row>
    <row r="19" spans="1:8" ht="14.25">
      <c r="A19" s="144" t="s">
        <v>388</v>
      </c>
      <c r="B19" s="263">
        <v>3825</v>
      </c>
      <c r="C19" s="264">
        <v>3248</v>
      </c>
      <c r="D19" s="147">
        <v>53.33</v>
      </c>
      <c r="E19" s="148">
        <v>0</v>
      </c>
      <c r="F19" s="149" t="s">
        <v>152</v>
      </c>
      <c r="G19" s="151" t="s">
        <v>152</v>
      </c>
      <c r="H19" s="102"/>
    </row>
    <row r="20" spans="1:8" ht="14.25">
      <c r="A20" s="144" t="s">
        <v>503</v>
      </c>
      <c r="B20" s="263">
        <v>3048</v>
      </c>
      <c r="C20" s="265">
        <v>2590</v>
      </c>
      <c r="D20" s="147">
        <v>16.7</v>
      </c>
      <c r="E20" s="148">
        <v>0</v>
      </c>
      <c r="F20" s="149" t="s">
        <v>152</v>
      </c>
      <c r="G20" s="151" t="s">
        <v>152</v>
      </c>
      <c r="H20" s="102"/>
    </row>
    <row r="21" spans="1:8" ht="14.25">
      <c r="A21" s="144" t="s">
        <v>243</v>
      </c>
      <c r="B21" s="263">
        <v>3008</v>
      </c>
      <c r="C21" s="265">
        <v>2556</v>
      </c>
      <c r="D21" s="147">
        <v>64</v>
      </c>
      <c r="E21" s="148">
        <v>0</v>
      </c>
      <c r="F21" s="149" t="s">
        <v>152</v>
      </c>
      <c r="G21" s="151" t="s">
        <v>152</v>
      </c>
      <c r="H21" s="102"/>
    </row>
    <row r="22" spans="1:8" ht="14.25">
      <c r="A22" s="144" t="s">
        <v>403</v>
      </c>
      <c r="B22" s="263">
        <v>1688</v>
      </c>
      <c r="C22" s="265">
        <v>1627</v>
      </c>
      <c r="D22" s="147">
        <v>120.326536604041</v>
      </c>
      <c r="E22" s="148">
        <v>0</v>
      </c>
      <c r="F22" s="149">
        <v>13648</v>
      </c>
      <c r="G22" s="151">
        <v>13648</v>
      </c>
      <c r="H22" s="102"/>
    </row>
    <row r="23" spans="1:8" ht="14.25">
      <c r="A23" s="144" t="s">
        <v>459</v>
      </c>
      <c r="B23" s="263">
        <v>2498</v>
      </c>
      <c r="C23" s="265">
        <v>2125</v>
      </c>
      <c r="D23" s="147">
        <v>100.5</v>
      </c>
      <c r="E23" s="148">
        <v>5</v>
      </c>
      <c r="F23" s="149">
        <v>13500</v>
      </c>
      <c r="G23" s="151">
        <v>13500</v>
      </c>
      <c r="H23" s="102"/>
    </row>
    <row r="24" spans="1:8" ht="14.25">
      <c r="A24" s="144" t="s">
        <v>58</v>
      </c>
      <c r="B24" s="263">
        <v>2737</v>
      </c>
      <c r="C24" s="265">
        <v>2538</v>
      </c>
      <c r="D24" s="147">
        <v>84.27</v>
      </c>
      <c r="E24" s="148">
        <v>9.64</v>
      </c>
      <c r="F24" s="149" t="s">
        <v>152</v>
      </c>
      <c r="G24" s="151" t="s">
        <v>152</v>
      </c>
      <c r="H24" s="102"/>
    </row>
    <row r="25" spans="1:8" ht="14.25">
      <c r="A25" s="266" t="s">
        <v>81</v>
      </c>
      <c r="B25" s="267">
        <v>2098</v>
      </c>
      <c r="C25" s="268">
        <v>2098</v>
      </c>
      <c r="D25" s="127">
        <v>14.24</v>
      </c>
      <c r="E25" s="18">
        <v>0</v>
      </c>
      <c r="F25" s="18"/>
      <c r="G25" s="48"/>
      <c r="H25" s="102"/>
    </row>
    <row r="26" spans="1:7" ht="51">
      <c r="A26" s="49" t="s">
        <v>313</v>
      </c>
      <c r="B26" s="49"/>
      <c r="C26" s="49"/>
      <c r="D26" s="49"/>
      <c r="E26" s="49"/>
      <c r="F26" s="49"/>
      <c r="G26" s="49"/>
    </row>
    <row r="27" spans="1:5" ht="12.75" customHeight="1">
      <c r="A27" s="16"/>
      <c r="B27" s="50"/>
      <c r="C27" s="50"/>
      <c r="D27" s="50"/>
      <c r="E27" s="50"/>
    </row>
    <row r="28" ht="12.75" customHeight="1"/>
    <row r="29" spans="1:7" ht="12.75" customHeight="1">
      <c r="A29" s="97" t="s">
        <v>331</v>
      </c>
      <c r="B29" s="50"/>
      <c r="C29" s="50"/>
      <c r="D29" s="50"/>
      <c r="E29" s="50"/>
      <c r="F29" s="50"/>
      <c r="G29" s="50"/>
    </row>
    <row r="30" spans="1:7" ht="12.75" customHeight="1">
      <c r="A30" s="97" t="s">
        <v>183</v>
      </c>
      <c r="B30" s="50"/>
      <c r="C30" s="50"/>
      <c r="D30" s="50"/>
      <c r="E30" s="50"/>
      <c r="F30" s="50"/>
      <c r="G30" s="50"/>
    </row>
    <row r="31" ht="12.75" customHeight="1"/>
    <row r="32" spans="3:8" ht="18">
      <c r="C32" s="17" t="s">
        <v>262</v>
      </c>
      <c r="D32" s="50"/>
      <c r="E32" s="16"/>
      <c r="F32" s="50"/>
      <c r="G32" s="50"/>
      <c r="H32" s="50"/>
    </row>
    <row r="33" spans="3:14" ht="12.75" customHeight="1">
      <c r="C33" s="18"/>
      <c r="D33" s="18"/>
      <c r="E33" s="18"/>
      <c r="F33" s="18"/>
      <c r="G33" s="18"/>
      <c r="H33" s="18"/>
      <c r="I33" s="18"/>
      <c r="J33" s="18"/>
      <c r="K33" s="18"/>
      <c r="L33" s="18"/>
      <c r="M33" s="18"/>
      <c r="N33" s="18"/>
    </row>
    <row r="34" spans="2:14" ht="71.25">
      <c r="B34" s="19"/>
      <c r="C34" s="269" t="s">
        <v>470</v>
      </c>
      <c r="D34" s="270"/>
      <c r="E34" s="271" t="s">
        <v>378</v>
      </c>
      <c r="F34" s="271" t="s">
        <v>37</v>
      </c>
      <c r="G34" s="271" t="s">
        <v>50</v>
      </c>
      <c r="H34" s="271" t="s">
        <v>80</v>
      </c>
      <c r="I34" s="271" t="s">
        <v>279</v>
      </c>
      <c r="J34" s="271" t="s">
        <v>430</v>
      </c>
      <c r="K34" s="271" t="s">
        <v>421</v>
      </c>
      <c r="L34" s="272" t="s">
        <v>140</v>
      </c>
      <c r="M34" s="272" t="s">
        <v>462</v>
      </c>
      <c r="N34" s="273"/>
    </row>
    <row r="35" spans="2:14" ht="14.25">
      <c r="B35" s="25" t="s">
        <v>296</v>
      </c>
      <c r="C35" s="26" t="s">
        <v>296</v>
      </c>
      <c r="D35" s="27"/>
      <c r="E35" s="28">
        <v>5339</v>
      </c>
      <c r="F35" s="29">
        <v>0.1</v>
      </c>
      <c r="G35" s="30">
        <v>4805.1</v>
      </c>
      <c r="H35" s="30">
        <v>0</v>
      </c>
      <c r="I35" s="31">
        <v>21.92</v>
      </c>
      <c r="J35" s="31">
        <v>0</v>
      </c>
      <c r="K35" s="31">
        <v>253.971373350666</v>
      </c>
      <c r="L35" s="32">
        <f>(((E35+H35)+I35)+J35)+K35</f>
      </c>
      <c r="M35" s="32">
        <f>(((G35+H35)+I35)+J35)+K35</f>
      </c>
      <c r="N35" s="274"/>
    </row>
    <row r="36" spans="2:14" ht="14.25">
      <c r="B36" s="25" t="s">
        <v>114</v>
      </c>
      <c r="C36" s="34" t="s">
        <v>493</v>
      </c>
      <c r="E36" s="35">
        <v>2844</v>
      </c>
      <c r="F36" s="36">
        <v>0.05</v>
      </c>
      <c r="G36" s="32">
        <v>2701.8</v>
      </c>
      <c r="H36" s="32">
        <v>0</v>
      </c>
      <c r="I36" s="37">
        <v>21.92</v>
      </c>
      <c r="J36" s="37">
        <v>18.9873417721519</v>
      </c>
      <c r="K36" s="37">
        <v>0</v>
      </c>
      <c r="L36" s="32">
        <f>(((E36+H36)+I36)+J36)+K36</f>
      </c>
      <c r="M36" s="32">
        <f>(((G36+H36)+I36)+J36)+K36</f>
      </c>
      <c r="N36" s="275"/>
    </row>
    <row r="37" spans="2:14" ht="14.25">
      <c r="B37" s="25" t="s">
        <v>435</v>
      </c>
      <c r="C37" s="34" t="s">
        <v>435</v>
      </c>
      <c r="E37" s="35">
        <v>978</v>
      </c>
      <c r="F37" s="36">
        <v>0.05</v>
      </c>
      <c r="G37" s="32">
        <v>929.1</v>
      </c>
      <c r="H37" s="37">
        <v>9.98</v>
      </c>
      <c r="I37" s="37">
        <v>21.92</v>
      </c>
      <c r="J37" s="37">
        <v>0</v>
      </c>
      <c r="K37" s="37">
        <v>0</v>
      </c>
      <c r="L37" s="32">
        <f>(((E37+H37)+I37)+J37)+K37</f>
      </c>
      <c r="M37" s="32">
        <f>(((G37+H37)+I37)+J37)+K37</f>
      </c>
      <c r="N37" s="275"/>
    </row>
    <row r="38" spans="2:14" ht="14.25">
      <c r="B38" s="25" t="s">
        <v>125</v>
      </c>
      <c r="C38" s="34" t="s">
        <v>125</v>
      </c>
      <c r="E38" s="35">
        <v>1003</v>
      </c>
      <c r="F38" s="36">
        <v>0.05</v>
      </c>
      <c r="G38" s="32">
        <v>952.85</v>
      </c>
      <c r="H38" s="37">
        <v>9.98</v>
      </c>
      <c r="I38" s="37">
        <v>21.92</v>
      </c>
      <c r="J38" s="37">
        <v>0</v>
      </c>
      <c r="K38" s="37">
        <v>0</v>
      </c>
      <c r="L38" s="32">
        <f>(((E38+H38)+I38)+J38)+K38</f>
      </c>
      <c r="M38" s="39">
        <f>(((G38+H38)+I38)+J38)+K38</f>
      </c>
      <c r="N38" s="275"/>
    </row>
    <row r="39" spans="2:14" ht="14.25">
      <c r="B39" s="25" t="s">
        <v>228</v>
      </c>
      <c r="C39" s="34" t="s">
        <v>247</v>
      </c>
      <c r="E39" s="35">
        <v>665</v>
      </c>
      <c r="F39" s="36">
        <v>0.05</v>
      </c>
      <c r="G39" s="32">
        <v>631.75</v>
      </c>
      <c r="H39" s="37">
        <v>24.41</v>
      </c>
      <c r="I39" s="37">
        <v>21.92</v>
      </c>
      <c r="J39" s="37">
        <v>0</v>
      </c>
      <c r="K39" s="37">
        <v>0</v>
      </c>
      <c r="L39" s="32">
        <f>(((E39+H39)+I39)+J39)+K39</f>
      </c>
      <c r="M39" s="40">
        <f>(((G39+H39)+I39)+J39)+K39</f>
      </c>
      <c r="N39" s="275"/>
    </row>
    <row r="40" spans="2:14" ht="14.25">
      <c r="B40" s="25" t="s">
        <v>6</v>
      </c>
      <c r="C40" s="34" t="s">
        <v>417</v>
      </c>
      <c r="E40" s="35">
        <v>3221</v>
      </c>
      <c r="F40" s="36">
        <v>0.05</v>
      </c>
      <c r="G40" s="32">
        <v>3059.95</v>
      </c>
      <c r="H40" s="32">
        <v>0</v>
      </c>
      <c r="I40" s="37">
        <v>21.92</v>
      </c>
      <c r="J40" s="37">
        <v>18.9873417721519</v>
      </c>
      <c r="K40" s="37">
        <v>0</v>
      </c>
      <c r="L40" s="32">
        <f>(((E40+H40)+I40)+J40)+K40</f>
      </c>
      <c r="M40" s="40">
        <f>(((G40+H40)+I40)+J40)+K40</f>
      </c>
      <c r="N40" s="275"/>
    </row>
    <row r="41" spans="2:14" ht="14.25">
      <c r="B41" s="25" t="s">
        <v>419</v>
      </c>
      <c r="C41" s="34" t="s">
        <v>371</v>
      </c>
      <c r="E41" s="35">
        <v>5348</v>
      </c>
      <c r="F41" s="41">
        <v>0.10965781600598</v>
      </c>
      <c r="G41" s="32">
        <v>4761.55</v>
      </c>
      <c r="H41" s="32">
        <v>0</v>
      </c>
      <c r="I41" s="37">
        <v>21.92</v>
      </c>
      <c r="J41" s="37">
        <v>18.9873417721519</v>
      </c>
      <c r="K41" s="37">
        <v>0</v>
      </c>
      <c r="L41" s="32">
        <f>(((E41+H41)+I41)+J41)+K41</f>
      </c>
      <c r="M41" s="40">
        <f>(((G41+H41)+I41)+J41)+K41</f>
      </c>
      <c r="N41" s="275"/>
    </row>
    <row r="42" spans="2:14" ht="14.25">
      <c r="B42" s="25" t="s">
        <v>416</v>
      </c>
      <c r="C42" s="34" t="s">
        <v>311</v>
      </c>
      <c r="E42" s="276">
        <v>1646</v>
      </c>
      <c r="F42" s="42">
        <v>0.1</v>
      </c>
      <c r="G42" s="242">
        <v>1481</v>
      </c>
      <c r="H42" s="32">
        <v>0</v>
      </c>
      <c r="I42" s="37">
        <v>21.92</v>
      </c>
      <c r="J42" s="37">
        <v>0</v>
      </c>
      <c r="K42" s="37">
        <v>0</v>
      </c>
      <c r="L42" s="242">
        <f>(((E42+H42)+I42)+J42)+K42</f>
      </c>
      <c r="M42" s="277">
        <f>(((G42+H42)+I42)+J42)+K42</f>
      </c>
      <c r="N42" s="275"/>
    </row>
    <row r="43" spans="2:14" ht="14.25">
      <c r="B43" s="25" t="s">
        <v>388</v>
      </c>
      <c r="C43" s="34" t="s">
        <v>388</v>
      </c>
      <c r="E43" s="276">
        <v>4033</v>
      </c>
      <c r="F43" s="36">
        <v>0.2</v>
      </c>
      <c r="G43" s="242">
        <v>3227</v>
      </c>
      <c r="H43" s="32">
        <v>0</v>
      </c>
      <c r="I43" s="37">
        <v>21.92</v>
      </c>
      <c r="J43" s="37">
        <v>0</v>
      </c>
      <c r="K43" s="37">
        <v>0</v>
      </c>
      <c r="L43" s="242">
        <f>(((E43+H43)+I43)+J43)+K43</f>
      </c>
      <c r="M43" s="277">
        <f>(((G43+H43)+I43)+J43)+K43</f>
      </c>
      <c r="N43" s="275"/>
    </row>
    <row r="44" spans="2:14" ht="14.25">
      <c r="B44" s="25" t="s">
        <v>324</v>
      </c>
      <c r="C44" s="34" t="s">
        <v>503</v>
      </c>
      <c r="E44" s="276">
        <v>3210</v>
      </c>
      <c r="F44" s="36">
        <v>0.2</v>
      </c>
      <c r="G44" s="242">
        <v>2568</v>
      </c>
      <c r="H44" s="32">
        <v>0</v>
      </c>
      <c r="I44" s="37">
        <v>21.92</v>
      </c>
      <c r="J44" s="37">
        <v>0</v>
      </c>
      <c r="K44" s="37">
        <v>0</v>
      </c>
      <c r="L44" s="242">
        <f>(((E44+H44)+I44)+J44)+K44</f>
      </c>
      <c r="M44" s="277">
        <f>(((G44+H44)+I44)+J44)+K44</f>
      </c>
      <c r="N44" s="275"/>
    </row>
    <row r="45" spans="2:14" ht="14.25">
      <c r="B45" s="25" t="s">
        <v>243</v>
      </c>
      <c r="C45" s="34" t="s">
        <v>243</v>
      </c>
      <c r="E45" s="276">
        <v>3167</v>
      </c>
      <c r="F45" s="36">
        <v>0.2</v>
      </c>
      <c r="G45" s="242">
        <v>2534</v>
      </c>
      <c r="H45" s="32">
        <v>0</v>
      </c>
      <c r="I45" s="37">
        <v>21.92</v>
      </c>
      <c r="J45" s="37">
        <v>0</v>
      </c>
      <c r="K45" s="37">
        <v>0</v>
      </c>
      <c r="L45" s="242">
        <f>(((E45+H45)+I45)+J45)+K45</f>
      </c>
      <c r="M45" s="277">
        <f>(((G45+H45)+I45)+J45)+K45</f>
      </c>
      <c r="N45" s="275"/>
    </row>
    <row r="46" spans="2:14" ht="14.25">
      <c r="B46" s="25" t="s">
        <v>403</v>
      </c>
      <c r="C46" s="34" t="s">
        <v>403</v>
      </c>
      <c r="E46" s="276">
        <v>1690</v>
      </c>
      <c r="F46" s="36">
        <v>0.05</v>
      </c>
      <c r="G46" s="242">
        <v>1605</v>
      </c>
      <c r="H46" s="32">
        <v>0</v>
      </c>
      <c r="I46" s="37">
        <v>21.92</v>
      </c>
      <c r="J46" s="37">
        <v>0</v>
      </c>
      <c r="K46" s="37">
        <v>0</v>
      </c>
      <c r="L46" s="242">
        <f>(((E46+H46)+I46)+J46)+K46</f>
      </c>
      <c r="M46" s="277">
        <f>(((G46+H46)+I46)+J46)+K46</f>
      </c>
      <c r="N46" s="275"/>
    </row>
    <row r="47" spans="2:14" ht="14.25">
      <c r="B47" s="25" t="s">
        <v>459</v>
      </c>
      <c r="C47" s="34" t="s">
        <v>459</v>
      </c>
      <c r="E47" s="276">
        <v>2606</v>
      </c>
      <c r="F47" s="36">
        <v>0.2</v>
      </c>
      <c r="G47" s="242">
        <v>2084</v>
      </c>
      <c r="H47" s="32">
        <v>0</v>
      </c>
      <c r="I47" s="37">
        <v>21.92</v>
      </c>
      <c r="J47" s="37">
        <v>18.9873417721519</v>
      </c>
      <c r="K47" s="37">
        <v>0</v>
      </c>
      <c r="L47" s="242">
        <f>(((E47+H47)+I47)+J47)+K47</f>
      </c>
      <c r="M47" s="277">
        <f>(((G47+H47)+I47)+J47)+K47</f>
      </c>
      <c r="N47" s="275"/>
    </row>
    <row r="48" spans="2:14" ht="14.25">
      <c r="B48" s="25" t="s">
        <v>58</v>
      </c>
      <c r="C48" s="105" t="s">
        <v>58</v>
      </c>
      <c r="D48" s="106"/>
      <c r="E48" s="278">
        <v>2795</v>
      </c>
      <c r="F48" s="279">
        <v>0.1</v>
      </c>
      <c r="G48" s="280">
        <v>2516</v>
      </c>
      <c r="H48" s="39">
        <v>0</v>
      </c>
      <c r="I48" s="37">
        <v>21.92</v>
      </c>
      <c r="J48" s="107">
        <v>0</v>
      </c>
      <c r="K48" s="107">
        <v>0</v>
      </c>
      <c r="L48" s="242">
        <f>(((E48+H48)+I48)+J48)+K48</f>
      </c>
      <c r="M48" s="277">
        <f>(((G48+H48)+I48)+J48)+K48</f>
      </c>
      <c r="N48" s="281"/>
    </row>
    <row r="49" spans="3:14" ht="14.25">
      <c r="C49" s="49" t="s">
        <v>81</v>
      </c>
      <c r="D49" s="49"/>
      <c r="E49" s="282">
        <v>2076</v>
      </c>
      <c r="F49" s="49">
        <v>0</v>
      </c>
      <c r="G49" s="282">
        <v>2076</v>
      </c>
      <c r="H49" s="49"/>
      <c r="I49" s="37">
        <v>21.92</v>
      </c>
      <c r="J49" s="49"/>
      <c r="K49" s="49"/>
      <c r="L49" s="242">
        <f>(((E49+H49)+I49)+J49)+K49</f>
      </c>
      <c r="M49" s="277">
        <f>(((G49+H49)+I49)+J49)+K49</f>
      </c>
      <c r="N49" s="49"/>
    </row>
    <row r="50" spans="3:13" ht="12.75" customHeight="1">
      <c r="C50" s="16"/>
      <c r="D50" s="50"/>
      <c r="E50" s="50"/>
      <c r="F50" s="50"/>
      <c r="G50" s="50"/>
      <c r="H50" s="50"/>
      <c r="I50" s="50"/>
      <c r="J50" s="50"/>
      <c r="M50" s="10"/>
    </row>
    <row r="51" spans="3:9" ht="12.75" customHeight="1">
      <c r="C51" s="18"/>
      <c r="D51" s="18"/>
      <c r="E51" s="18"/>
      <c r="F51" s="18"/>
      <c r="G51" s="18"/>
      <c r="H51" s="18"/>
      <c r="I51" s="18"/>
    </row>
    <row r="52" spans="2:10" ht="14.25">
      <c r="B52" s="19"/>
      <c r="C52" s="283" t="s">
        <v>238</v>
      </c>
      <c r="D52" s="284"/>
      <c r="E52" s="284"/>
      <c r="F52" s="284"/>
      <c r="G52" s="284"/>
      <c r="H52" s="284"/>
      <c r="I52" s="285"/>
      <c r="J52" s="55"/>
    </row>
    <row r="53" spans="2:13" ht="14.25">
      <c r="B53" s="19"/>
      <c r="C53" s="286" t="s">
        <v>470</v>
      </c>
      <c r="D53" s="287"/>
      <c r="E53" s="288">
        <v>2011</v>
      </c>
      <c r="F53" s="288">
        <v>2015</v>
      </c>
      <c r="G53" s="288">
        <v>2020</v>
      </c>
      <c r="H53" s="288">
        <v>2025</v>
      </c>
      <c r="I53" s="289">
        <v>2030</v>
      </c>
      <c r="J53" s="55"/>
      <c r="M53" s="16" t="s">
        <v>15</v>
      </c>
    </row>
    <row r="54" spans="2:13" ht="14.25">
      <c r="B54" s="19"/>
      <c r="C54" s="26" t="s">
        <v>296</v>
      </c>
      <c r="D54" s="27"/>
      <c r="E54" s="32">
        <v>5615</v>
      </c>
      <c r="F54" s="32">
        <v>5462</v>
      </c>
      <c r="G54" s="32">
        <v>5272</v>
      </c>
      <c r="H54" s="32">
        <v>5081</v>
      </c>
      <c r="I54" s="60">
        <v>5081</v>
      </c>
      <c r="J54" s="55"/>
      <c r="M54" s="213">
        <f>(M35-L35)/14</f>
      </c>
    </row>
    <row r="55" spans="2:13" ht="14.25">
      <c r="B55" s="19"/>
      <c r="C55" s="34" t="s">
        <v>493</v>
      </c>
      <c r="E55" s="32">
        <v>2885</v>
      </c>
      <c r="F55" s="32">
        <v>2844</v>
      </c>
      <c r="G55" s="32">
        <v>2793</v>
      </c>
      <c r="H55" s="32">
        <v>2743</v>
      </c>
      <c r="I55" s="60">
        <v>2743</v>
      </c>
      <c r="J55" s="55"/>
      <c r="M55" s="213">
        <f>(M36-L36)/14</f>
      </c>
    </row>
    <row r="56" spans="2:13" ht="14.25">
      <c r="B56" s="19"/>
      <c r="C56" s="34" t="s">
        <v>125</v>
      </c>
      <c r="E56" s="32">
        <v>1035</v>
      </c>
      <c r="F56" s="32">
        <v>1021</v>
      </c>
      <c r="G56" s="32">
        <v>1003</v>
      </c>
      <c r="H56" s="32">
        <v>985</v>
      </c>
      <c r="I56" s="60">
        <v>985</v>
      </c>
      <c r="J56" s="55"/>
      <c r="M56" s="213">
        <f>(M38-L38)/14</f>
      </c>
    </row>
    <row r="57" spans="2:13" ht="14.25">
      <c r="B57" s="19"/>
      <c r="C57" s="34" t="s">
        <v>116</v>
      </c>
      <c r="E57" s="32">
        <v>711</v>
      </c>
      <c r="F57" s="32">
        <v>702</v>
      </c>
      <c r="G57" s="32">
        <v>690</v>
      </c>
      <c r="H57" s="32">
        <v>678</v>
      </c>
      <c r="I57" s="60">
        <v>678</v>
      </c>
      <c r="J57" s="55"/>
      <c r="M57" s="213">
        <f>(M39-L39)/14</f>
      </c>
    </row>
    <row r="58" spans="2:13" ht="14.25">
      <c r="B58" s="19"/>
      <c r="C58" s="34" t="s">
        <v>417</v>
      </c>
      <c r="E58" s="32">
        <v>3262</v>
      </c>
      <c r="F58" s="32">
        <v>3216</v>
      </c>
      <c r="G58" s="32">
        <v>3158</v>
      </c>
      <c r="H58" s="32">
        <v>3101</v>
      </c>
      <c r="I58" s="60">
        <v>3101</v>
      </c>
      <c r="J58" s="55"/>
      <c r="M58" s="213">
        <f>(M40-L40)/14</f>
      </c>
    </row>
    <row r="59" spans="2:13" ht="14.25">
      <c r="B59" s="19"/>
      <c r="C59" s="34" t="s">
        <v>371</v>
      </c>
      <c r="E59" s="32">
        <v>5389</v>
      </c>
      <c r="F59" s="32">
        <v>5221</v>
      </c>
      <c r="G59" s="32">
        <v>5012</v>
      </c>
      <c r="H59" s="32">
        <v>4802</v>
      </c>
      <c r="I59" s="60">
        <v>4802</v>
      </c>
      <c r="J59" s="55"/>
      <c r="M59" s="213">
        <f>(M41-L41)/14</f>
      </c>
    </row>
    <row r="60" spans="2:13" ht="14.25">
      <c r="B60" s="19"/>
      <c r="C60" s="34" t="s">
        <v>311</v>
      </c>
      <c r="E60" s="242">
        <v>1668</v>
      </c>
      <c r="F60" s="242">
        <v>1621</v>
      </c>
      <c r="G60" s="242">
        <v>1562</v>
      </c>
      <c r="H60" s="242">
        <v>1503</v>
      </c>
      <c r="I60" s="243">
        <v>1503</v>
      </c>
      <c r="J60" s="55"/>
      <c r="M60" s="213">
        <f>(M42-L42)/14</f>
      </c>
    </row>
    <row r="61" spans="2:13" ht="14.25">
      <c r="B61" s="19"/>
      <c r="C61" s="34" t="s">
        <v>388</v>
      </c>
      <c r="E61" s="242">
        <v>4055</v>
      </c>
      <c r="F61" s="242">
        <v>3825</v>
      </c>
      <c r="G61" s="242">
        <v>3537</v>
      </c>
      <c r="H61" s="242">
        <v>3248</v>
      </c>
      <c r="I61" s="243">
        <v>3248</v>
      </c>
      <c r="J61" s="55"/>
      <c r="M61" s="213">
        <f>(M43-L43)/14</f>
      </c>
    </row>
    <row r="62" spans="2:13" ht="14.25">
      <c r="B62" s="19"/>
      <c r="C62" s="34" t="s">
        <v>503</v>
      </c>
      <c r="E62" s="242">
        <v>3232</v>
      </c>
      <c r="F62" s="242">
        <v>3048</v>
      </c>
      <c r="G62" s="242">
        <v>2819</v>
      </c>
      <c r="H62" s="242">
        <v>2590</v>
      </c>
      <c r="I62" s="243">
        <v>2590</v>
      </c>
      <c r="J62" s="55"/>
      <c r="M62" s="213">
        <f>(M44-L44)/14</f>
      </c>
    </row>
    <row r="63" spans="2:13" ht="14.25">
      <c r="B63" s="19"/>
      <c r="C63" s="34" t="s">
        <v>243</v>
      </c>
      <c r="E63" s="242">
        <v>3189</v>
      </c>
      <c r="F63" s="242">
        <v>3008</v>
      </c>
      <c r="G63" s="242">
        <v>2782</v>
      </c>
      <c r="H63" s="242">
        <v>2556</v>
      </c>
      <c r="I63" s="243">
        <v>2556</v>
      </c>
      <c r="J63" s="55"/>
      <c r="M63" s="213">
        <f>(M45-L45)/14</f>
      </c>
    </row>
    <row r="64" spans="2:13" ht="14.25">
      <c r="B64" s="19"/>
      <c r="C64" s="34" t="s">
        <v>403</v>
      </c>
      <c r="E64" s="242">
        <v>1712</v>
      </c>
      <c r="F64" s="242">
        <v>1688</v>
      </c>
      <c r="G64" s="242">
        <v>1657</v>
      </c>
      <c r="H64" s="242">
        <v>1627</v>
      </c>
      <c r="I64" s="243">
        <v>1627</v>
      </c>
      <c r="J64" s="55"/>
      <c r="M64" s="213">
        <f>(M46-L46)/14</f>
      </c>
    </row>
    <row r="65" spans="2:13" ht="14.25">
      <c r="B65" s="19"/>
      <c r="C65" s="34" t="s">
        <v>459</v>
      </c>
      <c r="E65" s="242">
        <v>2646</v>
      </c>
      <c r="F65" s="242">
        <v>2498</v>
      </c>
      <c r="G65" s="242">
        <v>2311</v>
      </c>
      <c r="H65" s="242">
        <v>2125</v>
      </c>
      <c r="I65" s="243">
        <v>2125</v>
      </c>
      <c r="J65" s="55"/>
      <c r="M65" s="213">
        <f>(M47-L47)/14</f>
      </c>
    </row>
    <row r="66" spans="2:13" ht="14.25">
      <c r="B66" s="19"/>
      <c r="C66" s="105" t="s">
        <v>58</v>
      </c>
      <c r="D66" s="106"/>
      <c r="E66" s="242">
        <v>2817</v>
      </c>
      <c r="F66" s="242">
        <v>2737</v>
      </c>
      <c r="G66" s="242">
        <v>2637</v>
      </c>
      <c r="H66" s="242">
        <v>2538</v>
      </c>
      <c r="I66" s="243">
        <v>2538</v>
      </c>
      <c r="J66" s="55"/>
      <c r="M66" s="213">
        <f>(M48-L48)/14</f>
      </c>
    </row>
    <row r="67" spans="3:9" ht="12.75" customHeight="1">
      <c r="C67" s="49" t="s">
        <v>81</v>
      </c>
      <c r="D67" s="49"/>
      <c r="E67" s="244">
        <v>2098</v>
      </c>
      <c r="F67" s="244">
        <v>2098</v>
      </c>
      <c r="G67" s="244">
        <v>2098</v>
      </c>
      <c r="H67" s="244">
        <v>2098</v>
      </c>
      <c r="I67" s="244">
        <v>2098</v>
      </c>
    </row>
    <row r="68" spans="3:14" ht="14.25">
      <c r="C68" s="43" t="s">
        <v>199</v>
      </c>
      <c r="D68" s="50"/>
      <c r="E68" s="50"/>
      <c r="F68" s="50"/>
      <c r="G68" s="50"/>
      <c r="H68" s="50"/>
      <c r="I68" s="50"/>
      <c r="J68" s="50"/>
      <c r="K68" s="50"/>
      <c r="L68" s="50"/>
      <c r="M68" s="50"/>
      <c r="N68" s="50"/>
    </row>
    <row r="69" spans="3:14" ht="14.25">
      <c r="C69" s="43" t="s">
        <v>395</v>
      </c>
      <c r="D69" s="50"/>
      <c r="E69" s="50"/>
      <c r="F69" s="50"/>
      <c r="G69" s="50"/>
      <c r="H69" s="50"/>
      <c r="I69" s="50"/>
      <c r="J69" s="50"/>
      <c r="K69" s="50"/>
      <c r="L69" s="50"/>
      <c r="M69" s="50"/>
      <c r="N69" s="50"/>
    </row>
  </sheetData>
  <mergeCells count="14">
    <mergeCell ref="E2:G2"/>
    <mergeCell ref="E3:G3"/>
    <mergeCell ref="A9:G9"/>
    <mergeCell ref="B10:C10"/>
    <mergeCell ref="D10:G10"/>
    <mergeCell ref="A26:F26"/>
    <mergeCell ref="A27:E27"/>
    <mergeCell ref="A29:G29"/>
    <mergeCell ref="A30:G30"/>
    <mergeCell ref="C32:H32"/>
    <mergeCell ref="C50:J50"/>
    <mergeCell ref="C52:I52"/>
    <mergeCell ref="C68:N68"/>
    <mergeCell ref="C69:N69"/>
  </mergeCells>
  <printOptions/>
  <pageMargins left="0.75" right="0.75" top="1" bottom="1" header="0.5" footer="0.5"/>
  <pageSetup horizontalDpi="300" verticalDpi="300" orientation="portrait" paperSize="9"/>
  <legacyDrawing r:id="rId2"/>
</worksheet>
</file>

<file path=xl/worksheets/sheet23.xml><?xml version="1.0" encoding="utf-8"?>
<worksheet xmlns="http://schemas.openxmlformats.org/spreadsheetml/2006/main" xmlns:r="http://schemas.openxmlformats.org/officeDocument/2006/relationships">
  <dimension ref="A1:I9"/>
  <sheetViews>
    <sheetView workbookViewId="0" topLeftCell="A1"/>
  </sheetViews>
  <sheetFormatPr defaultColWidth="17.140625" defaultRowHeight="12.75" customHeight="1"/>
  <cols>
    <col min="1" max="2" width="17.140625" style="0" customWidth="1"/>
    <col min="3" max="3" width="21.7109375" style="0" customWidth="1"/>
    <col min="4" max="17" width="14.140625" style="0" customWidth="1"/>
    <col min="18" max="18" width="17.140625" style="0" customWidth="1"/>
  </cols>
  <sheetData>
    <row r="1" spans="2:3" ht="25.5">
      <c r="B1" s="163" t="s">
        <v>295</v>
      </c>
      <c r="C1" s="163" t="s">
        <v>89</v>
      </c>
    </row>
    <row r="2" spans="1:3" ht="63.75">
      <c r="A2" s="163" t="s">
        <v>166</v>
      </c>
      <c r="B2" s="16" t="s">
        <v>358</v>
      </c>
      <c r="C2" s="16" t="s">
        <v>340</v>
      </c>
    </row>
    <row r="3" spans="1:3" ht="63.75">
      <c r="A3" s="163" t="s">
        <v>404</v>
      </c>
      <c r="B3" s="16" t="s">
        <v>226</v>
      </c>
      <c r="C3" s="16" t="s">
        <v>128</v>
      </c>
    </row>
    <row r="4" ht="12.75" customHeight="1"/>
    <row r="5" ht="12.75" customHeight="1"/>
    <row r="6" spans="1:3" ht="25.5">
      <c r="A6" s="16" t="s">
        <v>135</v>
      </c>
      <c r="B6" s="16" t="s">
        <v>366</v>
      </c>
      <c r="C6" s="163" t="s">
        <v>45</v>
      </c>
    </row>
    <row r="7" spans="2:3" ht="12.75" customHeight="1">
      <c r="B7" s="16"/>
      <c r="C7" s="163"/>
    </row>
    <row r="8" ht="12.75" customHeight="1"/>
    <row r="9" spans="2:9" ht="63.75">
      <c r="B9" s="290" t="s">
        <v>94</v>
      </c>
      <c r="C9" s="291"/>
      <c r="D9" s="291"/>
      <c r="E9" s="291"/>
      <c r="F9" s="291"/>
      <c r="G9" s="291"/>
      <c r="H9" s="291"/>
      <c r="I9" s="291"/>
    </row>
    <row r="10" ht="12.75" customHeight="1"/>
  </sheetData>
  <mergeCells count="1">
    <mergeCell ref="B9:I9"/>
  </mergeCells>
  <printOptions/>
  <pageMargins left="0.75" right="0.75" top="1" bottom="1" header="0.5" footer="0.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M78"/>
  <sheetViews>
    <sheetView workbookViewId="0" topLeftCell="A1"/>
  </sheetViews>
  <sheetFormatPr defaultColWidth="9.140625" defaultRowHeight="15" customHeight="1"/>
  <cols>
    <col min="1" max="1" width="22.7109375" style="0" customWidth="1"/>
    <col min="2" max="2" width="13.57421875" style="0" customWidth="1"/>
    <col min="3" max="3" width="9.00390625" style="0" customWidth="1"/>
    <col min="4" max="4" width="12.140625" style="0" customWidth="1"/>
    <col min="5" max="5" width="9.140625" style="0" customWidth="1"/>
    <col min="6" max="6" width="12.140625" style="0" customWidth="1"/>
    <col min="7" max="7" width="10.140625" style="0" customWidth="1"/>
    <col min="8" max="8" width="8.7109375" style="0" customWidth="1"/>
    <col min="9" max="9" width="9.57421875" style="0" customWidth="1"/>
    <col min="10" max="10" width="8.7109375" style="0" customWidth="1"/>
    <col min="11" max="11" width="9.57421875" style="0" customWidth="1"/>
    <col min="12" max="12" width="8.7109375" style="0" customWidth="1"/>
    <col min="13" max="13" width="9.140625" style="0" customWidth="1"/>
  </cols>
  <sheetData>
    <row r="1" ht="15.75">
      <c r="A1" s="68" t="s">
        <v>22</v>
      </c>
    </row>
    <row r="2" ht="15" customHeight="1"/>
    <row r="3" spans="1:7" ht="15.75">
      <c r="A3" s="69" t="s">
        <v>469</v>
      </c>
      <c r="G3" s="4" t="s">
        <v>457</v>
      </c>
    </row>
    <row r="4" ht="15" customHeight="1"/>
    <row r="5" spans="2:13" ht="78.75">
      <c r="B5" s="5" t="s">
        <v>246</v>
      </c>
      <c r="C5" s="5" t="s">
        <v>296</v>
      </c>
      <c r="D5" s="5" t="s">
        <v>192</v>
      </c>
      <c r="E5" s="5" t="s">
        <v>230</v>
      </c>
      <c r="F5" s="5" t="s">
        <v>185</v>
      </c>
      <c r="G5" s="5" t="s">
        <v>459</v>
      </c>
      <c r="H5" s="5" t="s">
        <v>241</v>
      </c>
      <c r="I5" s="5" t="s">
        <v>403</v>
      </c>
      <c r="J5" s="5" t="s">
        <v>229</v>
      </c>
      <c r="K5" s="5" t="s">
        <v>243</v>
      </c>
      <c r="L5" s="5" t="s">
        <v>170</v>
      </c>
      <c r="M5" s="70" t="s">
        <v>342</v>
      </c>
    </row>
    <row r="6" spans="1:13" ht="15" customHeight="1">
      <c r="A6" s="71" t="s">
        <v>138</v>
      </c>
      <c r="B6" s="8" t="s">
        <v>53</v>
      </c>
      <c r="C6" s="8" t="s">
        <v>53</v>
      </c>
      <c r="D6" s="8">
        <v>224.9</v>
      </c>
      <c r="E6" s="8">
        <v>107</v>
      </c>
      <c r="F6" s="8" t="s">
        <v>214</v>
      </c>
      <c r="G6" s="8">
        <v>6.5</v>
      </c>
      <c r="H6" s="8">
        <v>10</v>
      </c>
      <c r="I6" s="9">
        <v>0.05</v>
      </c>
      <c r="J6" s="8">
        <v>1.5</v>
      </c>
      <c r="K6" s="8">
        <v>10</v>
      </c>
      <c r="L6" s="8" t="s">
        <v>53</v>
      </c>
      <c r="M6" s="72"/>
    </row>
    <row r="7" spans="1:13" ht="15" customHeight="1">
      <c r="A7" s="71" t="s">
        <v>249</v>
      </c>
      <c r="B7" s="12" t="s">
        <v>53</v>
      </c>
      <c r="C7" s="12" t="s">
        <v>53</v>
      </c>
      <c r="D7" s="12">
        <v>2.3</v>
      </c>
      <c r="E7" s="12">
        <v>0.1</v>
      </c>
      <c r="F7" s="12" t="s">
        <v>214</v>
      </c>
      <c r="G7" s="12">
        <v>10.1</v>
      </c>
      <c r="H7" s="12">
        <v>5</v>
      </c>
      <c r="I7" s="12">
        <v>0.1</v>
      </c>
      <c r="J7" s="12">
        <v>0</v>
      </c>
      <c r="K7" s="12">
        <v>0</v>
      </c>
      <c r="L7" s="12" t="s">
        <v>53</v>
      </c>
      <c r="M7" s="73">
        <v>1.109</v>
      </c>
    </row>
    <row r="8" spans="1:13" ht="15" customHeight="1">
      <c r="A8" s="71" t="s">
        <v>286</v>
      </c>
      <c r="B8" s="12" t="s">
        <v>53</v>
      </c>
      <c r="C8" s="12" t="s">
        <v>53</v>
      </c>
      <c r="D8" s="12">
        <v>286.9</v>
      </c>
      <c r="E8" s="12">
        <v>97.2</v>
      </c>
      <c r="F8" s="12" t="s">
        <v>214</v>
      </c>
      <c r="G8" s="12">
        <v>4.1</v>
      </c>
      <c r="H8" s="12">
        <v>10</v>
      </c>
      <c r="I8" s="12">
        <v>0.4</v>
      </c>
      <c r="J8" s="12">
        <v>0</v>
      </c>
      <c r="K8" s="12">
        <v>0</v>
      </c>
      <c r="L8" s="12" t="s">
        <v>53</v>
      </c>
      <c r="M8" s="73">
        <v>0.628</v>
      </c>
    </row>
    <row r="9" spans="1:13" ht="15" customHeight="1">
      <c r="A9" s="71" t="s">
        <v>347</v>
      </c>
      <c r="B9" s="12" t="s">
        <v>53</v>
      </c>
      <c r="C9" s="12" t="s">
        <v>53</v>
      </c>
      <c r="D9" s="12" t="s">
        <v>214</v>
      </c>
      <c r="E9" s="12" t="s">
        <v>214</v>
      </c>
      <c r="F9" s="12" t="s">
        <v>214</v>
      </c>
      <c r="G9" s="12">
        <v>2</v>
      </c>
      <c r="H9" s="12">
        <v>10</v>
      </c>
      <c r="I9" s="12">
        <v>0.2</v>
      </c>
      <c r="J9" s="12">
        <v>0</v>
      </c>
      <c r="K9" s="12">
        <v>0</v>
      </c>
      <c r="L9" s="12" t="s">
        <v>53</v>
      </c>
      <c r="M9" s="73">
        <v>0.028</v>
      </c>
    </row>
    <row r="10" spans="1:13" ht="15" customHeight="1">
      <c r="A10" s="71" t="s">
        <v>198</v>
      </c>
      <c r="B10" s="12" t="s">
        <v>53</v>
      </c>
      <c r="C10" s="12" t="s">
        <v>53</v>
      </c>
      <c r="D10" s="12">
        <v>279.5</v>
      </c>
      <c r="E10" s="12">
        <v>602.5</v>
      </c>
      <c r="F10" s="12" t="s">
        <v>214</v>
      </c>
      <c r="G10" s="12">
        <v>5.4</v>
      </c>
      <c r="H10" s="12">
        <v>1</v>
      </c>
      <c r="I10" s="12">
        <v>0</v>
      </c>
      <c r="J10" s="12">
        <v>0</v>
      </c>
      <c r="K10" s="12">
        <v>0</v>
      </c>
      <c r="L10" s="12" t="s">
        <v>53</v>
      </c>
      <c r="M10" s="73"/>
    </row>
    <row r="11" spans="1:13" ht="15" customHeight="1">
      <c r="A11" s="71" t="s">
        <v>196</v>
      </c>
      <c r="B11" s="12" t="s">
        <v>53</v>
      </c>
      <c r="C11" s="12" t="s">
        <v>53</v>
      </c>
      <c r="D11" s="12">
        <v>102.3</v>
      </c>
      <c r="E11" s="12">
        <v>0</v>
      </c>
      <c r="F11" s="12">
        <v>0.8</v>
      </c>
      <c r="G11" s="12">
        <v>6.1</v>
      </c>
      <c r="H11" s="12">
        <v>1.3</v>
      </c>
      <c r="I11" s="12">
        <v>0.1</v>
      </c>
      <c r="J11" s="12">
        <v>0</v>
      </c>
      <c r="K11" s="12">
        <v>0</v>
      </c>
      <c r="L11" s="12" t="s">
        <v>53</v>
      </c>
      <c r="M11" s="73"/>
    </row>
    <row r="12" spans="1:13" ht="15" customHeight="1">
      <c r="A12" s="71" t="s">
        <v>259</v>
      </c>
      <c r="B12" s="12" t="s">
        <v>53</v>
      </c>
      <c r="C12" s="12" t="s">
        <v>53</v>
      </c>
      <c r="D12" s="12">
        <v>56.8</v>
      </c>
      <c r="E12" s="12">
        <v>0.6</v>
      </c>
      <c r="F12" s="12">
        <v>4.4</v>
      </c>
      <c r="G12" s="12">
        <v>6.1</v>
      </c>
      <c r="H12" s="12">
        <v>1.3</v>
      </c>
      <c r="I12" s="12">
        <v>0.1</v>
      </c>
      <c r="J12" s="12">
        <v>0</v>
      </c>
      <c r="K12" s="12">
        <v>0</v>
      </c>
      <c r="L12" s="12" t="s">
        <v>53</v>
      </c>
      <c r="M12" s="73"/>
    </row>
    <row r="13" spans="1:13" ht="15" customHeight="1">
      <c r="A13" s="71" t="s">
        <v>24</v>
      </c>
      <c r="B13" s="12" t="s">
        <v>53</v>
      </c>
      <c r="C13" s="12" t="s">
        <v>53</v>
      </c>
      <c r="D13" s="12">
        <v>105.7</v>
      </c>
      <c r="E13" s="12">
        <v>5.9</v>
      </c>
      <c r="F13" s="12" t="s">
        <v>214</v>
      </c>
      <c r="G13" s="12">
        <v>8.9</v>
      </c>
      <c r="H13" s="12">
        <v>7</v>
      </c>
      <c r="I13" s="12">
        <v>0.4</v>
      </c>
      <c r="J13" s="12">
        <v>0</v>
      </c>
      <c r="K13" s="12">
        <v>0</v>
      </c>
      <c r="L13" s="12" t="s">
        <v>53</v>
      </c>
      <c r="M13" s="73">
        <v>0.28</v>
      </c>
    </row>
    <row r="14" spans="1:13" ht="15" customHeight="1">
      <c r="A14" s="71" t="s">
        <v>173</v>
      </c>
      <c r="B14" s="12" t="s">
        <v>53</v>
      </c>
      <c r="C14" s="12" t="s">
        <v>53</v>
      </c>
      <c r="D14" s="12">
        <v>775</v>
      </c>
      <c r="E14" s="12">
        <v>1199.9</v>
      </c>
      <c r="F14" s="12" t="s">
        <v>214</v>
      </c>
      <c r="G14" s="12">
        <v>5.4</v>
      </c>
      <c r="H14" s="12">
        <v>1</v>
      </c>
      <c r="I14" s="12">
        <v>0</v>
      </c>
      <c r="J14" s="12">
        <v>0</v>
      </c>
      <c r="K14" s="12">
        <v>0</v>
      </c>
      <c r="L14" s="12" t="s">
        <v>53</v>
      </c>
      <c r="M14" s="73"/>
    </row>
    <row r="15" spans="1:13" ht="15" customHeight="1">
      <c r="A15" s="71" t="s">
        <v>158</v>
      </c>
      <c r="B15" s="12" t="s">
        <v>53</v>
      </c>
      <c r="C15" s="12" t="s">
        <v>53</v>
      </c>
      <c r="D15" s="12">
        <v>16.5</v>
      </c>
      <c r="E15" s="12">
        <v>0.3</v>
      </c>
      <c r="F15" s="12">
        <v>2.1</v>
      </c>
      <c r="G15" s="12">
        <v>3.2</v>
      </c>
      <c r="H15" s="12">
        <v>2</v>
      </c>
      <c r="I15" s="12">
        <v>0.2</v>
      </c>
      <c r="J15" s="12">
        <v>0</v>
      </c>
      <c r="K15" s="12">
        <v>0</v>
      </c>
      <c r="L15" s="12" t="s">
        <v>53</v>
      </c>
      <c r="M15" s="73">
        <v>0.001</v>
      </c>
    </row>
    <row r="16" spans="1:13" ht="15" customHeight="1">
      <c r="A16" s="71" t="s">
        <v>155</v>
      </c>
      <c r="B16" s="12" t="s">
        <v>53</v>
      </c>
      <c r="C16" s="12" t="s">
        <v>53</v>
      </c>
      <c r="D16" s="12">
        <v>417.8</v>
      </c>
      <c r="E16" s="12">
        <v>464.2</v>
      </c>
      <c r="F16" s="12" t="s">
        <v>214</v>
      </c>
      <c r="G16" s="12">
        <v>10.8</v>
      </c>
      <c r="H16" s="12">
        <v>2</v>
      </c>
      <c r="I16" s="12">
        <v>0.1</v>
      </c>
      <c r="J16" s="12">
        <v>0</v>
      </c>
      <c r="K16" s="12">
        <v>0</v>
      </c>
      <c r="L16" s="12" t="s">
        <v>53</v>
      </c>
      <c r="M16" s="73"/>
    </row>
    <row r="17" spans="1:13" ht="15" customHeight="1">
      <c r="A17" s="71" t="s">
        <v>23</v>
      </c>
      <c r="B17" s="12">
        <v>0</v>
      </c>
      <c r="C17" s="12" t="s">
        <v>53</v>
      </c>
      <c r="D17" s="12">
        <v>16.9</v>
      </c>
      <c r="E17" s="14">
        <v>5.28</v>
      </c>
      <c r="F17" s="15">
        <v>8.5</v>
      </c>
      <c r="G17" s="15">
        <v>1.7</v>
      </c>
      <c r="H17" s="12">
        <v>12</v>
      </c>
      <c r="I17" s="12">
        <v>0.7</v>
      </c>
      <c r="J17" s="12">
        <v>0</v>
      </c>
      <c r="K17" s="12">
        <v>0</v>
      </c>
      <c r="L17" s="12">
        <v>4</v>
      </c>
      <c r="M17" s="73">
        <v>0.003</v>
      </c>
    </row>
    <row r="18" spans="1:13" ht="15" customHeight="1">
      <c r="A18" s="71" t="s">
        <v>67</v>
      </c>
      <c r="B18" s="12" t="s">
        <v>53</v>
      </c>
      <c r="C18" s="12" t="s">
        <v>53</v>
      </c>
      <c r="D18" s="12">
        <v>0.1</v>
      </c>
      <c r="E18" s="12">
        <v>0</v>
      </c>
      <c r="F18" s="12" t="s">
        <v>214</v>
      </c>
      <c r="G18" s="12">
        <v>6.1</v>
      </c>
      <c r="H18" s="12">
        <v>1.3</v>
      </c>
      <c r="I18" s="12">
        <v>0.1</v>
      </c>
      <c r="J18" s="12">
        <v>0</v>
      </c>
      <c r="K18" s="12">
        <v>0</v>
      </c>
      <c r="L18" s="12" t="s">
        <v>53</v>
      </c>
      <c r="M18" s="73">
        <v>0.746</v>
      </c>
    </row>
    <row r="19" spans="1:13" ht="15" customHeight="1">
      <c r="A19" s="71" t="s">
        <v>270</v>
      </c>
      <c r="B19" s="12">
        <v>0</v>
      </c>
      <c r="C19" s="74" t="s">
        <v>53</v>
      </c>
      <c r="D19" s="12">
        <v>10.8</v>
      </c>
      <c r="E19" s="12">
        <v>3.4</v>
      </c>
      <c r="F19" s="12">
        <v>0.1</v>
      </c>
      <c r="G19" s="12">
        <v>0.8</v>
      </c>
      <c r="H19" s="12">
        <v>10</v>
      </c>
      <c r="I19" s="12">
        <v>0.6</v>
      </c>
      <c r="J19" s="12">
        <v>0.6</v>
      </c>
      <c r="K19" s="12">
        <v>0.1</v>
      </c>
      <c r="L19" s="12" t="s">
        <v>53</v>
      </c>
      <c r="M19" s="73"/>
    </row>
    <row r="20" spans="1:13" ht="15" customHeight="1">
      <c r="A20" s="71" t="s">
        <v>266</v>
      </c>
      <c r="B20" s="12" t="s">
        <v>53</v>
      </c>
      <c r="C20" s="12" t="s">
        <v>53</v>
      </c>
      <c r="D20" s="12">
        <v>653.3</v>
      </c>
      <c r="E20" s="12">
        <v>591.1</v>
      </c>
      <c r="F20" s="12">
        <v>0.2</v>
      </c>
      <c r="G20" s="12">
        <v>9.1</v>
      </c>
      <c r="H20" s="12">
        <v>5</v>
      </c>
      <c r="I20" s="12">
        <v>0.3</v>
      </c>
      <c r="J20" s="12">
        <v>0.5</v>
      </c>
      <c r="K20" s="12">
        <v>0</v>
      </c>
      <c r="L20" s="12" t="s">
        <v>53</v>
      </c>
      <c r="M20" s="73">
        <v>0.335</v>
      </c>
    </row>
    <row r="21" spans="1:13" ht="15" customHeight="1">
      <c r="A21" s="71" t="s">
        <v>359</v>
      </c>
      <c r="B21" s="12">
        <v>0</v>
      </c>
      <c r="C21" s="12" t="s">
        <v>53</v>
      </c>
      <c r="D21" s="12">
        <v>12.7</v>
      </c>
      <c r="E21" s="12">
        <v>0.8</v>
      </c>
      <c r="F21" s="12">
        <v>0.5</v>
      </c>
      <c r="G21" s="12">
        <v>1</v>
      </c>
      <c r="H21" s="12">
        <v>4</v>
      </c>
      <c r="I21" s="12">
        <v>0.4</v>
      </c>
      <c r="J21" s="12">
        <v>0</v>
      </c>
      <c r="K21" s="12">
        <v>0</v>
      </c>
      <c r="L21" s="12" t="s">
        <v>53</v>
      </c>
      <c r="M21" s="73"/>
    </row>
    <row r="22" spans="1:13" ht="15" customHeight="1">
      <c r="A22" s="71" t="s">
        <v>110</v>
      </c>
      <c r="B22" s="12">
        <v>0</v>
      </c>
      <c r="C22" s="74" t="s">
        <v>53</v>
      </c>
      <c r="D22" s="12">
        <v>0.3</v>
      </c>
      <c r="E22" s="12">
        <v>0.1</v>
      </c>
      <c r="F22" s="12">
        <v>0.2</v>
      </c>
      <c r="G22" s="12">
        <v>0.8</v>
      </c>
      <c r="H22" s="12">
        <v>2</v>
      </c>
      <c r="I22" s="12">
        <v>0.2</v>
      </c>
      <c r="J22" s="12">
        <v>0</v>
      </c>
      <c r="K22" s="12">
        <v>0</v>
      </c>
      <c r="L22" s="12" t="s">
        <v>53</v>
      </c>
      <c r="M22" s="73"/>
    </row>
    <row r="23" spans="1:13" ht="15" customHeight="1">
      <c r="A23" s="71" t="s">
        <v>14</v>
      </c>
      <c r="B23" s="12">
        <v>0</v>
      </c>
      <c r="C23" s="12">
        <v>0</v>
      </c>
      <c r="D23" s="12">
        <v>0.2</v>
      </c>
      <c r="E23" s="12">
        <v>0.2</v>
      </c>
      <c r="F23" s="12">
        <v>2.4</v>
      </c>
      <c r="G23" s="12">
        <v>0</v>
      </c>
      <c r="H23" s="12">
        <v>4</v>
      </c>
      <c r="I23" s="12">
        <v>0.4</v>
      </c>
      <c r="J23" s="12">
        <v>0</v>
      </c>
      <c r="K23" s="12">
        <v>0</v>
      </c>
      <c r="L23" s="12">
        <v>0</v>
      </c>
      <c r="M23" s="73"/>
    </row>
    <row r="24" spans="1:13" ht="15" customHeight="1">
      <c r="A24" s="71" t="s">
        <v>325</v>
      </c>
      <c r="B24" s="12">
        <v>0</v>
      </c>
      <c r="C24" s="12" t="s">
        <v>53</v>
      </c>
      <c r="D24" s="12">
        <v>3.2</v>
      </c>
      <c r="E24" s="12">
        <v>0.5</v>
      </c>
      <c r="F24" s="12">
        <v>9.6</v>
      </c>
      <c r="G24" s="12">
        <v>0.3</v>
      </c>
      <c r="H24" s="12">
        <v>2</v>
      </c>
      <c r="I24" s="12">
        <v>0.1</v>
      </c>
      <c r="J24" s="12">
        <v>0</v>
      </c>
      <c r="K24" s="12">
        <v>0</v>
      </c>
      <c r="L24" s="12" t="s">
        <v>53</v>
      </c>
      <c r="M24" s="73"/>
    </row>
    <row r="25" spans="1:13" ht="15" customHeight="1">
      <c r="A25" s="71" t="s">
        <v>379</v>
      </c>
      <c r="B25" s="12" t="s">
        <v>53</v>
      </c>
      <c r="C25" s="12" t="s">
        <v>53</v>
      </c>
      <c r="D25" s="12">
        <v>5.8</v>
      </c>
      <c r="E25" s="12">
        <v>1.2</v>
      </c>
      <c r="F25" s="12">
        <v>16.9</v>
      </c>
      <c r="G25" s="12">
        <v>2.4</v>
      </c>
      <c r="H25" s="12">
        <v>4</v>
      </c>
      <c r="I25" s="12">
        <v>0.3</v>
      </c>
      <c r="J25" s="12">
        <v>0</v>
      </c>
      <c r="K25" s="12">
        <v>0</v>
      </c>
      <c r="L25" s="12" t="s">
        <v>53</v>
      </c>
      <c r="M25" s="73">
        <v>0.678</v>
      </c>
    </row>
    <row r="26" spans="1:13" ht="15" customHeight="1">
      <c r="A26" s="71" t="s">
        <v>377</v>
      </c>
      <c r="B26" s="12" t="s">
        <v>53</v>
      </c>
      <c r="C26" s="12" t="s">
        <v>53</v>
      </c>
      <c r="D26" s="12">
        <v>50.4</v>
      </c>
      <c r="E26" s="12">
        <v>3.2</v>
      </c>
      <c r="F26" s="12">
        <v>20.2</v>
      </c>
      <c r="G26" s="12">
        <v>10.6</v>
      </c>
      <c r="H26" s="12">
        <v>6.9</v>
      </c>
      <c r="I26" s="12">
        <v>0.4</v>
      </c>
      <c r="J26" s="12">
        <v>0</v>
      </c>
      <c r="K26" s="12">
        <v>0</v>
      </c>
      <c r="L26" s="12" t="s">
        <v>53</v>
      </c>
      <c r="M26" s="73">
        <v>0.503</v>
      </c>
    </row>
    <row r="27" spans="1:13" ht="15" customHeight="1">
      <c r="A27" s="71" t="s">
        <v>112</v>
      </c>
      <c r="B27" s="12" t="s">
        <v>53</v>
      </c>
      <c r="C27" s="12" t="s">
        <v>53</v>
      </c>
      <c r="D27" s="12">
        <v>417.1</v>
      </c>
      <c r="E27" s="12">
        <v>539.9</v>
      </c>
      <c r="F27" s="12" t="s">
        <v>214</v>
      </c>
      <c r="G27" s="12">
        <v>3.7</v>
      </c>
      <c r="H27" s="12">
        <v>5</v>
      </c>
      <c r="I27" s="12">
        <v>0.1</v>
      </c>
      <c r="J27" s="12">
        <v>2.6</v>
      </c>
      <c r="K27" s="12">
        <v>9.4</v>
      </c>
      <c r="L27" s="12" t="s">
        <v>53</v>
      </c>
      <c r="M27" s="73"/>
    </row>
    <row r="28" spans="1:13" ht="15" customHeight="1">
      <c r="A28" s="71" t="s">
        <v>352</v>
      </c>
      <c r="B28" s="12" t="s">
        <v>53</v>
      </c>
      <c r="C28" s="12" t="s">
        <v>53</v>
      </c>
      <c r="D28" s="12">
        <v>0.1</v>
      </c>
      <c r="E28" s="12">
        <v>0</v>
      </c>
      <c r="F28" s="12" t="s">
        <v>214</v>
      </c>
      <c r="G28" s="12">
        <v>6.6</v>
      </c>
      <c r="H28" s="12">
        <v>2</v>
      </c>
      <c r="I28" s="12">
        <v>0.1</v>
      </c>
      <c r="J28" s="12">
        <v>0</v>
      </c>
      <c r="K28" s="12">
        <v>0</v>
      </c>
      <c r="L28" s="12" t="s">
        <v>53</v>
      </c>
      <c r="M28" s="73">
        <v>0.867</v>
      </c>
    </row>
    <row r="29" spans="1:13" ht="15" customHeight="1">
      <c r="A29" s="71" t="s">
        <v>0</v>
      </c>
      <c r="B29" s="12">
        <v>0</v>
      </c>
      <c r="C29" s="74" t="s">
        <v>53</v>
      </c>
      <c r="D29" s="12">
        <v>31.2</v>
      </c>
      <c r="E29" s="12">
        <v>14.9</v>
      </c>
      <c r="F29" s="12" t="s">
        <v>214</v>
      </c>
      <c r="G29" s="12">
        <v>0.7</v>
      </c>
      <c r="H29" s="12">
        <v>10</v>
      </c>
      <c r="I29" s="12">
        <v>0.6</v>
      </c>
      <c r="J29" s="12">
        <v>1.5</v>
      </c>
      <c r="K29" s="12">
        <v>10</v>
      </c>
      <c r="L29" s="12" t="s">
        <v>53</v>
      </c>
      <c r="M29" s="73"/>
    </row>
    <row r="30" spans="1:13" ht="15" customHeight="1">
      <c r="A30" s="71" t="s">
        <v>310</v>
      </c>
      <c r="B30" s="12" t="s">
        <v>53</v>
      </c>
      <c r="C30" s="12" t="s">
        <v>53</v>
      </c>
      <c r="D30" s="12">
        <v>292.8</v>
      </c>
      <c r="E30" s="12">
        <v>597.7</v>
      </c>
      <c r="F30" s="12" t="s">
        <v>214</v>
      </c>
      <c r="G30" s="12">
        <v>6.4</v>
      </c>
      <c r="H30" s="12">
        <v>2</v>
      </c>
      <c r="I30" s="12">
        <v>0.1</v>
      </c>
      <c r="J30" s="12">
        <v>0</v>
      </c>
      <c r="K30" s="12">
        <v>0</v>
      </c>
      <c r="L30" s="12" t="s">
        <v>53</v>
      </c>
      <c r="M30" s="73"/>
    </row>
    <row r="31" spans="1:13" ht="15" customHeight="1">
      <c r="A31" s="71" t="s">
        <v>308</v>
      </c>
      <c r="B31" s="12" t="s">
        <v>53</v>
      </c>
      <c r="C31" s="12" t="s">
        <v>53</v>
      </c>
      <c r="D31" s="12">
        <v>420.4</v>
      </c>
      <c r="E31" s="12">
        <v>496.5</v>
      </c>
      <c r="F31" s="12" t="s">
        <v>214</v>
      </c>
      <c r="G31" s="12">
        <v>4.5</v>
      </c>
      <c r="H31" s="12">
        <v>2</v>
      </c>
      <c r="I31" s="12">
        <v>0.1</v>
      </c>
      <c r="J31" s="12">
        <v>0</v>
      </c>
      <c r="K31" s="12">
        <v>0</v>
      </c>
      <c r="L31" s="12" t="s">
        <v>53</v>
      </c>
      <c r="M31" s="73">
        <v>0.091</v>
      </c>
    </row>
    <row r="32" spans="1:13" ht="15" customHeight="1">
      <c r="A32" s="71" t="s">
        <v>390</v>
      </c>
      <c r="B32" s="12" t="s">
        <v>53</v>
      </c>
      <c r="C32" s="12" t="s">
        <v>53</v>
      </c>
      <c r="D32" s="12">
        <v>0.1</v>
      </c>
      <c r="E32" s="12">
        <v>0</v>
      </c>
      <c r="F32" s="12" t="s">
        <v>214</v>
      </c>
      <c r="G32" s="12">
        <v>7.4</v>
      </c>
      <c r="H32" s="12">
        <v>2</v>
      </c>
      <c r="I32" s="12">
        <v>0.1</v>
      </c>
      <c r="J32" s="12">
        <v>0</v>
      </c>
      <c r="K32" s="12">
        <v>0</v>
      </c>
      <c r="L32" s="12" t="s">
        <v>53</v>
      </c>
      <c r="M32" s="73">
        <v>0.027</v>
      </c>
    </row>
    <row r="33" spans="1:13" ht="15" customHeight="1">
      <c r="A33" s="71" t="s">
        <v>391</v>
      </c>
      <c r="B33" s="12" t="s">
        <v>53</v>
      </c>
      <c r="C33" s="12" t="s">
        <v>53</v>
      </c>
      <c r="D33" s="12">
        <v>2.8</v>
      </c>
      <c r="E33" s="12">
        <v>0.7</v>
      </c>
      <c r="F33" s="12">
        <v>39.3</v>
      </c>
      <c r="G33" s="12">
        <v>7</v>
      </c>
      <c r="H33" s="12">
        <v>1.3</v>
      </c>
      <c r="I33" s="12">
        <v>0.1</v>
      </c>
      <c r="J33" s="12">
        <v>0</v>
      </c>
      <c r="K33" s="12">
        <v>0</v>
      </c>
      <c r="L33" s="12" t="s">
        <v>53</v>
      </c>
      <c r="M33" s="73">
        <v>0.052</v>
      </c>
    </row>
    <row r="34" spans="1:13" ht="15" customHeight="1">
      <c r="A34" s="71" t="s">
        <v>408</v>
      </c>
      <c r="B34" s="12">
        <v>0</v>
      </c>
      <c r="C34" s="12" t="s">
        <v>53</v>
      </c>
      <c r="D34" s="12">
        <v>0</v>
      </c>
      <c r="E34" s="12">
        <v>0.1</v>
      </c>
      <c r="F34" s="12">
        <v>0</v>
      </c>
      <c r="G34" s="12">
        <v>0</v>
      </c>
      <c r="H34" s="12">
        <v>0</v>
      </c>
      <c r="I34" s="12">
        <v>0</v>
      </c>
      <c r="J34" s="12">
        <v>0</v>
      </c>
      <c r="K34" s="12">
        <v>0</v>
      </c>
      <c r="L34" s="12">
        <v>0</v>
      </c>
      <c r="M34" s="73"/>
    </row>
    <row r="35" spans="1:13" ht="15" customHeight="1">
      <c r="A35" s="71" t="s">
        <v>109</v>
      </c>
      <c r="B35" s="12">
        <v>0</v>
      </c>
      <c r="C35" s="12" t="s">
        <v>53</v>
      </c>
      <c r="D35" s="12">
        <v>0</v>
      </c>
      <c r="E35" s="12">
        <v>0.3</v>
      </c>
      <c r="F35" s="12">
        <v>0</v>
      </c>
      <c r="G35" s="12">
        <v>0</v>
      </c>
      <c r="H35" s="12">
        <v>0</v>
      </c>
      <c r="I35" s="12">
        <v>0</v>
      </c>
      <c r="J35" s="12">
        <v>0</v>
      </c>
      <c r="K35" s="12">
        <v>0</v>
      </c>
      <c r="L35" s="12">
        <v>0</v>
      </c>
      <c r="M35" s="73"/>
    </row>
    <row r="36" spans="1:13" ht="15" customHeight="1">
      <c r="A36" s="71" t="s">
        <v>163</v>
      </c>
      <c r="B36" s="12">
        <v>0</v>
      </c>
      <c r="C36" s="12" t="s">
        <v>53</v>
      </c>
      <c r="D36" s="12">
        <v>0</v>
      </c>
      <c r="E36" s="12">
        <v>300</v>
      </c>
      <c r="F36" s="12">
        <v>6.4</v>
      </c>
      <c r="G36" s="12">
        <v>0</v>
      </c>
      <c r="H36" s="12">
        <v>0.1</v>
      </c>
      <c r="I36" s="12">
        <v>0</v>
      </c>
      <c r="J36" s="12">
        <v>0</v>
      </c>
      <c r="K36" s="12">
        <v>0</v>
      </c>
      <c r="L36" s="12">
        <v>0</v>
      </c>
      <c r="M36" s="73"/>
    </row>
    <row r="37" spans="1:13" ht="15" customHeight="1">
      <c r="A37" s="71" t="s">
        <v>71</v>
      </c>
      <c r="B37" s="12">
        <v>0</v>
      </c>
      <c r="C37" s="12" t="s">
        <v>53</v>
      </c>
      <c r="D37" s="12">
        <v>0</v>
      </c>
      <c r="E37" s="12">
        <v>300</v>
      </c>
      <c r="F37" s="12">
        <v>0</v>
      </c>
      <c r="G37" s="12">
        <v>0</v>
      </c>
      <c r="H37" s="12">
        <v>0</v>
      </c>
      <c r="I37" s="12">
        <v>0</v>
      </c>
      <c r="J37" s="12">
        <v>0</v>
      </c>
      <c r="K37" s="12">
        <v>0</v>
      </c>
      <c r="L37" s="12">
        <v>0</v>
      </c>
      <c r="M37" s="73"/>
    </row>
    <row r="38" spans="2:13" ht="15" customHeight="1">
      <c r="B38" s="75"/>
      <c r="C38" s="75"/>
      <c r="D38" s="75"/>
      <c r="E38" s="75"/>
      <c r="F38" s="75"/>
      <c r="G38" s="75"/>
      <c r="H38" s="75"/>
      <c r="I38" s="75"/>
      <c r="J38" s="75"/>
      <c r="K38" s="75"/>
      <c r="L38" s="75"/>
      <c r="M38" s="70"/>
    </row>
    <row r="39" spans="1:13" ht="15" customHeight="1">
      <c r="A39" s="76" t="s">
        <v>436</v>
      </c>
      <c r="B39" s="77" t="s">
        <v>53</v>
      </c>
      <c r="C39" s="8" t="s">
        <v>53</v>
      </c>
      <c r="D39" s="78">
        <v>4202.7</v>
      </c>
      <c r="E39" s="78">
        <v>5338.5</v>
      </c>
      <c r="F39" s="78">
        <v>111.5</v>
      </c>
      <c r="G39" s="78">
        <v>137.7</v>
      </c>
      <c r="H39" s="78">
        <v>126.1</v>
      </c>
      <c r="I39" s="78">
        <v>6.5</v>
      </c>
      <c r="J39" s="78">
        <v>6.7</v>
      </c>
      <c r="K39" s="78">
        <v>29.5</v>
      </c>
      <c r="L39" s="8" t="s">
        <v>53</v>
      </c>
      <c r="M39" s="72">
        <v>5.348</v>
      </c>
    </row>
    <row r="40" ht="15" customHeight="1"/>
    <row r="41" spans="1:10" ht="15" customHeight="1">
      <c r="A41" s="79" t="s">
        <v>505</v>
      </c>
      <c r="B41" s="50"/>
      <c r="C41" s="50"/>
      <c r="D41" s="50"/>
      <c r="E41" s="50"/>
      <c r="F41" s="50"/>
      <c r="G41" s="50"/>
      <c r="H41" s="50"/>
      <c r="I41" s="50"/>
      <c r="J41" s="50"/>
    </row>
    <row r="42" spans="1:10" ht="15" customHeight="1">
      <c r="A42" s="79" t="s">
        <v>300</v>
      </c>
      <c r="B42" s="50"/>
      <c r="C42" s="50"/>
      <c r="D42" s="50"/>
      <c r="E42" s="50"/>
      <c r="F42" s="50"/>
      <c r="G42" s="50"/>
      <c r="H42" s="50"/>
      <c r="I42" s="50"/>
      <c r="J42" s="50"/>
    </row>
    <row r="43" spans="1:9" ht="15" customHeight="1">
      <c r="A43" s="79" t="s">
        <v>292</v>
      </c>
      <c r="B43" s="50"/>
      <c r="C43" s="79" t="s">
        <v>355</v>
      </c>
      <c r="D43" s="50"/>
      <c r="E43" s="50"/>
      <c r="F43" s="50"/>
      <c r="G43" s="50"/>
      <c r="H43" s="50"/>
      <c r="I43" s="50"/>
    </row>
    <row r="44" spans="1:9" ht="15" customHeight="1">
      <c r="A44" s="79" t="s">
        <v>38</v>
      </c>
      <c r="B44" s="50"/>
      <c r="C44" s="50"/>
      <c r="D44" s="50"/>
      <c r="E44" s="50"/>
      <c r="F44" s="50"/>
      <c r="G44" s="50"/>
      <c r="H44" s="50"/>
      <c r="I44" s="50"/>
    </row>
    <row r="45" spans="1:9" ht="15" customHeight="1">
      <c r="A45" s="79" t="s">
        <v>19</v>
      </c>
      <c r="B45" s="50"/>
      <c r="C45" s="50"/>
      <c r="D45" s="50"/>
      <c r="E45" s="50"/>
      <c r="F45" s="50"/>
      <c r="G45" s="50"/>
      <c r="H45" s="50"/>
      <c r="I45" s="50"/>
    </row>
    <row r="46" spans="1:9" ht="15" customHeight="1">
      <c r="A46" s="79" t="s">
        <v>321</v>
      </c>
      <c r="B46" s="50"/>
      <c r="C46" s="50"/>
      <c r="D46" s="50"/>
      <c r="E46" s="50"/>
      <c r="F46" s="50"/>
      <c r="G46" s="50"/>
      <c r="H46" s="50"/>
      <c r="I46" s="50"/>
    </row>
    <row r="47" spans="1:11" ht="299.25">
      <c r="A47" s="80" t="s">
        <v>32</v>
      </c>
      <c r="B47" s="50"/>
      <c r="C47" s="50"/>
      <c r="D47" s="50"/>
      <c r="E47" s="50"/>
      <c r="F47" s="50"/>
      <c r="G47" s="50"/>
      <c r="H47" s="50"/>
      <c r="I47" s="50"/>
      <c r="J47" s="50"/>
      <c r="K47" s="50"/>
    </row>
    <row r="48" ht="89.25">
      <c r="A48" s="81" t="s">
        <v>258</v>
      </c>
    </row>
    <row r="49" spans="1:9" ht="216.75">
      <c r="A49" s="16" t="s">
        <v>427</v>
      </c>
      <c r="B49" s="50"/>
      <c r="C49" s="50"/>
      <c r="D49" s="50"/>
      <c r="E49" s="50"/>
      <c r="F49" s="50"/>
      <c r="G49" s="50"/>
      <c r="H49" s="50"/>
      <c r="I49" s="50"/>
    </row>
    <row r="50" ht="15" customHeight="1"/>
    <row r="51" spans="1:10" ht="15" customHeight="1">
      <c r="A51" s="82" t="s">
        <v>181</v>
      </c>
      <c r="B51" s="50"/>
      <c r="C51" s="50"/>
      <c r="D51" s="50"/>
      <c r="E51" s="50"/>
      <c r="F51" s="50"/>
      <c r="G51" s="50"/>
      <c r="H51" s="50"/>
      <c r="I51" s="50"/>
      <c r="J51" s="50"/>
    </row>
    <row r="52" spans="1:10" ht="15" customHeight="1">
      <c r="A52" s="4" t="s">
        <v>365</v>
      </c>
      <c r="B52" s="50"/>
      <c r="C52" s="50"/>
      <c r="D52" s="50"/>
      <c r="E52" s="50"/>
      <c r="F52" s="50"/>
      <c r="G52" s="50"/>
      <c r="H52" s="50"/>
      <c r="I52" s="50"/>
      <c r="J52" s="50"/>
    </row>
    <row r="53" spans="2:11" ht="15" customHeight="1">
      <c r="B53" s="18"/>
      <c r="C53" s="18"/>
      <c r="D53" s="18"/>
      <c r="E53" s="18"/>
      <c r="F53" s="18"/>
      <c r="G53" s="18"/>
      <c r="H53" s="18"/>
      <c r="I53" s="18"/>
      <c r="J53" s="18"/>
      <c r="K53" s="18"/>
    </row>
    <row r="54" spans="1:12" ht="15" customHeight="1">
      <c r="A54" s="19"/>
      <c r="B54" s="83">
        <v>2010</v>
      </c>
      <c r="C54" s="84">
        <v>2015</v>
      </c>
      <c r="D54" s="84">
        <v>2020</v>
      </c>
      <c r="E54" s="84">
        <v>2025</v>
      </c>
      <c r="F54" s="84">
        <v>2030</v>
      </c>
      <c r="G54" s="84">
        <v>2035</v>
      </c>
      <c r="H54" s="84">
        <v>2040</v>
      </c>
      <c r="I54" s="84">
        <v>2045</v>
      </c>
      <c r="J54" s="84">
        <v>2050</v>
      </c>
      <c r="K54" s="85"/>
      <c r="L54" s="55"/>
    </row>
    <row r="55" spans="1:11" ht="28.5">
      <c r="A55" s="80" t="s">
        <v>246</v>
      </c>
      <c r="B55" s="86">
        <v>0</v>
      </c>
      <c r="C55" s="87" t="s">
        <v>34</v>
      </c>
      <c r="D55" s="87" t="s">
        <v>106</v>
      </c>
      <c r="E55" s="49"/>
      <c r="F55" s="49"/>
      <c r="G55" s="49"/>
      <c r="H55" s="49"/>
      <c r="I55" s="49"/>
      <c r="J55" s="49"/>
      <c r="K55" s="49"/>
    </row>
    <row r="56" spans="1:11" ht="15" customHeight="1">
      <c r="A56" s="80" t="s">
        <v>296</v>
      </c>
      <c r="B56" s="88">
        <v>0</v>
      </c>
      <c r="C56" s="89" t="s">
        <v>27</v>
      </c>
      <c r="D56" s="89" t="s">
        <v>178</v>
      </c>
      <c r="E56" s="2" t="s">
        <v>200</v>
      </c>
      <c r="F56" s="90" t="s">
        <v>136</v>
      </c>
      <c r="G56" s="90" t="s">
        <v>90</v>
      </c>
      <c r="H56" s="90" t="s">
        <v>40</v>
      </c>
      <c r="I56" s="90" t="s">
        <v>218</v>
      </c>
      <c r="J56" s="90" t="s">
        <v>105</v>
      </c>
      <c r="K56" s="90"/>
    </row>
    <row r="57" spans="1:4" ht="42.75">
      <c r="A57" s="80" t="s">
        <v>252</v>
      </c>
      <c r="B57" s="89">
        <v>0</v>
      </c>
      <c r="C57" s="89" t="s">
        <v>34</v>
      </c>
      <c r="D57" s="89" t="s">
        <v>468</v>
      </c>
    </row>
    <row r="58" spans="1:4" ht="42.75">
      <c r="A58" s="80" t="s">
        <v>185</v>
      </c>
      <c r="B58" s="88">
        <v>0</v>
      </c>
      <c r="C58" s="89" t="s">
        <v>34</v>
      </c>
      <c r="D58" s="89" t="s">
        <v>119</v>
      </c>
    </row>
    <row r="59" spans="1:8" ht="15" customHeight="1">
      <c r="A59" s="80" t="s">
        <v>459</v>
      </c>
      <c r="B59" s="88">
        <v>0</v>
      </c>
      <c r="C59" s="89" t="s">
        <v>34</v>
      </c>
      <c r="D59" s="91">
        <v>0.25</v>
      </c>
      <c r="E59" s="2">
        <v>0.5</v>
      </c>
      <c r="F59" s="92">
        <v>0.75</v>
      </c>
      <c r="G59" s="91">
        <v>1</v>
      </c>
      <c r="H59" s="91"/>
    </row>
    <row r="60" spans="1:4" ht="28.5">
      <c r="A60" s="80" t="s">
        <v>503</v>
      </c>
      <c r="B60" s="88">
        <v>0</v>
      </c>
      <c r="C60" s="89" t="s">
        <v>34</v>
      </c>
      <c r="D60" s="88">
        <v>10</v>
      </c>
    </row>
    <row r="61" spans="1:7" ht="28.5">
      <c r="A61" s="80" t="s">
        <v>403</v>
      </c>
      <c r="B61" s="88">
        <v>0</v>
      </c>
      <c r="C61" s="89" t="s">
        <v>34</v>
      </c>
      <c r="D61" s="91">
        <v>0.33</v>
      </c>
      <c r="E61" s="2">
        <v>0.67</v>
      </c>
      <c r="F61" s="92">
        <v>1</v>
      </c>
      <c r="G61" s="91"/>
    </row>
    <row r="62" spans="1:4" ht="28.5">
      <c r="A62" s="80" t="s">
        <v>31</v>
      </c>
      <c r="B62" s="88">
        <v>0</v>
      </c>
      <c r="C62" s="89" t="s">
        <v>34</v>
      </c>
      <c r="D62" s="91">
        <v>0.33</v>
      </c>
    </row>
    <row r="63" spans="1:4" ht="28.5">
      <c r="A63" s="80" t="s">
        <v>243</v>
      </c>
      <c r="B63" s="88">
        <v>0</v>
      </c>
      <c r="C63" s="89" t="s">
        <v>34</v>
      </c>
      <c r="D63" s="91">
        <v>0.33</v>
      </c>
    </row>
    <row r="64" spans="1:7" ht="28.5">
      <c r="A64" s="80" t="s">
        <v>170</v>
      </c>
      <c r="B64" s="88">
        <v>0</v>
      </c>
      <c r="C64" s="89" t="s">
        <v>34</v>
      </c>
      <c r="D64" s="93" t="s">
        <v>346</v>
      </c>
      <c r="E64" s="73" t="s">
        <v>100</v>
      </c>
      <c r="F64" s="94" t="s">
        <v>78</v>
      </c>
      <c r="G64" s="95"/>
    </row>
    <row r="65" spans="1:4" ht="15" customHeight="1">
      <c r="A65" s="80" t="s">
        <v>437</v>
      </c>
      <c r="B65" s="88">
        <v>0</v>
      </c>
      <c r="C65" s="89" t="s">
        <v>34</v>
      </c>
      <c r="D65" s="89" t="s">
        <v>425</v>
      </c>
    </row>
    <row r="66" spans="1:7" ht="28.5">
      <c r="A66" s="80" t="s">
        <v>195</v>
      </c>
      <c r="B66" s="80">
        <v>0</v>
      </c>
      <c r="C66" s="95" t="s">
        <v>34</v>
      </c>
      <c r="D66" s="93" t="s">
        <v>180</v>
      </c>
      <c r="E66" s="73" t="s">
        <v>444</v>
      </c>
      <c r="F66" s="93" t="s">
        <v>169</v>
      </c>
      <c r="G66" s="96"/>
    </row>
    <row r="67" spans="1:5" ht="63.75">
      <c r="A67" s="2" t="s">
        <v>315</v>
      </c>
      <c r="D67" s="73">
        <v>0.5</v>
      </c>
      <c r="E67" s="73">
        <v>1</v>
      </c>
    </row>
    <row r="68" spans="1:2" ht="15" customHeight="1">
      <c r="A68" s="80"/>
      <c r="B68" s="79"/>
    </row>
    <row r="69" spans="1:2" ht="76.5">
      <c r="A69" s="79" t="s">
        <v>405</v>
      </c>
      <c r="B69" s="2" t="s">
        <v>121</v>
      </c>
    </row>
    <row r="70" ht="15" customHeight="1">
      <c r="A70" s="79" t="s">
        <v>302</v>
      </c>
    </row>
    <row r="71" ht="15" customHeight="1">
      <c r="A71" s="79" t="s">
        <v>450</v>
      </c>
    </row>
    <row r="72" ht="15" customHeight="1">
      <c r="A72" s="79" t="s">
        <v>298</v>
      </c>
    </row>
    <row r="73" ht="15" customHeight="1">
      <c r="A73" s="79" t="s">
        <v>376</v>
      </c>
    </row>
    <row r="74" ht="165.75">
      <c r="A74" s="2" t="s">
        <v>498</v>
      </c>
    </row>
    <row r="75" ht="15" customHeight="1"/>
    <row r="76" ht="15" customHeight="1">
      <c r="A76" s="97"/>
    </row>
    <row r="77" ht="15" customHeight="1">
      <c r="A77" s="97" t="s">
        <v>331</v>
      </c>
    </row>
    <row r="78" ht="15" customHeight="1">
      <c r="A78" s="97" t="s">
        <v>183</v>
      </c>
    </row>
  </sheetData>
  <mergeCells count="11">
    <mergeCell ref="A41:J41"/>
    <mergeCell ref="A42:J42"/>
    <mergeCell ref="A43:B43"/>
    <mergeCell ref="C43:I43"/>
    <mergeCell ref="A44:I44"/>
    <mergeCell ref="A45:I45"/>
    <mergeCell ref="A46:I46"/>
    <mergeCell ref="A47:K47"/>
    <mergeCell ref="A49:I49"/>
    <mergeCell ref="A51:J51"/>
    <mergeCell ref="A52:J52"/>
  </mergeCells>
  <printOptions/>
  <pageMargins left="0.75" right="0.75" top="1" bottom="1" header="0.5" footer="0.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M33"/>
  <sheetViews>
    <sheetView workbookViewId="0" topLeftCell="A1"/>
  </sheetViews>
  <sheetFormatPr defaultColWidth="17.140625" defaultRowHeight="12.75" customHeight="1"/>
  <cols>
    <col min="1" max="1" width="2.00390625" style="0" customWidth="1"/>
    <col min="2" max="2" width="47.28125" style="0" customWidth="1"/>
    <col min="3" max="3" width="55.140625" style="0" customWidth="1"/>
    <col min="4" max="6" width="7.00390625" style="0" customWidth="1"/>
    <col min="7" max="12" width="8.00390625" style="0" customWidth="1"/>
    <col min="13" max="13" width="6.57421875" style="0" customWidth="1"/>
    <col min="14" max="14" width="4.140625" style="0" customWidth="1"/>
  </cols>
  <sheetData>
    <row r="1" ht="18">
      <c r="B1" s="17" t="s">
        <v>323</v>
      </c>
    </row>
    <row r="2" spans="2:12" ht="12.75" customHeight="1">
      <c r="B2" s="18"/>
      <c r="C2" s="18"/>
      <c r="D2" s="18"/>
      <c r="E2" s="18"/>
      <c r="F2" s="18"/>
      <c r="G2" s="18"/>
      <c r="H2" s="18"/>
      <c r="I2" s="18"/>
      <c r="J2" s="18"/>
      <c r="K2" s="18"/>
      <c r="L2" s="18"/>
    </row>
    <row r="3" spans="1:13" ht="14.25">
      <c r="A3" s="19"/>
      <c r="B3" s="98"/>
      <c r="C3" s="99"/>
      <c r="D3" s="100">
        <v>2010</v>
      </c>
      <c r="E3" s="100">
        <v>2015</v>
      </c>
      <c r="F3" s="100">
        <v>2020</v>
      </c>
      <c r="G3" s="100">
        <v>2025</v>
      </c>
      <c r="H3" s="100">
        <v>2030</v>
      </c>
      <c r="I3" s="100">
        <v>2035</v>
      </c>
      <c r="J3" s="100">
        <v>2040</v>
      </c>
      <c r="K3" s="100">
        <v>2045</v>
      </c>
      <c r="L3" s="101">
        <v>2050</v>
      </c>
      <c r="M3" s="102"/>
    </row>
    <row r="4" spans="1:13" ht="14.25">
      <c r="A4" s="19"/>
      <c r="B4" s="103" t="s">
        <v>36</v>
      </c>
      <c r="C4" s="27" t="s">
        <v>328</v>
      </c>
      <c r="D4" s="31">
        <v>4.095064</v>
      </c>
      <c r="E4" s="31">
        <v>4.256209</v>
      </c>
      <c r="F4" s="31">
        <v>4.585523</v>
      </c>
      <c r="G4" s="31">
        <v>5.323957</v>
      </c>
      <c r="H4" s="31">
        <v>5.757028</v>
      </c>
      <c r="I4" s="31">
        <v>6.365817</v>
      </c>
      <c r="J4" s="31">
        <f>(+I4/H4)*I4</f>
      </c>
      <c r="K4" s="31">
        <f>(+J4/I4)*J4</f>
      </c>
      <c r="L4" s="104">
        <f>(+K4/J4)*K4</f>
      </c>
      <c r="M4" s="34" t="s">
        <v>186</v>
      </c>
    </row>
    <row r="5" spans="1:13" ht="14.25">
      <c r="A5" s="19"/>
      <c r="B5" s="105"/>
      <c r="C5" s="106" t="s">
        <v>316</v>
      </c>
      <c r="D5" s="107">
        <v>74.859291</v>
      </c>
      <c r="E5" s="107">
        <v>86.938538</v>
      </c>
      <c r="F5" s="107">
        <v>98.708969</v>
      </c>
      <c r="G5" s="107">
        <v>107.532326</v>
      </c>
      <c r="H5" s="107">
        <v>112.345222</v>
      </c>
      <c r="I5" s="107">
        <v>114.050201</v>
      </c>
      <c r="J5" s="107">
        <f>(+I5/H5)*I5</f>
      </c>
      <c r="K5" s="107">
        <f>(+J5/I5)*J5</f>
      </c>
      <c r="L5" s="108">
        <f>(+K5/J5)*K5</f>
      </c>
      <c r="M5" s="34" t="s">
        <v>186</v>
      </c>
    </row>
    <row r="6" spans="1:13" ht="14.25">
      <c r="A6" s="19"/>
      <c r="B6" s="109" t="s">
        <v>160</v>
      </c>
      <c r="C6" s="110" t="s">
        <v>255</v>
      </c>
      <c r="D6" s="111">
        <v>1</v>
      </c>
      <c r="E6" s="111">
        <v>1.0365004878175</v>
      </c>
      <c r="F6" s="111">
        <v>1.07953649132253</v>
      </c>
      <c r="G6" s="111">
        <v>1.10859668232903</v>
      </c>
      <c r="H6" s="111">
        <v>1.15868689759636</v>
      </c>
      <c r="I6" s="111">
        <v>1.22396969209512</v>
      </c>
      <c r="J6" s="111">
        <f>(+I6/H6)*I6</f>
      </c>
      <c r="K6" s="111">
        <f>(+J6/I6)*J6</f>
      </c>
      <c r="L6" s="112">
        <f>(+K6/J6)*K6</f>
      </c>
      <c r="M6" s="34" t="s">
        <v>54</v>
      </c>
    </row>
    <row r="7" spans="1:13" ht="14.25">
      <c r="A7" s="19"/>
      <c r="B7" s="109" t="s">
        <v>57</v>
      </c>
      <c r="C7" s="110" t="s">
        <v>52</v>
      </c>
      <c r="D7" s="111">
        <v>1</v>
      </c>
      <c r="E7" s="111">
        <v>1.16007325361999</v>
      </c>
      <c r="F7" s="111">
        <v>1.31769501889219</v>
      </c>
      <c r="G7" s="111">
        <v>1.51383063413044</v>
      </c>
      <c r="H7" s="111">
        <v>1.71959419476294</v>
      </c>
      <c r="I7" s="111">
        <v>1.9431916502195</v>
      </c>
      <c r="J7" s="111">
        <f>(+I7/H7)*I7</f>
      </c>
      <c r="K7" s="111">
        <f>(+J7/I7)*J7</f>
      </c>
      <c r="L7" s="112">
        <f>(+K7/J7)*K7</f>
      </c>
      <c r="M7" s="34" t="s">
        <v>222</v>
      </c>
    </row>
    <row r="8" spans="1:13" ht="14.25">
      <c r="A8" s="19"/>
      <c r="B8" s="103" t="s">
        <v>164</v>
      </c>
      <c r="C8" s="27" t="s">
        <v>189</v>
      </c>
      <c r="D8" s="31">
        <v>1.09</v>
      </c>
      <c r="E8" s="31">
        <v>1.34</v>
      </c>
      <c r="F8" s="31">
        <v>1.41</v>
      </c>
      <c r="G8" s="31">
        <v>1.44</v>
      </c>
      <c r="H8" s="31">
        <v>1.44</v>
      </c>
      <c r="I8" s="31">
        <v>1.44</v>
      </c>
      <c r="J8" s="31">
        <v>1.44</v>
      </c>
      <c r="K8" s="31">
        <v>1.44</v>
      </c>
      <c r="L8" s="104">
        <v>1.44</v>
      </c>
      <c r="M8" s="102"/>
    </row>
    <row r="9" spans="1:13" ht="14.25">
      <c r="A9" s="19"/>
      <c r="B9" s="105"/>
      <c r="C9" s="106" t="s">
        <v>511</v>
      </c>
      <c r="D9" s="107">
        <v>0.15</v>
      </c>
      <c r="E9" s="107">
        <v>0.33</v>
      </c>
      <c r="F9" s="107">
        <v>0.58</v>
      </c>
      <c r="G9" s="107">
        <v>1.19</v>
      </c>
      <c r="H9" s="107">
        <v>1.38</v>
      </c>
      <c r="I9" s="107">
        <v>1.38</v>
      </c>
      <c r="J9" s="107">
        <v>1.38</v>
      </c>
      <c r="K9" s="107">
        <v>1.38</v>
      </c>
      <c r="L9" s="108">
        <v>1.38</v>
      </c>
      <c r="M9" s="102"/>
    </row>
    <row r="10" spans="1:13" ht="14.25">
      <c r="A10" s="19"/>
      <c r="B10" s="103" t="s">
        <v>175</v>
      </c>
      <c r="C10" s="27" t="s">
        <v>177</v>
      </c>
      <c r="D10" s="31">
        <v>0.36</v>
      </c>
      <c r="E10" s="31">
        <v>0.345</v>
      </c>
      <c r="F10" s="31">
        <v>0.33</v>
      </c>
      <c r="G10" s="31">
        <v>0.31</v>
      </c>
      <c r="H10" s="31">
        <v>0.29</v>
      </c>
      <c r="I10" s="31">
        <v>0.28</v>
      </c>
      <c r="J10" s="31">
        <v>0.27</v>
      </c>
      <c r="K10" s="31">
        <v>0.255</v>
      </c>
      <c r="L10" s="104">
        <v>0.24</v>
      </c>
      <c r="M10" s="102"/>
    </row>
    <row r="11" spans="1:13" ht="14.25">
      <c r="A11" s="19"/>
      <c r="B11" s="34"/>
      <c r="C11" s="43" t="s">
        <v>104</v>
      </c>
      <c r="D11" s="37">
        <v>0.36</v>
      </c>
      <c r="E11" s="37">
        <v>0.345</v>
      </c>
      <c r="F11" s="37">
        <v>0.33</v>
      </c>
      <c r="G11" s="37">
        <v>0.31</v>
      </c>
      <c r="H11" s="37">
        <v>0.29</v>
      </c>
      <c r="I11" s="37">
        <v>0.28</v>
      </c>
      <c r="J11" s="37">
        <v>0.27</v>
      </c>
      <c r="K11" s="37">
        <v>0.255</v>
      </c>
      <c r="L11" s="113">
        <v>0.24</v>
      </c>
      <c r="M11" s="102"/>
    </row>
    <row r="12" spans="1:13" ht="14.25">
      <c r="A12" s="19"/>
      <c r="B12" s="34"/>
      <c r="C12" s="43" t="s">
        <v>337</v>
      </c>
      <c r="D12" s="37">
        <v>0.5</v>
      </c>
      <c r="E12" s="37">
        <v>0.55</v>
      </c>
      <c r="F12" s="37">
        <v>0.6</v>
      </c>
      <c r="G12" s="37">
        <v>0.62</v>
      </c>
      <c r="H12" s="37">
        <v>0.64</v>
      </c>
      <c r="I12" s="37">
        <v>0.655</v>
      </c>
      <c r="J12" s="37">
        <v>0.67</v>
      </c>
      <c r="K12" s="37">
        <v>0.685</v>
      </c>
      <c r="L12" s="113">
        <v>0.7</v>
      </c>
      <c r="M12" s="102"/>
    </row>
    <row r="13" spans="1:13" ht="14.25">
      <c r="A13" s="19"/>
      <c r="B13" s="34"/>
      <c r="C13" s="43" t="s">
        <v>131</v>
      </c>
      <c r="D13" s="37">
        <v>2</v>
      </c>
      <c r="E13" s="37">
        <v>1.8</v>
      </c>
      <c r="F13" s="37">
        <v>1.71</v>
      </c>
      <c r="G13" s="37">
        <v>1.65</v>
      </c>
      <c r="H13" s="37">
        <v>1.59</v>
      </c>
      <c r="I13" s="37">
        <v>1.54</v>
      </c>
      <c r="J13" s="37">
        <v>1.5</v>
      </c>
      <c r="K13" s="37">
        <v>1.46</v>
      </c>
      <c r="L13" s="113">
        <v>1.42</v>
      </c>
      <c r="M13" s="34" t="s">
        <v>157</v>
      </c>
    </row>
    <row r="14" spans="1:13" ht="14.25">
      <c r="A14" s="19"/>
      <c r="B14" s="34"/>
      <c r="C14" s="43" t="s">
        <v>46</v>
      </c>
      <c r="D14" s="37">
        <v>4.19</v>
      </c>
      <c r="E14" s="37">
        <v>3.46</v>
      </c>
      <c r="F14" s="37">
        <v>3.16</v>
      </c>
      <c r="G14" s="37">
        <v>2.92</v>
      </c>
      <c r="H14" s="37">
        <v>2.73</v>
      </c>
      <c r="I14" s="37">
        <v>2.55</v>
      </c>
      <c r="J14" s="37">
        <v>2.4</v>
      </c>
      <c r="K14" s="37">
        <v>2.25</v>
      </c>
      <c r="L14" s="113">
        <v>2.12</v>
      </c>
      <c r="M14" s="34" t="s">
        <v>157</v>
      </c>
    </row>
    <row r="15" spans="1:13" ht="14.25">
      <c r="A15" s="19"/>
      <c r="B15" s="105"/>
      <c r="C15" s="106" t="s">
        <v>184</v>
      </c>
      <c r="D15" s="107">
        <v>30</v>
      </c>
      <c r="E15" s="107">
        <v>34.55</v>
      </c>
      <c r="F15" s="107">
        <v>39.1</v>
      </c>
      <c r="G15" s="107">
        <v>41</v>
      </c>
      <c r="H15" s="107">
        <v>42.9</v>
      </c>
      <c r="I15" s="107">
        <v>44.35</v>
      </c>
      <c r="J15" s="107">
        <v>45.8</v>
      </c>
      <c r="K15" s="107">
        <v>47</v>
      </c>
      <c r="L15" s="108">
        <v>48.2</v>
      </c>
      <c r="M15" s="102"/>
    </row>
    <row r="16" spans="1:13" ht="14.25">
      <c r="A16" s="19"/>
      <c r="B16" s="103" t="s">
        <v>159</v>
      </c>
      <c r="C16" s="27" t="s">
        <v>203</v>
      </c>
      <c r="D16" s="114">
        <v>0</v>
      </c>
      <c r="E16" s="114">
        <v>0.17</v>
      </c>
      <c r="F16" s="114">
        <v>0.49</v>
      </c>
      <c r="G16" s="114">
        <v>1.14</v>
      </c>
      <c r="H16" s="114">
        <v>2.23</v>
      </c>
      <c r="I16" s="114">
        <v>3.55</v>
      </c>
      <c r="J16" s="31">
        <v>5.65</v>
      </c>
      <c r="K16" s="31">
        <v>9</v>
      </c>
      <c r="L16" s="104">
        <v>14.32</v>
      </c>
      <c r="M16" s="34" t="s">
        <v>209</v>
      </c>
    </row>
    <row r="17" spans="1:13" ht="14.25">
      <c r="A17" s="19"/>
      <c r="B17" s="105"/>
      <c r="C17" s="106" t="s">
        <v>123</v>
      </c>
      <c r="D17" s="115">
        <v>0.02</v>
      </c>
      <c r="E17" s="115">
        <v>0.13</v>
      </c>
      <c r="F17" s="115">
        <v>0.32</v>
      </c>
      <c r="G17" s="115">
        <v>0.64</v>
      </c>
      <c r="H17" s="115">
        <v>1.07</v>
      </c>
      <c r="I17" s="115">
        <v>1.51</v>
      </c>
      <c r="J17" s="107">
        <v>2.12</v>
      </c>
      <c r="K17" s="107">
        <v>2.99</v>
      </c>
      <c r="L17" s="108">
        <v>4.2</v>
      </c>
      <c r="M17" s="34" t="s">
        <v>209</v>
      </c>
    </row>
    <row r="18" spans="1:13" ht="14.25">
      <c r="A18" s="19"/>
      <c r="B18" s="109" t="s">
        <v>438</v>
      </c>
      <c r="C18" s="110"/>
      <c r="D18" s="40">
        <v>2733.552002</v>
      </c>
      <c r="E18" s="40">
        <v>2947.159668</v>
      </c>
      <c r="F18" s="40">
        <v>3199.05957</v>
      </c>
      <c r="G18" s="40">
        <v>3465.470703</v>
      </c>
      <c r="H18" s="40">
        <v>3753.741455</v>
      </c>
      <c r="I18" s="40">
        <v>4043.706055</v>
      </c>
      <c r="J18" s="40">
        <f>(+I18/H18)*I18</f>
      </c>
      <c r="K18" s="40">
        <f>(+J18/I18)*J18</f>
      </c>
      <c r="L18" s="116">
        <f>(+K18/J18)*K18</f>
      </c>
      <c r="M18" s="34" t="s">
        <v>186</v>
      </c>
    </row>
    <row r="19" spans="1:13" ht="14.25">
      <c r="A19" s="19"/>
      <c r="B19" s="103" t="s">
        <v>91</v>
      </c>
      <c r="C19" s="27" t="s">
        <v>203</v>
      </c>
      <c r="D19" s="114">
        <v>0</v>
      </c>
      <c r="E19" s="114">
        <v>1.953054</v>
      </c>
      <c r="F19" s="114">
        <v>5.935046</v>
      </c>
      <c r="G19" s="114">
        <v>14.381828</v>
      </c>
      <c r="H19" s="114">
        <v>28.638878</v>
      </c>
      <c r="I19" s="114">
        <v>46.202405</v>
      </c>
      <c r="J19" s="31">
        <f>(+I19/H19)*I19</f>
      </c>
      <c r="K19" s="31">
        <f>(+J19/I19)*J19</f>
      </c>
      <c r="L19" s="104">
        <f>(+K19/J19)*K19</f>
      </c>
      <c r="M19" s="34" t="s">
        <v>186</v>
      </c>
    </row>
    <row r="20" spans="1:13" ht="14.25">
      <c r="A20" s="19"/>
      <c r="B20" s="105"/>
      <c r="C20" s="106" t="s">
        <v>123</v>
      </c>
      <c r="D20" s="115">
        <v>0.288205</v>
      </c>
      <c r="E20" s="115">
        <v>1.48785</v>
      </c>
      <c r="F20" s="115">
        <v>3.744296</v>
      </c>
      <c r="G20" s="115">
        <v>7.775975</v>
      </c>
      <c r="H20" s="115">
        <v>13.282937</v>
      </c>
      <c r="I20" s="115">
        <v>18.917179</v>
      </c>
      <c r="J20" s="107">
        <f>(+I20/H20)*I20</f>
      </c>
      <c r="K20" s="107">
        <f>(+J20/I20)*J20</f>
      </c>
      <c r="L20" s="108">
        <f>(+K20/J20)*K20</f>
      </c>
      <c r="M20" s="34" t="s">
        <v>186</v>
      </c>
    </row>
    <row r="21" spans="1:13" ht="14.25">
      <c r="A21" s="19"/>
      <c r="B21" s="103" t="s">
        <v>250</v>
      </c>
      <c r="C21" s="27" t="s">
        <v>167</v>
      </c>
      <c r="D21" s="27">
        <v>96</v>
      </c>
      <c r="E21" s="27">
        <v>96</v>
      </c>
      <c r="F21" s="27">
        <v>96</v>
      </c>
      <c r="G21" s="27">
        <v>96</v>
      </c>
      <c r="H21" s="27">
        <v>96</v>
      </c>
      <c r="I21" s="27">
        <v>96</v>
      </c>
      <c r="J21" s="27">
        <v>96</v>
      </c>
      <c r="K21" s="27">
        <v>96</v>
      </c>
      <c r="L21" s="117">
        <v>96</v>
      </c>
      <c r="M21" s="102"/>
    </row>
    <row r="22" spans="1:13" ht="14.25">
      <c r="A22" s="19"/>
      <c r="B22" s="34"/>
      <c r="C22" s="43" t="s">
        <v>145</v>
      </c>
      <c r="D22" s="43">
        <v>73</v>
      </c>
      <c r="E22" s="43">
        <v>73</v>
      </c>
      <c r="F22" s="43">
        <v>73</v>
      </c>
      <c r="G22" s="43">
        <v>73</v>
      </c>
      <c r="H22" s="43">
        <v>73</v>
      </c>
      <c r="I22" s="43">
        <v>73</v>
      </c>
      <c r="J22" s="43">
        <v>73</v>
      </c>
      <c r="K22" s="43">
        <v>73</v>
      </c>
      <c r="L22" s="25">
        <v>73</v>
      </c>
      <c r="M22" s="102"/>
    </row>
    <row r="23" spans="1:13" ht="14.25">
      <c r="A23" s="19"/>
      <c r="B23" s="105"/>
      <c r="C23" s="106" t="s">
        <v>179</v>
      </c>
      <c r="D23" s="106">
        <v>19</v>
      </c>
      <c r="E23" s="106">
        <v>19</v>
      </c>
      <c r="F23" s="106">
        <v>19</v>
      </c>
      <c r="G23" s="106">
        <v>19</v>
      </c>
      <c r="H23" s="106">
        <v>19</v>
      </c>
      <c r="I23" s="106">
        <v>19</v>
      </c>
      <c r="J23" s="106">
        <v>19</v>
      </c>
      <c r="K23" s="106">
        <v>19</v>
      </c>
      <c r="L23" s="118">
        <v>19</v>
      </c>
      <c r="M23" s="102"/>
    </row>
    <row r="24" spans="1:12" ht="14.25">
      <c r="A24" s="19"/>
      <c r="B24" s="109" t="s">
        <v>504</v>
      </c>
      <c r="C24" s="110" t="s">
        <v>402</v>
      </c>
      <c r="D24" s="110">
        <v>0</v>
      </c>
      <c r="E24" s="110" t="s">
        <v>154</v>
      </c>
      <c r="F24" s="110" t="s">
        <v>154</v>
      </c>
      <c r="G24" s="110" t="s">
        <v>154</v>
      </c>
      <c r="H24" s="110" t="s">
        <v>154</v>
      </c>
      <c r="I24" s="110" t="s">
        <v>154</v>
      </c>
      <c r="J24" s="110" t="s">
        <v>154</v>
      </c>
      <c r="K24" s="110" t="s">
        <v>154</v>
      </c>
      <c r="L24" s="110" t="s">
        <v>154</v>
      </c>
    </row>
    <row r="25" spans="2:12" ht="12.75" customHeight="1">
      <c r="B25" s="10"/>
      <c r="C25" s="10"/>
      <c r="D25" s="10"/>
      <c r="E25" s="10"/>
      <c r="F25" s="10"/>
      <c r="G25" s="10"/>
      <c r="H25" s="10"/>
      <c r="I25" s="10"/>
      <c r="J25" s="10"/>
      <c r="K25" s="10"/>
      <c r="L25" s="10"/>
    </row>
    <row r="26" ht="14.25">
      <c r="B26" s="43" t="s">
        <v>129</v>
      </c>
    </row>
    <row r="27" ht="14.25">
      <c r="B27" s="119" t="s">
        <v>441</v>
      </c>
    </row>
    <row r="28" ht="14.25">
      <c r="B28" s="119" t="s">
        <v>512</v>
      </c>
    </row>
    <row r="29" ht="14.25">
      <c r="B29" s="119" t="s">
        <v>102</v>
      </c>
    </row>
    <row r="30" ht="63.75">
      <c r="B30" s="2" t="s">
        <v>367</v>
      </c>
    </row>
    <row r="31" ht="12.75" customHeight="1"/>
    <row r="32" ht="12.75" customHeight="1">
      <c r="B32" s="97" t="s">
        <v>331</v>
      </c>
    </row>
    <row r="33" ht="12.75" customHeight="1">
      <c r="B33" s="97" t="s">
        <v>183</v>
      </c>
    </row>
  </sheetData>
  <mergeCells count="7">
    <mergeCell ref="B1:G1"/>
    <mergeCell ref="F25:L25"/>
    <mergeCell ref="B27:L27"/>
    <mergeCell ref="B28:L28"/>
    <mergeCell ref="B29:L29"/>
    <mergeCell ref="B32:L32"/>
    <mergeCell ref="B33:L33"/>
  </mergeCells>
  <printOptions/>
  <pageMargins left="0.75" right="0.75" top="1" bottom="1" header="0.5" footer="0.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V16"/>
  <sheetViews>
    <sheetView workbookViewId="0" topLeftCell="A1"/>
  </sheetViews>
  <sheetFormatPr defaultColWidth="17.140625" defaultRowHeight="12.75" customHeight="1"/>
  <cols>
    <col min="1" max="22" width="17.140625" style="0" customWidth="1"/>
  </cols>
  <sheetData>
    <row r="1" ht="25.5">
      <c r="A1" s="2" t="s">
        <v>59</v>
      </c>
    </row>
    <row r="2" spans="1:4" ht="140.25">
      <c r="A2" s="2" t="s">
        <v>306</v>
      </c>
      <c r="D2" s="2" t="s">
        <v>271</v>
      </c>
    </row>
    <row r="3" spans="1:3" ht="76.5">
      <c r="A3" s="2" t="s">
        <v>473</v>
      </c>
      <c r="C3" s="2" t="s">
        <v>439</v>
      </c>
    </row>
    <row r="4" spans="2:22" ht="12.75" customHeight="1">
      <c r="B4" s="16">
        <v>2010</v>
      </c>
      <c r="C4" s="16">
        <v>2011</v>
      </c>
      <c r="D4" s="16">
        <v>2012</v>
      </c>
      <c r="E4" s="16">
        <v>2013</v>
      </c>
      <c r="F4" s="16">
        <v>2014</v>
      </c>
      <c r="G4" s="16">
        <v>2015</v>
      </c>
      <c r="H4" s="16">
        <v>2016</v>
      </c>
      <c r="I4" s="16">
        <v>2017</v>
      </c>
      <c r="J4" s="16">
        <v>2018</v>
      </c>
      <c r="K4" s="16">
        <v>2019</v>
      </c>
      <c r="L4" s="16">
        <v>2020</v>
      </c>
      <c r="M4" s="16">
        <v>2021</v>
      </c>
      <c r="N4" s="16">
        <v>2022</v>
      </c>
      <c r="O4" s="16">
        <v>2023</v>
      </c>
      <c r="P4" s="16">
        <v>2024</v>
      </c>
      <c r="Q4" s="16">
        <v>2025</v>
      </c>
      <c r="R4" s="16">
        <v>2026</v>
      </c>
      <c r="S4" s="16">
        <v>2027</v>
      </c>
      <c r="T4" s="16">
        <v>2028</v>
      </c>
      <c r="U4" s="16">
        <v>2029</v>
      </c>
      <c r="V4" s="16">
        <v>2030</v>
      </c>
    </row>
    <row r="5" spans="1:22" ht="25.5">
      <c r="A5" s="2" t="s">
        <v>149</v>
      </c>
      <c r="B5" s="2">
        <v>0</v>
      </c>
      <c r="C5" s="2">
        <v>0</v>
      </c>
      <c r="D5" s="2">
        <v>0</v>
      </c>
      <c r="E5" s="2">
        <v>0</v>
      </c>
      <c r="F5" s="2">
        <v>0</v>
      </c>
      <c r="G5" s="2" t="s">
        <v>154</v>
      </c>
      <c r="H5" s="2" t="s">
        <v>154</v>
      </c>
      <c r="I5" s="2" t="s">
        <v>154</v>
      </c>
      <c r="J5" s="2" t="s">
        <v>154</v>
      </c>
      <c r="K5" s="2" t="s">
        <v>154</v>
      </c>
      <c r="L5" s="2" t="s">
        <v>154</v>
      </c>
      <c r="M5" s="2" t="s">
        <v>154</v>
      </c>
      <c r="N5" s="2" t="s">
        <v>154</v>
      </c>
      <c r="O5" s="2" t="s">
        <v>154</v>
      </c>
      <c r="P5" s="2" t="s">
        <v>154</v>
      </c>
      <c r="Q5" s="2" t="s">
        <v>154</v>
      </c>
      <c r="R5" s="2" t="s">
        <v>154</v>
      </c>
      <c r="S5" s="2" t="s">
        <v>154</v>
      </c>
      <c r="T5" s="2" t="s">
        <v>154</v>
      </c>
      <c r="U5" s="2" t="s">
        <v>154</v>
      </c>
      <c r="V5" s="2" t="s">
        <v>154</v>
      </c>
    </row>
    <row r="6" ht="12.75" customHeight="1"/>
    <row r="7" ht="25.5">
      <c r="A7" s="2" t="s">
        <v>400</v>
      </c>
    </row>
    <row r="8" spans="2:3" ht="63.75">
      <c r="B8" s="16" t="s">
        <v>260</v>
      </c>
      <c r="C8" s="2" t="s">
        <v>334</v>
      </c>
    </row>
    <row r="9" spans="2:22" ht="12.75" customHeight="1">
      <c r="B9" s="16">
        <v>2010</v>
      </c>
      <c r="C9" s="16">
        <v>2011</v>
      </c>
      <c r="D9" s="16">
        <v>2012</v>
      </c>
      <c r="E9" s="16">
        <v>2013</v>
      </c>
      <c r="F9" s="16">
        <v>2014</v>
      </c>
      <c r="G9" s="16">
        <v>2015</v>
      </c>
      <c r="H9" s="16">
        <v>2016</v>
      </c>
      <c r="I9" s="16">
        <v>2017</v>
      </c>
      <c r="J9" s="16">
        <v>2018</v>
      </c>
      <c r="K9" s="16">
        <v>2019</v>
      </c>
      <c r="L9" s="16">
        <v>2020</v>
      </c>
      <c r="M9" s="16">
        <v>2021</v>
      </c>
      <c r="N9" s="16">
        <v>2022</v>
      </c>
      <c r="O9" s="16">
        <v>2023</v>
      </c>
      <c r="P9" s="16">
        <v>2024</v>
      </c>
      <c r="Q9" s="16">
        <v>2025</v>
      </c>
      <c r="R9" s="16">
        <v>2026</v>
      </c>
      <c r="S9" s="16">
        <v>2027</v>
      </c>
      <c r="T9" s="16">
        <v>2028</v>
      </c>
      <c r="U9" s="16">
        <v>2029</v>
      </c>
      <c r="V9" s="16">
        <v>2030</v>
      </c>
    </row>
    <row r="10" spans="1:22" ht="25.5">
      <c r="A10" s="16" t="s">
        <v>1</v>
      </c>
      <c r="B10" s="16">
        <v>1.89</v>
      </c>
      <c r="C10" s="16">
        <v>1.89</v>
      </c>
      <c r="D10" s="16">
        <v>1.89</v>
      </c>
      <c r="E10" s="16">
        <v>1.89</v>
      </c>
      <c r="F10" s="16">
        <v>1.89</v>
      </c>
      <c r="G10" s="16">
        <v>0</v>
      </c>
      <c r="H10" s="16">
        <v>0</v>
      </c>
      <c r="I10" s="16">
        <v>0</v>
      </c>
      <c r="J10" s="16">
        <v>0</v>
      </c>
      <c r="K10" s="16">
        <v>0</v>
      </c>
      <c r="L10" s="16">
        <v>0</v>
      </c>
      <c r="M10" s="16">
        <v>0</v>
      </c>
      <c r="N10" s="16">
        <v>0</v>
      </c>
      <c r="O10" s="16">
        <v>0</v>
      </c>
      <c r="P10" s="16">
        <v>0</v>
      </c>
      <c r="Q10" s="16">
        <v>0</v>
      </c>
      <c r="R10" s="16">
        <v>0</v>
      </c>
      <c r="S10" s="16">
        <v>0</v>
      </c>
      <c r="T10" s="16">
        <v>0</v>
      </c>
      <c r="U10" s="16">
        <v>0</v>
      </c>
      <c r="V10" s="16">
        <v>0</v>
      </c>
    </row>
    <row r="11" ht="12.75" customHeight="1"/>
    <row r="12" ht="12.75" customHeight="1"/>
    <row r="13" spans="1:4" ht="38.25">
      <c r="A13" s="16" t="s">
        <v>374</v>
      </c>
      <c r="B13" s="50"/>
      <c r="C13" s="16" t="s">
        <v>62</v>
      </c>
      <c r="D13" s="50"/>
    </row>
    <row r="14" ht="12.75" customHeight="1">
      <c r="A14" s="16" t="s">
        <v>25</v>
      </c>
    </row>
    <row r="15" ht="12.75" customHeight="1">
      <c r="A15" s="16" t="s">
        <v>143</v>
      </c>
    </row>
    <row r="16" spans="1:4" ht="51">
      <c r="A16" s="16" t="s">
        <v>51</v>
      </c>
      <c r="B16" s="50"/>
      <c r="C16" s="16" t="s">
        <v>290</v>
      </c>
      <c r="D16" s="50"/>
    </row>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sheetData>
  <mergeCells count="7">
    <mergeCell ref="A2:C2"/>
    <mergeCell ref="D2:F2"/>
    <mergeCell ref="A3:B3"/>
    <mergeCell ref="A13:B13"/>
    <mergeCell ref="C13:D13"/>
    <mergeCell ref="A16:B16"/>
    <mergeCell ref="C16:D16"/>
  </mergeCells>
  <printOptions/>
  <pageMargins left="0.75" right="0.75" top="1" bottom="1" header="0.5" footer="0.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E18"/>
  <sheetViews>
    <sheetView workbookViewId="0" topLeftCell="A1"/>
  </sheetViews>
  <sheetFormatPr defaultColWidth="17.140625" defaultRowHeight="12.75" customHeight="1"/>
  <cols>
    <col min="1" max="1" width="45.140625" style="0" customWidth="1"/>
    <col min="2" max="2" width="17.57421875" style="0" customWidth="1"/>
    <col min="3" max="3" width="14.8515625" style="0" customWidth="1"/>
    <col min="4" max="4" width="45.7109375" style="0" customWidth="1"/>
    <col min="5" max="5" width="18.7109375" style="0" customWidth="1"/>
    <col min="6" max="6" width="10.140625" style="0" customWidth="1"/>
  </cols>
  <sheetData>
    <row r="1" ht="14.25">
      <c r="A1" s="120" t="s">
        <v>396</v>
      </c>
    </row>
    <row r="2" ht="12.75" customHeight="1"/>
    <row r="3" spans="1:3" ht="12.75" customHeight="1">
      <c r="A3" s="121"/>
      <c r="B3" s="18"/>
      <c r="C3" s="18"/>
    </row>
    <row r="4" spans="1:4" ht="28.5">
      <c r="A4" s="122" t="s">
        <v>370</v>
      </c>
      <c r="B4" s="123" t="s">
        <v>470</v>
      </c>
      <c r="C4" s="123" t="s">
        <v>239</v>
      </c>
      <c r="D4" s="55"/>
    </row>
    <row r="5" spans="1:4" ht="12.75" customHeight="1">
      <c r="A5" s="124" t="s">
        <v>467</v>
      </c>
      <c r="B5" s="125" t="s">
        <v>503</v>
      </c>
      <c r="C5" s="126">
        <v>0.3</v>
      </c>
      <c r="D5" s="55"/>
    </row>
    <row r="6" spans="1:4" ht="12.75" customHeight="1">
      <c r="A6" s="124" t="s">
        <v>467</v>
      </c>
      <c r="B6" s="125" t="s">
        <v>243</v>
      </c>
      <c r="C6" s="126">
        <v>0.3</v>
      </c>
      <c r="D6" s="127"/>
    </row>
    <row r="7" spans="1:5" ht="140.25">
      <c r="A7" s="124" t="s">
        <v>467</v>
      </c>
      <c r="B7" s="125" t="s">
        <v>65</v>
      </c>
      <c r="C7" s="126">
        <v>0.3</v>
      </c>
      <c r="D7" s="128" t="s">
        <v>329</v>
      </c>
      <c r="E7" s="55"/>
    </row>
    <row r="8" spans="1:4" ht="12.75" customHeight="1">
      <c r="A8" s="124" t="s">
        <v>133</v>
      </c>
      <c r="B8" s="125" t="s">
        <v>311</v>
      </c>
      <c r="C8" s="126">
        <v>0.25</v>
      </c>
      <c r="D8" s="129"/>
    </row>
    <row r="9" spans="1:4" ht="12.75" customHeight="1">
      <c r="A9" s="124" t="s">
        <v>267</v>
      </c>
      <c r="B9" s="125" t="s">
        <v>311</v>
      </c>
      <c r="C9" s="126">
        <v>0.2</v>
      </c>
      <c r="D9" s="55"/>
    </row>
    <row r="10" spans="1:4" ht="12.75" customHeight="1">
      <c r="A10" s="124" t="s">
        <v>286</v>
      </c>
      <c r="B10" s="125" t="s">
        <v>311</v>
      </c>
      <c r="C10" s="126">
        <v>0.09</v>
      </c>
      <c r="D10" s="127"/>
    </row>
    <row r="11" spans="1:5" ht="165.75">
      <c r="A11" s="124" t="s">
        <v>215</v>
      </c>
      <c r="B11" s="125" t="s">
        <v>311</v>
      </c>
      <c r="C11" s="126">
        <v>0.15</v>
      </c>
      <c r="D11" s="128" t="s">
        <v>44</v>
      </c>
      <c r="E11" s="55"/>
    </row>
    <row r="12" spans="1:4" ht="25.5">
      <c r="A12" s="124" t="s">
        <v>394</v>
      </c>
      <c r="B12" s="125" t="s">
        <v>311</v>
      </c>
      <c r="C12" s="126">
        <v>0.13</v>
      </c>
      <c r="D12" s="129"/>
    </row>
    <row r="13" spans="1:4" ht="51">
      <c r="A13" s="124" t="s">
        <v>85</v>
      </c>
      <c r="B13" s="125" t="s">
        <v>311</v>
      </c>
      <c r="C13" s="130">
        <v>0.15</v>
      </c>
      <c r="D13" s="55" t="s">
        <v>307</v>
      </c>
    </row>
    <row r="14" spans="1:4" ht="12.75" customHeight="1">
      <c r="A14" s="124" t="s">
        <v>390</v>
      </c>
      <c r="B14" s="125" t="s">
        <v>311</v>
      </c>
      <c r="C14" s="126">
        <v>0.12</v>
      </c>
      <c r="D14" s="55"/>
    </row>
    <row r="15" spans="1:4" ht="12.75" customHeight="1">
      <c r="A15" s="124" t="s">
        <v>219</v>
      </c>
      <c r="B15" s="125" t="s">
        <v>311</v>
      </c>
      <c r="C15" s="126">
        <v>0.11</v>
      </c>
      <c r="D15" s="55"/>
    </row>
    <row r="16" spans="1:4" ht="12.75" customHeight="1">
      <c r="A16" s="124" t="s">
        <v>71</v>
      </c>
      <c r="B16" s="125" t="s">
        <v>311</v>
      </c>
      <c r="C16" s="126">
        <v>0.11</v>
      </c>
      <c r="D16" s="55"/>
    </row>
    <row r="17" spans="1:4" ht="12.75" customHeight="1">
      <c r="A17" s="124" t="s">
        <v>301</v>
      </c>
      <c r="B17" s="125" t="s">
        <v>311</v>
      </c>
      <c r="C17" s="126">
        <v>0.15</v>
      </c>
      <c r="D17" s="55"/>
    </row>
    <row r="18" spans="1:4" ht="12.75" customHeight="1">
      <c r="A18" s="131"/>
      <c r="B18" s="131"/>
      <c r="C18" s="131"/>
      <c r="D18" s="6"/>
    </row>
  </sheetData>
  <mergeCells count="1">
    <mergeCell ref="A18:C18"/>
  </mergeCells>
  <printOptions/>
  <pageMargins left="0.75" right="0.75" top="1" bottom="1" header="0.5" footer="0.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G24"/>
  <sheetViews>
    <sheetView workbookViewId="0" topLeftCell="A1"/>
  </sheetViews>
  <sheetFormatPr defaultColWidth="17.140625" defaultRowHeight="12.75" customHeight="1"/>
  <cols>
    <col min="1" max="1" width="23.57421875" style="0" customWidth="1"/>
    <col min="2" max="2" width="15.57421875" style="0" customWidth="1"/>
    <col min="3" max="3" width="14.57421875" style="0" customWidth="1"/>
    <col min="4" max="4" width="14.8515625" style="0" customWidth="1"/>
    <col min="5" max="6" width="14.57421875" style="0" customWidth="1"/>
    <col min="7" max="7" width="12.7109375" style="0" customWidth="1"/>
  </cols>
  <sheetData>
    <row r="1" ht="14.25">
      <c r="A1" s="120" t="s">
        <v>130</v>
      </c>
    </row>
    <row r="2" spans="1:6" ht="12.75" customHeight="1">
      <c r="A2" s="2"/>
      <c r="B2" s="2"/>
      <c r="C2" s="2"/>
      <c r="D2" s="2"/>
      <c r="E2" s="2"/>
      <c r="F2" s="2"/>
    </row>
    <row r="3" spans="1:7" ht="12.75">
      <c r="A3" s="2" t="s">
        <v>156</v>
      </c>
      <c r="B3" s="16"/>
      <c r="C3" s="16"/>
      <c r="D3" s="16"/>
      <c r="E3" s="16"/>
      <c r="F3" s="16"/>
      <c r="G3" s="16"/>
    </row>
    <row r="4" spans="1:7" ht="18.75">
      <c r="A4" s="48"/>
      <c r="B4" s="132" t="s">
        <v>494</v>
      </c>
      <c r="C4" s="133"/>
      <c r="D4" s="132" t="s">
        <v>12</v>
      </c>
      <c r="E4" s="134"/>
      <c r="F4" s="134"/>
      <c r="G4" s="133"/>
    </row>
    <row r="5" spans="1:7" ht="57">
      <c r="A5" s="122" t="s">
        <v>470</v>
      </c>
      <c r="B5" s="135" t="s">
        <v>182</v>
      </c>
      <c r="C5" s="136" t="s">
        <v>29</v>
      </c>
      <c r="D5" s="135" t="s">
        <v>268</v>
      </c>
      <c r="E5" s="137" t="s">
        <v>99</v>
      </c>
      <c r="F5" s="137" t="s">
        <v>304</v>
      </c>
      <c r="G5" s="136" t="s">
        <v>257</v>
      </c>
    </row>
    <row r="6" spans="1:7" ht="14.25">
      <c r="A6" s="138" t="s">
        <v>296</v>
      </c>
      <c r="B6" s="139">
        <v>5462.34851620781</v>
      </c>
      <c r="C6" s="140">
        <v>5080.99137335067</v>
      </c>
      <c r="D6" s="141">
        <v>88.75</v>
      </c>
      <c r="E6" s="142">
        <v>2.04</v>
      </c>
      <c r="F6" s="143">
        <v>10488</v>
      </c>
      <c r="G6" s="140">
        <v>10488</v>
      </c>
    </row>
    <row r="7" spans="1:7" ht="14.25">
      <c r="A7" s="144" t="s">
        <v>493</v>
      </c>
      <c r="B7" s="145">
        <v>2844.27877034358</v>
      </c>
      <c r="C7" s="146">
        <v>2742.70734177215</v>
      </c>
      <c r="D7" s="147">
        <v>29.67</v>
      </c>
      <c r="E7" s="148">
        <v>4.25</v>
      </c>
      <c r="F7" s="149">
        <f>G7+400</f>
      </c>
      <c r="G7" s="150">
        <v>8600</v>
      </c>
    </row>
    <row r="8" spans="1:7" ht="14.25">
      <c r="A8" s="34" t="s">
        <v>125</v>
      </c>
      <c r="B8" s="149">
        <v>1020.57142857143</v>
      </c>
      <c r="C8" s="146">
        <v>984.75</v>
      </c>
      <c r="D8" s="147">
        <v>14.39</v>
      </c>
      <c r="E8" s="148">
        <v>3.43</v>
      </c>
      <c r="F8" s="149">
        <v>7050</v>
      </c>
      <c r="G8" s="150">
        <v>6120</v>
      </c>
    </row>
    <row r="9" spans="1:7" ht="14.25">
      <c r="A9" s="144" t="s">
        <v>116</v>
      </c>
      <c r="B9" s="145">
        <v>701.83</v>
      </c>
      <c r="C9" s="146">
        <v>678.08</v>
      </c>
      <c r="D9" s="147">
        <v>6.7</v>
      </c>
      <c r="E9" s="148">
        <v>9.87</v>
      </c>
      <c r="F9" s="149">
        <v>9750</v>
      </c>
      <c r="G9" s="151">
        <v>9750</v>
      </c>
    </row>
    <row r="10" spans="1:7" ht="14.25">
      <c r="A10" s="144" t="s">
        <v>417</v>
      </c>
      <c r="B10" s="145">
        <v>3215.89305605787</v>
      </c>
      <c r="C10" s="146">
        <v>3100.85734177215</v>
      </c>
      <c r="D10" s="147">
        <v>48.9</v>
      </c>
      <c r="E10" s="148">
        <v>6.87</v>
      </c>
      <c r="F10" s="149">
        <v>8700</v>
      </c>
      <c r="G10" s="151">
        <v>8700</v>
      </c>
    </row>
    <row r="11" spans="1:7" ht="14.25">
      <c r="A11" s="144" t="s">
        <v>371</v>
      </c>
      <c r="B11" s="145">
        <v>5221.35019891501</v>
      </c>
      <c r="C11" s="151">
        <v>4802.45734177215</v>
      </c>
      <c r="D11" s="147">
        <v>69.3</v>
      </c>
      <c r="E11" s="148">
        <v>8.04</v>
      </c>
      <c r="F11" s="149">
        <v>10700</v>
      </c>
      <c r="G11" s="150">
        <v>10002</v>
      </c>
    </row>
    <row r="12" spans="1:7" ht="14.25">
      <c r="A12" s="144" t="s">
        <v>311</v>
      </c>
      <c r="B12" s="145">
        <v>2390.26285714286</v>
      </c>
      <c r="C12" s="146">
        <v>2216.12</v>
      </c>
      <c r="D12" s="147">
        <v>28.07</v>
      </c>
      <c r="E12" s="148">
        <v>0</v>
      </c>
      <c r="F12" s="149" t="s">
        <v>152</v>
      </c>
      <c r="G12" s="151" t="s">
        <v>152</v>
      </c>
    </row>
    <row r="13" spans="1:7" ht="14.25">
      <c r="A13" s="144" t="s">
        <v>388</v>
      </c>
      <c r="B13" s="145">
        <v>5655.49142857143</v>
      </c>
      <c r="C13" s="146">
        <v>4801.92</v>
      </c>
      <c r="D13" s="147">
        <v>53.33</v>
      </c>
      <c r="E13" s="148">
        <v>0</v>
      </c>
      <c r="F13" s="149" t="s">
        <v>152</v>
      </c>
      <c r="G13" s="151" t="s">
        <v>152</v>
      </c>
    </row>
    <row r="14" spans="1:7" ht="14.25">
      <c r="A14" s="144" t="s">
        <v>503</v>
      </c>
      <c r="B14" s="145">
        <v>4505.20571428572</v>
      </c>
      <c r="C14" s="151">
        <v>3825.92</v>
      </c>
      <c r="D14" s="147">
        <v>16.7</v>
      </c>
      <c r="E14" s="148">
        <v>0</v>
      </c>
      <c r="F14" s="149" t="s">
        <v>152</v>
      </c>
      <c r="G14" s="151" t="s">
        <v>152</v>
      </c>
    </row>
    <row r="15" spans="1:7" ht="14.25">
      <c r="A15" s="144" t="s">
        <v>243</v>
      </c>
      <c r="B15" s="145">
        <v>4445.80571428571</v>
      </c>
      <c r="C15" s="151">
        <v>3775.52</v>
      </c>
      <c r="D15" s="147">
        <v>64</v>
      </c>
      <c r="E15" s="148">
        <v>0</v>
      </c>
      <c r="F15" s="149" t="s">
        <v>152</v>
      </c>
      <c r="G15" s="151" t="s">
        <v>152</v>
      </c>
    </row>
    <row r="16" spans="1:7" ht="14.25">
      <c r="A16" s="144" t="s">
        <v>403</v>
      </c>
      <c r="B16" s="145">
        <v>2489.54334285714</v>
      </c>
      <c r="C16" s="151">
        <v>2400.1367</v>
      </c>
      <c r="D16" s="147">
        <v>120.326536604041</v>
      </c>
      <c r="E16" s="148">
        <v>0</v>
      </c>
      <c r="F16" s="149">
        <v>13648</v>
      </c>
      <c r="G16" s="151">
        <v>13648</v>
      </c>
    </row>
    <row r="17" spans="1:7" ht="14.25">
      <c r="A17" s="144" t="s">
        <v>459</v>
      </c>
      <c r="B17" s="145">
        <v>3680.33591320072</v>
      </c>
      <c r="C17" s="151">
        <v>3128.90734177215</v>
      </c>
      <c r="D17" s="147">
        <v>100.5</v>
      </c>
      <c r="E17" s="148">
        <v>5</v>
      </c>
      <c r="F17" s="149">
        <v>13500</v>
      </c>
      <c r="G17" s="151">
        <v>13500</v>
      </c>
    </row>
    <row r="18" spans="1:7" ht="14.25">
      <c r="A18" s="144" t="s">
        <v>58</v>
      </c>
      <c r="B18" s="145">
        <v>4044.60571428571</v>
      </c>
      <c r="C18" s="151">
        <v>3748.82</v>
      </c>
      <c r="D18" s="147">
        <v>84.27</v>
      </c>
      <c r="E18" s="148">
        <v>9.64</v>
      </c>
      <c r="F18" s="149" t="s">
        <v>152</v>
      </c>
      <c r="G18" s="151" t="s">
        <v>152</v>
      </c>
    </row>
    <row r="19" spans="1:7" ht="14.25">
      <c r="A19" s="152" t="s">
        <v>449</v>
      </c>
      <c r="B19" s="153">
        <v>3098</v>
      </c>
      <c r="C19" s="150">
        <v>3098</v>
      </c>
      <c r="D19" s="154">
        <v>14.24</v>
      </c>
      <c r="E19" s="155">
        <v>0</v>
      </c>
      <c r="F19" s="156" t="s">
        <v>152</v>
      </c>
      <c r="G19" s="150" t="s">
        <v>152</v>
      </c>
    </row>
    <row r="20" spans="1:7" ht="51">
      <c r="A20" s="16" t="s">
        <v>313</v>
      </c>
      <c r="B20" s="16"/>
      <c r="C20" s="16"/>
      <c r="D20" s="16"/>
      <c r="E20" s="16"/>
      <c r="F20" s="16"/>
      <c r="G20" s="16"/>
    </row>
    <row r="21" spans="1:5" ht="89.25">
      <c r="A21" s="16" t="s">
        <v>363</v>
      </c>
      <c r="B21" s="50"/>
      <c r="C21" s="50"/>
      <c r="D21" s="50"/>
      <c r="E21" s="50"/>
    </row>
    <row r="22" spans="1:6" ht="127.5">
      <c r="A22" s="73" t="s">
        <v>280</v>
      </c>
      <c r="B22" s="73"/>
      <c r="C22" s="73"/>
      <c r="D22" s="73"/>
      <c r="E22" s="73"/>
      <c r="F22" s="73"/>
    </row>
    <row r="23" ht="12.75" customHeight="1">
      <c r="A23" s="97" t="s">
        <v>331</v>
      </c>
    </row>
    <row r="24" ht="12.75" customHeight="1">
      <c r="A24" s="97" t="s">
        <v>183</v>
      </c>
    </row>
  </sheetData>
  <mergeCells count="10">
    <mergeCell ref="A1:C1"/>
    <mergeCell ref="A2:F2"/>
    <mergeCell ref="A3:G3"/>
    <mergeCell ref="B4:C4"/>
    <mergeCell ref="D4:G4"/>
    <mergeCell ref="A20:F20"/>
    <mergeCell ref="A21:E21"/>
    <mergeCell ref="A22:F22"/>
    <mergeCell ref="A23:G23"/>
    <mergeCell ref="A24:G24"/>
  </mergeCells>
  <printOptions/>
  <pageMargins left="0.75" right="0.75" top="1" bottom="1" header="0.5" footer="0.5"/>
  <pageSetup horizontalDpi="300" verticalDpi="300" orientation="portrait" paperSize="9"/>
  <legacyDrawing r:id="rId2"/>
</worksheet>
</file>

<file path=xl/worksheets/sheet8.xml><?xml version="1.0" encoding="utf-8"?>
<worksheet xmlns="http://schemas.openxmlformats.org/spreadsheetml/2006/main" xmlns:r="http://schemas.openxmlformats.org/officeDocument/2006/relationships">
  <dimension ref="A1:D13"/>
  <sheetViews>
    <sheetView workbookViewId="0" topLeftCell="A1"/>
  </sheetViews>
  <sheetFormatPr defaultColWidth="17.140625" defaultRowHeight="12.75" customHeight="1"/>
  <cols>
    <col min="1" max="1" width="27.28125" style="0" customWidth="1"/>
    <col min="2" max="2" width="32.57421875" style="0" customWidth="1"/>
    <col min="3" max="5" width="9.140625" style="0" customWidth="1"/>
  </cols>
  <sheetData>
    <row r="1" ht="85.5">
      <c r="A1" s="157" t="s">
        <v>495</v>
      </c>
    </row>
    <row r="2" spans="1:3" ht="25.5">
      <c r="A2" s="18" t="s">
        <v>233</v>
      </c>
      <c r="B2" s="18"/>
      <c r="C2" s="18"/>
    </row>
    <row r="3" spans="1:4" ht="28.5">
      <c r="A3" s="158" t="s">
        <v>433</v>
      </c>
      <c r="B3" s="158" t="s">
        <v>362</v>
      </c>
      <c r="C3" s="159" t="s">
        <v>375</v>
      </c>
      <c r="D3" s="55"/>
    </row>
    <row r="4" spans="1:4" ht="28.5">
      <c r="A4" s="160" t="s">
        <v>41</v>
      </c>
      <c r="B4" s="160" t="s">
        <v>386</v>
      </c>
      <c r="C4" s="161">
        <v>0.35</v>
      </c>
      <c r="D4" s="55"/>
    </row>
    <row r="5" spans="1:4" ht="14.25">
      <c r="A5" s="160" t="s">
        <v>377</v>
      </c>
      <c r="B5" s="160" t="s">
        <v>377</v>
      </c>
      <c r="C5" s="161">
        <v>0.35</v>
      </c>
      <c r="D5" s="55"/>
    </row>
    <row r="6" spans="1:4" ht="28.5">
      <c r="A6" s="160" t="s">
        <v>285</v>
      </c>
      <c r="B6" s="160" t="s">
        <v>455</v>
      </c>
      <c r="C6" s="161">
        <v>0.35</v>
      </c>
      <c r="D6" s="55"/>
    </row>
    <row r="7" spans="1:4" ht="128.25">
      <c r="A7" s="160" t="s">
        <v>33</v>
      </c>
      <c r="B7" s="160" t="s">
        <v>319</v>
      </c>
      <c r="C7" s="161">
        <v>0.35</v>
      </c>
      <c r="D7" s="55"/>
    </row>
    <row r="8" spans="1:4" ht="57">
      <c r="A8" s="160" t="s">
        <v>289</v>
      </c>
      <c r="B8" s="160" t="s">
        <v>213</v>
      </c>
      <c r="C8" s="161">
        <v>0.35</v>
      </c>
      <c r="D8" s="55"/>
    </row>
    <row r="9" spans="1:4" ht="14.25">
      <c r="A9" s="162" t="s">
        <v>485</v>
      </c>
      <c r="B9" s="162" t="s">
        <v>127</v>
      </c>
      <c r="C9" s="161">
        <v>0.35</v>
      </c>
      <c r="D9" s="55"/>
    </row>
    <row r="10" spans="1:4" ht="14.25">
      <c r="A10" s="162" t="s">
        <v>219</v>
      </c>
      <c r="B10" s="162" t="s">
        <v>219</v>
      </c>
      <c r="C10" s="161">
        <v>0.35</v>
      </c>
      <c r="D10" s="55"/>
    </row>
    <row r="11" spans="1:3" ht="12.75" customHeight="1">
      <c r="A11" s="49"/>
      <c r="B11" s="49"/>
      <c r="C11" s="49"/>
    </row>
    <row r="12" ht="12.75" customHeight="1">
      <c r="A12" s="97" t="s">
        <v>331</v>
      </c>
    </row>
    <row r="13" ht="12.75" customHeight="1">
      <c r="A13" s="97" t="s">
        <v>183</v>
      </c>
    </row>
  </sheetData>
  <mergeCells count="1">
    <mergeCell ref="A1:C1"/>
  </mergeCells>
  <printOptions/>
  <pageMargins left="0.75" right="0.75" top="1" bottom="1" header="0.5" footer="0.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C5"/>
  <sheetViews>
    <sheetView workbookViewId="0" topLeftCell="A1"/>
  </sheetViews>
  <sheetFormatPr defaultColWidth="17.140625" defaultRowHeight="12.75" customHeight="1"/>
  <cols>
    <col min="1" max="2" width="17.140625" style="0" customWidth="1"/>
    <col min="3" max="3" width="37.140625" style="0" customWidth="1"/>
    <col min="4" max="6" width="17.140625" style="0" customWidth="1"/>
  </cols>
  <sheetData>
    <row r="1" spans="2:3" ht="25.5">
      <c r="B1" s="163" t="s">
        <v>295</v>
      </c>
      <c r="C1" s="163" t="s">
        <v>89</v>
      </c>
    </row>
    <row r="2" spans="1:3" ht="63.75">
      <c r="A2" s="163" t="s">
        <v>166</v>
      </c>
      <c r="B2" s="16" t="s">
        <v>216</v>
      </c>
      <c r="C2" s="16" t="s">
        <v>242</v>
      </c>
    </row>
    <row r="3" spans="1:3" ht="114.75">
      <c r="A3" s="163" t="s">
        <v>404</v>
      </c>
      <c r="B3" s="16" t="s">
        <v>413</v>
      </c>
      <c r="C3" s="16" t="s">
        <v>499</v>
      </c>
    </row>
    <row r="4" ht="12.75" customHeight="1"/>
    <row r="5" ht="25.5">
      <c r="A5" s="163" t="s">
        <v>135</v>
      </c>
    </row>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sheetData>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