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9" windowHeight="8670" activeTab="0"/>
  </bookViews>
  <sheets>
    <sheet name="General" sheetId="1" r:id="rId1"/>
    <sheet name="Exhibit1_2006 load shapes" sheetId="2" r:id="rId2"/>
    <sheet name="Exhibit2_Top10hours" sheetId="3" r:id="rId3"/>
    <sheet name="Exhibit3_Control Ent to NEEM" sheetId="4" r:id="rId4"/>
    <sheet name="Exhibit4_WindShapes" sheetId="5" r:id="rId5"/>
    <sheet name="Exhibit5_BAs to NEEM Regions" sheetId="6" r:id="rId6"/>
    <sheet name="Exhibit 6_ExistingUnits" sheetId="7" r:id="rId7"/>
    <sheet name="Exhibit_6A_CoalUnitDetail" sheetId="8" r:id="rId8"/>
    <sheet name="Exhibit7_ForcedNewBuilds" sheetId="9" r:id="rId9"/>
    <sheet name="Exhibit8_ForcedRetirements" sheetId="10" r:id="rId10"/>
    <sheet name="Exhibit9_CapitalCostDetail" sheetId="11" r:id="rId11"/>
    <sheet name="Exhibit10_RegionalMultipliers" sheetId="12" r:id="rId12"/>
    <sheet name="Exhibit11_WindCF &amp; Potential" sheetId="13" r:id="rId13"/>
    <sheet name="Exhibit12_NewResourceLimits" sheetId="14" r:id="rId14"/>
    <sheet name="Exhibit13_RetrofitCosts" sheetId="15" r:id="rId15"/>
    <sheet name="Exhibit14_ForcedRetrofits" sheetId="16" r:id="rId16"/>
    <sheet name="Exhibit15_NuclearUprates" sheetId="17" r:id="rId17"/>
    <sheet name="Exhibit16A_HHNaturalGasPrices" sheetId="18" r:id="rId18"/>
    <sheet name="Exhibit16B_NEEMRegionGasPrices" sheetId="19" r:id="rId19"/>
    <sheet name="Exhibit16C_AEORegionGasPrices" sheetId="20" r:id="rId20"/>
    <sheet name="Exhibit17_TransferLimits" sheetId="21" r:id="rId21"/>
    <sheet name="Exhibit18_WheelCost&amp;TransCost" sheetId="22" r:id="rId22"/>
    <sheet name="Exhibit19_CanadianHydro-Wind" sheetId="23" r:id="rId23"/>
    <sheet name="Exhibit 20 Demand Response" sheetId="24" r:id="rId24"/>
    <sheet name="Exhibit21_MRN Inputs" sheetId="25" r:id="rId25"/>
    <sheet name="Exhibit22_RPS Summary" sheetId="26" r:id="rId26"/>
    <sheet name="Exhibit23_EPA_Regulations" sheetId="27" r:id="rId27"/>
    <sheet name="Exhibit24_CarbonModeling" sheetId="28" r:id="rId28"/>
    <sheet name="Exhibit25_Renewable Incentives" sheetId="29" r:id="rId29"/>
    <sheet name="Exhibit26_ EE Energy Targets" sheetId="30" r:id="rId30"/>
    <sheet name="Exhibit27_EE Peak Targets" sheetId="31" r:id="rId31"/>
    <sheet name="Table1_LoadBlocks" sheetId="32" r:id="rId32"/>
    <sheet name="Table2_Demand" sheetId="33" r:id="rId33"/>
    <sheet name="Table3_Peak" sheetId="34" r:id="rId34"/>
    <sheet name="Table4_OM" sheetId="35" r:id="rId35"/>
    <sheet name="Table5_IntermittentRsvContr" sheetId="36" r:id="rId36"/>
    <sheet name="Table 6_InstalledCapacity" sheetId="37" r:id="rId37"/>
    <sheet name="Table 7_NewBuildCostParameters" sheetId="38" r:id="rId38"/>
    <sheet name="Table11_CCSRetro" sheetId="39" r:id="rId39"/>
    <sheet name="Table 12_FCR" sheetId="40" r:id="rId40"/>
    <sheet name="Table13_CAIRIV" sheetId="41" r:id="rId41"/>
    <sheet name="Table14_IntermittentGenLimits" sheetId="42" r:id="rId42"/>
    <sheet name="Table15_Reserve Margin" sheetId="43" r:id="rId43"/>
    <sheet name="Table16_MMCoalPricesIndicative" sheetId="44" r:id="rId44"/>
    <sheet name="Table17_CoalCharacteristics" sheetId="45" r:id="rId45"/>
    <sheet name="Table18_MRN-NEEMRegionMap" sheetId="46" r:id="rId46"/>
    <sheet name="Table23-24_Elasticities" sheetId="47" r:id="rId47"/>
  </sheets>
  <definedNames>
    <definedName name="_xlnm._FilterDatabase">'Exhibit14_ForcedRetrofits'!$A$4:$D$4</definedName>
  </definedNames>
  <calcPr fullCalcOnLoad="1"/>
</workbook>
</file>

<file path=xl/comments14.xml><?xml version="1.0" encoding="utf-8"?>
<comments xmlns="http://schemas.openxmlformats.org/spreadsheetml/2006/main">
  <authors>
    <author>AsposeUser</author>
  </authors>
  <commentList>
    <comment ref="F17" authorId="0">
      <text>
        <r>
          <rPr>
            <sz val="10"/>
            <rFont val="Arial"/>
            <family val="2"/>
          </rPr>
          <t>Changed from "-" to 8.5 based on sum of state amounts from CRA. Not sure how "-" was inserted. --StanORNL February 28, 2011 8:08:08 PM EST</t>
        </r>
      </text>
    </comment>
  </commentList>
</comments>
</file>

<file path=xl/comments26.xml><?xml version="1.0" encoding="utf-8"?>
<comments xmlns="http://schemas.openxmlformats.org/spreadsheetml/2006/main">
  <authors>
    <author>AsposeUser</author>
  </authors>
  <commentList>
    <comment ref="A5" authorId="0">
      <text>
        <r>
          <rPr>
            <sz val="10"/>
            <rFont val="Arial"/>
            <family val="2"/>
          </rPr>
          <t>Tyler Ruthven:
CHP tier removed as it is not RE</t>
        </r>
      </text>
    </comment>
    <comment ref="B5" authorId="0">
      <text>
        <r>
          <rPr>
            <sz val="10"/>
            <rFont val="Arial"/>
            <family val="2"/>
          </rPr>
          <t>Tyler Ruthven:
Tier 1 (all RE) and Tier 2 (Bio RE) combined</t>
        </r>
      </text>
    </comment>
    <comment ref="C5" authorId="0">
      <text>
        <r>
          <rPr>
            <sz val="10"/>
            <rFont val="Arial"/>
            <family val="2"/>
          </rPr>
          <t>Tyler Ruthven:
RPS covers IOUs (93.4% of load) but as MOUs are required to come up w/similar RPS, Load % increased to 100%</t>
        </r>
      </text>
    </comment>
    <comment ref="B6" authorId="0">
      <text>
        <r>
          <rPr>
            <sz val="10"/>
            <rFont val="Arial"/>
            <family val="2"/>
          </rPr>
          <t>Tyler Ruthven:
RE New and RE Existing Tiers combined</t>
        </r>
      </text>
    </comment>
    <comment ref="C6" authorId="0">
      <text>
        <r>
          <rPr>
            <sz val="10"/>
            <rFont val="Arial"/>
            <family val="2"/>
          </rPr>
          <t>Tyler Ruthven:
PS covers ~70% of DE Load (prior to expiration of secondary RPS requirement it covered ~57%) but MOUs required to come up w/simialar RPS requirements by 2013 there fore value is listed as 100%</t>
        </r>
      </text>
    </comment>
    <comment ref="D6" authorId="0">
      <text>
        <r>
          <rPr>
            <sz val="10"/>
            <rFont val="Arial"/>
            <family val="2"/>
          </rPr>
          <t>Tyler Ruthven:
DE ACP increasings if a utility uses ACP for more than 1 compliance year. Max value is used for modeling purposes</t>
        </r>
      </text>
    </comment>
    <comment ref="C7" authorId="0">
      <text>
        <r>
          <rPr>
            <sz val="10"/>
            <rFont val="Arial"/>
            <family val="2"/>
          </rPr>
          <t>Tyler Ruthven:
PS covers ~70% of DE Load (prior to expiration of secondary RPS requirement it covered ~57%) but MOUs required to come up w/simialar RPS requirements by 2013 there fore value is listed as 100%</t>
        </r>
      </text>
    </comment>
    <comment ref="D7" authorId="0">
      <text>
        <r>
          <rPr>
            <sz val="10"/>
            <rFont val="Arial"/>
            <family val="2"/>
          </rPr>
          <t>Tyler Ruthven:
DE ACP increasings if a utility uses ACP for more than 1 compliance year. Max value is used for modeling purposes</t>
        </r>
      </text>
    </comment>
    <comment ref="A8" authorId="0">
      <text>
        <r>
          <rPr>
            <sz val="10"/>
            <rFont val="Arial"/>
            <family val="2"/>
          </rPr>
          <t>Tyler Ruthven:
Hydro/MSW tier removed as it expires in 2020</t>
        </r>
      </text>
    </comment>
    <comment ref="A10" authorId="0">
      <text>
        <r>
          <rPr>
            <sz val="10"/>
            <rFont val="Arial"/>
            <family val="2"/>
          </rPr>
          <t>Tyler Ruthven:
IL IOU and Competitive Supplier RPSs combined</t>
        </r>
      </text>
    </comment>
    <comment ref="B10" authorId="0">
      <text>
        <r>
          <rPr>
            <sz val="10"/>
            <rFont val="Arial"/>
            <family val="2"/>
          </rPr>
          <t>Tyler Ruthven:
Wind and all RE Tiers combined.</t>
        </r>
      </text>
    </comment>
    <comment ref="C10" authorId="0">
      <text>
        <r>
          <rPr>
            <sz val="10"/>
            <rFont val="Arial"/>
            <family val="2"/>
          </rPr>
          <t>Tyler Ruthven:
IOU and Competitive Suppliers RPS combined</t>
        </r>
      </text>
    </comment>
    <comment ref="D10" authorId="0">
      <text>
        <r>
          <rPr>
            <sz val="10"/>
            <rFont val="Arial"/>
            <family val="2"/>
          </rPr>
          <t>Tyler Ruthven:
Non-IOU ACP applied</t>
        </r>
      </text>
    </comment>
    <comment ref="C11" authorId="0">
      <text>
        <r>
          <rPr>
            <sz val="10"/>
            <rFont val="Arial"/>
            <family val="2"/>
          </rPr>
          <t>Tyler Ruthven:
IOU and Competitive Suppliers RPS combined</t>
        </r>
      </text>
    </comment>
    <comment ref="D11" authorId="0">
      <text>
        <r>
          <rPr>
            <sz val="10"/>
            <rFont val="Arial"/>
            <family val="2"/>
          </rPr>
          <t>Tyler Ruthven:
Non-IOU ACP applied</t>
        </r>
      </text>
    </comment>
    <comment ref="D12" authorId="0">
      <text>
        <r>
          <rPr>
            <sz val="10"/>
            <rFont val="Arial"/>
            <family val="2"/>
          </rPr>
          <t>Tyler Ruthven:
Penalty for non-compliance is twice the market value of RECs so don't expect any compliance through ACP so $100 ACP value is set</t>
        </r>
      </text>
    </comment>
    <comment ref="B13" authorId="0">
      <text>
        <r>
          <rPr>
            <sz val="10"/>
            <rFont val="Arial"/>
            <family val="2"/>
          </rPr>
          <t>Tyler Ruthven:
Existing Tier (30%) and New RE Tier Combined</t>
        </r>
      </text>
    </comment>
    <comment ref="D13" authorId="0">
      <text>
        <r>
          <rPr>
            <sz val="10"/>
            <rFont val="Arial"/>
            <family val="2"/>
          </rPr>
          <t>Tyler Ruthven:
ACP for new RE</t>
        </r>
      </text>
    </comment>
    <comment ref="A14" authorId="0">
      <text>
        <r>
          <rPr>
            <sz val="10"/>
            <rFont val="Arial"/>
            <family val="2"/>
          </rPr>
          <t>Tyler Ruthven:
Tier 2 removed as it zeroes out in 2018</t>
        </r>
      </text>
    </comment>
    <comment ref="C14" authorId="0">
      <text>
        <r>
          <rPr>
            <sz val="10"/>
            <rFont val="Arial"/>
            <family val="2"/>
          </rPr>
          <t>Tyler Ruthven:
RPS currently covers 93.4% of load but this number will increase when current exemptions lapse therefore it is set at 98%</t>
        </r>
      </text>
    </comment>
    <comment ref="C15" authorId="0">
      <text>
        <r>
          <rPr>
            <sz val="10"/>
            <rFont val="Arial"/>
            <family val="2"/>
          </rPr>
          <t>Tyler Ruthven:
RPS currently covers 93.4% of load but this number will increase when current exemptions lapse therefore it is set at 98%</t>
        </r>
      </text>
    </comment>
    <comment ref="D15" authorId="0">
      <text>
        <r>
          <rPr>
            <sz val="10"/>
            <rFont val="Arial"/>
            <family val="2"/>
          </rPr>
          <t>Tyler Ruthven:
Solar ACP declines over time from $400 in 2010 to $50 in 2023. Listed value is set at $300</t>
        </r>
      </text>
    </comment>
    <comment ref="A16" authorId="0">
      <text>
        <r>
          <rPr>
            <sz val="10"/>
            <rFont val="Arial"/>
            <family val="2"/>
          </rPr>
          <t>Tyler Ruthven:
Tier 3 (MSW) removed as it is not renewable</t>
        </r>
      </text>
    </comment>
    <comment ref="B16" authorId="0">
      <text>
        <r>
          <rPr>
            <sz val="10"/>
            <rFont val="Arial"/>
            <family val="2"/>
          </rPr>
          <t>Tyler Ruthven:
Includes both Tier 1 (New RE) and Tier 2 (existing RE). Tier 2 target is 3.6% a year</t>
        </r>
      </text>
    </comment>
    <comment ref="C16" authorId="0">
      <text>
        <r>
          <rPr>
            <sz val="10"/>
            <rFont val="Arial"/>
            <family val="2"/>
          </rPr>
          <t>J Tyler Ruthven:
Adjusted from 86 to reflect MA belief that MOUs will meet targets</t>
        </r>
      </text>
    </comment>
    <comment ref="B17" authorId="0">
      <text>
        <r>
          <rPr>
            <sz val="10"/>
            <rFont val="Arial"/>
            <family val="2"/>
          </rPr>
          <t>J Tyler Ruthven:
MA Solar targets are assumptions based on MA's 400 MW solar target</t>
        </r>
      </text>
    </comment>
    <comment ref="C17" authorId="0">
      <text>
        <r>
          <rPr>
            <sz val="10"/>
            <rFont val="Arial"/>
            <family val="2"/>
          </rPr>
          <t>J Tyler Ruthven:
Adjusted from 86 to reflect MA belief that MOUs will meet targets</t>
        </r>
      </text>
    </comment>
    <comment ref="A18" authorId="0">
      <text>
        <r>
          <rPr>
            <sz val="10"/>
            <rFont val="Arial"/>
            <family val="2"/>
          </rPr>
          <t>Tyler Ruthven:
Beyond 2015, utilities are required to purchase the same # of RECs as in 2015, not 10% of load</t>
        </r>
      </text>
    </comment>
    <comment ref="D18" authorId="0">
      <text>
        <r>
          <rPr>
            <sz val="10"/>
            <rFont val="Arial"/>
            <family val="2"/>
          </rPr>
          <t>Tyler Ruthven:
No Information on ACP found so proxy value of $40 used</t>
        </r>
      </text>
    </comment>
    <comment ref="B19" authorId="0">
      <text>
        <r>
          <rPr>
            <sz val="10"/>
            <rFont val="Arial"/>
            <family val="2"/>
          </rPr>
          <t>Tyler Ruthven:
1/6 of the target must be met by non-wind/solar resources</t>
        </r>
      </text>
    </comment>
    <comment ref="D19" authorId="0">
      <text>
        <r>
          <rPr>
            <sz val="10"/>
            <rFont val="Arial"/>
            <family val="2"/>
          </rPr>
          <t>Tyler Ruthven:
Penalty for non-compliance is monetary penalty no greater than the cost of compliance - so non-compliance not expected and ACP set at $100</t>
        </r>
      </text>
    </comment>
    <comment ref="D20" authorId="0">
      <text>
        <r>
          <rPr>
            <sz val="10"/>
            <rFont val="Arial"/>
            <family val="2"/>
          </rPr>
          <t>Tyler Ruthven:
Penalty for non-compliance is monetary penalty no greater than the cost of compliance - so non-compliance not expected and ACP set at $100</t>
        </r>
      </text>
    </comment>
    <comment ref="D21" authorId="0">
      <text>
        <r>
          <rPr>
            <sz val="10"/>
            <rFont val="Arial"/>
            <family val="2"/>
          </rPr>
          <t>Tyler Ruthven:
Penalty for non-compliance is twice the market value of RECs so don't expect any compliance through ACP so $100 ACP value is set</t>
        </r>
      </text>
    </comment>
    <comment ref="D22" authorId="0">
      <text>
        <r>
          <rPr>
            <sz val="10"/>
            <rFont val="Arial"/>
            <family val="2"/>
          </rPr>
          <t>Tyler Ruthven:
Penalty for non-compliance is twice the market value of RECs so don't expect any compliance through ACP so $600 ACP value is set</t>
        </r>
      </text>
    </comment>
    <comment ref="B23" authorId="0">
      <text>
        <r>
          <rPr>
            <sz val="10"/>
            <rFont val="Arial"/>
            <family val="2"/>
          </rPr>
          <t>Tyler Ruthven:
Tier 1 (New RE), Tier 3 (Existing Bio) and Tier 4 (existing hydro) combined</t>
        </r>
      </text>
    </comment>
    <comment ref="D23" authorId="0">
      <text>
        <r>
          <rPr>
            <sz val="10"/>
            <rFont val="Arial"/>
            <family val="2"/>
          </rPr>
          <t>Tyler Ruthven:
ACP for New RE Tier</t>
        </r>
      </text>
    </comment>
    <comment ref="B25" authorId="0">
      <text>
        <r>
          <rPr>
            <sz val="10"/>
            <rFont val="Arial"/>
            <family val="2"/>
          </rPr>
          <t>Tyler Ruthven:
Tier 1 (non-hydro RE) and Tier 2 (all RE) combined</t>
        </r>
      </text>
    </comment>
    <comment ref="B27" authorId="0">
      <text>
        <r>
          <rPr>
            <sz val="10"/>
            <rFont val="Arial"/>
            <family val="2"/>
          </rPr>
          <t>Tyler Ruthven:
Recent law creates an Offshore wind tier to support the building of 1100 MW of offshore wind - these facilities will reduce the overall RPS target by the corresponding amount</t>
        </r>
      </text>
    </comment>
    <comment ref="B28" authorId="0">
      <text>
        <r>
          <rPr>
            <sz val="10"/>
            <rFont val="Arial"/>
            <family val="2"/>
          </rPr>
          <t>Tyler Ruthven:
Includes Baseline Resources (accounts for ~20% points from NY and imported Hydro), Customer-sited Tier (~0.5% point mostly from solar and anaerobic digestors) and Main Tier resources. Does not include 1% point voluntary goal nor government purchasing requirements</t>
        </r>
      </text>
    </comment>
    <comment ref="C28" authorId="0">
      <text>
        <r>
          <rPr>
            <sz val="10"/>
            <rFont val="Arial"/>
            <family val="2"/>
          </rPr>
          <t>Tyler Ruthven:
NY RPS covers 84.7% of load - LIPA is exempt. However, LIPA is pursuing identical goals to the NY RPS therefore its load is included.</t>
        </r>
      </text>
    </comment>
    <comment ref="D28" authorId="0">
      <text>
        <r>
          <rPr>
            <sz val="10"/>
            <rFont val="Arial"/>
            <family val="2"/>
          </rPr>
          <t>Tyler Ruthven:
ACP set at approximate level of previous NYSERDA REC purchases</t>
        </r>
      </text>
    </comment>
    <comment ref="A29" authorId="0">
      <text>
        <r>
          <rPr>
            <sz val="10"/>
            <rFont val="Arial"/>
            <family val="2"/>
          </rPr>
          <t>Tyler Ruthven:
IOU and MOU/Coop targets combined</t>
        </r>
      </text>
    </comment>
    <comment ref="B29" authorId="0">
      <text>
        <r>
          <rPr>
            <sz val="10"/>
            <rFont val="Arial"/>
            <family val="2"/>
          </rPr>
          <t>Tyler Ruthven:
Includes Tier 1 (RE), Tier 3 (Swine Waste) and Tier 4 (Poultry Waste). IOUs can meet 25% of the targets with EE and MOUs can meet 100% of the target with EE. It is assumed here that none of the targets are met with EE.</t>
        </r>
      </text>
    </comment>
    <comment ref="C29" authorId="0">
      <text>
        <r>
          <rPr>
            <sz val="10"/>
            <rFont val="Arial"/>
            <family val="2"/>
          </rPr>
          <t>Tyler Ruthven:
IOU and MOU/Coop targets combined so that 100% of load is covered</t>
        </r>
      </text>
    </comment>
    <comment ref="D29" authorId="0">
      <text>
        <r>
          <rPr>
            <sz val="10"/>
            <rFont val="Arial"/>
            <family val="2"/>
          </rPr>
          <t>Tyler Ruthven:
No Information on ACP found so proxy value of $40 used</t>
        </r>
      </text>
    </comment>
    <comment ref="D30" authorId="0">
      <text>
        <r>
          <rPr>
            <sz val="10"/>
            <rFont val="Arial"/>
            <family val="2"/>
          </rPr>
          <t>Tyler Ruthven:
No Information on ACP found so proxy value of $200 used</t>
        </r>
      </text>
    </comment>
    <comment ref="A33" authorId="0">
      <text>
        <r>
          <rPr>
            <sz val="10"/>
            <rFont val="Arial"/>
            <family val="2"/>
          </rPr>
          <t>Tyler Ruthven:
Tier 2 removed as it is not renewable;
% values reduced by .02% according to PA modeling</t>
        </r>
      </text>
    </comment>
    <comment ref="B35" authorId="0">
      <text>
        <r>
          <rPr>
            <sz val="10"/>
            <rFont val="Arial"/>
            <family val="2"/>
          </rPr>
          <t>Tyler Ruthven:
New RE and Existing RE tiers combined</t>
        </r>
      </text>
    </comment>
    <comment ref="D36" authorId="0">
      <text>
        <r>
          <rPr>
            <sz val="10"/>
            <rFont val="Arial"/>
            <family val="2"/>
          </rPr>
          <t>Tyler Ruthven:
No Information on ACP found so proxy value of $40 used</t>
        </r>
      </text>
    </comment>
    <comment ref="A38" authorId="0">
      <text>
        <r>
          <rPr>
            <sz val="10"/>
            <rFont val="Arial"/>
            <family val="2"/>
          </rPr>
          <t>J Tyler Ruthven:
ND has indicated that their Voluntary RPS should be modeled in full</t>
        </r>
      </text>
    </comment>
    <comment ref="D38" authorId="0">
      <text>
        <r>
          <rPr>
            <sz val="10"/>
            <rFont val="Arial"/>
            <family val="2"/>
          </rPr>
          <t>J Tyler Ruthven:
ND has supported a token $10 ACP</t>
        </r>
      </text>
    </comment>
    <comment ref="A39" authorId="0">
      <text>
        <r>
          <rPr>
            <sz val="10"/>
            <rFont val="Arial"/>
            <family val="2"/>
          </rPr>
          <t>J Tyler Ruthven:
OK has indicated that their utilities will meet their RPS target</t>
        </r>
      </text>
    </comment>
    <comment ref="A41" authorId="0">
      <text>
        <r>
          <rPr>
            <sz val="10"/>
            <rFont val="Arial"/>
            <family val="2"/>
          </rPr>
          <t>J Tyler Ruthven:
VT has indicated that their Voluntary RPS should be modeled as mandatory</t>
        </r>
      </text>
    </comment>
    <comment ref="A42" authorId="0">
      <text>
        <r>
          <rPr>
            <sz val="10"/>
            <rFont val="Arial"/>
            <family val="2"/>
          </rPr>
          <t>J Tyler Ruthven:
VA has indicated that their Voluntary RPS should be modeled in full</t>
        </r>
      </text>
    </comment>
  </commentList>
</comments>
</file>

<file path=xl/comments38.xml><?xml version="1.0" encoding="utf-8"?>
<comments xmlns="http://schemas.openxmlformats.org/spreadsheetml/2006/main">
  <authors>
    <author>AsposeUser</author>
  </authors>
  <commentList>
    <comment ref="F7" authorId="0">
      <text>
        <r>
          <rPr>
            <sz val="10"/>
            <rFont val="Arial"/>
            <family val="2"/>
          </rPr>
          <t>CRA International:
add 400 to start at AEO 2010 starting value</t>
        </r>
      </text>
    </comment>
    <comment ref="G11" authorId="0">
      <text>
        <r>
          <rPr>
            <sz val="10"/>
            <rFont val="Arial"/>
            <family val="2"/>
          </rPr>
          <t>CRA International:
ratio</t>
        </r>
      </text>
    </comment>
  </commentList>
</comments>
</file>

<file path=xl/sharedStrings.xml><?xml version="1.0" encoding="utf-8"?>
<sst xmlns="http://schemas.openxmlformats.org/spreadsheetml/2006/main" count="15435" uniqueCount="2766">
  <si>
    <t>RGGI States $/tCO2</t>
  </si>
  <si>
    <t>Indianapolis Power &amp; Light Co</t>
  </si>
  <si>
    <t>Rhode Island</t>
  </si>
  <si>
    <t>FIT Index Energy Mills Road Corporation</t>
  </si>
  <si>
    <t>Online Year</t>
  </si>
  <si>
    <t>Welsh Station</t>
  </si>
  <si>
    <t>Pleasants</t>
  </si>
  <si>
    <t>Maritime-NE Hydro</t>
  </si>
  <si>
    <t>SCR retrofits added for all coal units greater than 200 MW and that do not have SCRs by 2018</t>
  </si>
  <si>
    <t>B20</t>
  </si>
  <si>
    <t>slope</t>
  </si>
  <si>
    <t>Unit (if applicable)</t>
  </si>
  <si>
    <t>Progress Energy (Florida Power Corp.)</t>
  </si>
  <si>
    <t>MISO_MI Aggregated NU</t>
  </si>
  <si>
    <t>U1-031</t>
  </si>
  <si>
    <t>"</t>
  </si>
  <si>
    <t>U4-026</t>
  </si>
  <si>
    <t>Ameren Corporation Control Area</t>
  </si>
  <si>
    <t>Figure 10_PHEV and BEV Penetration</t>
  </si>
  <si>
    <t>Q246DUTCH_7G 0.6900</t>
  </si>
  <si>
    <t>British Columbia Transmission Corp</t>
  </si>
  <si>
    <t>lbs/Tbtu</t>
  </si>
  <si>
    <t>-</t>
  </si>
  <si>
    <t xml:space="preserve"> Other </t>
  </si>
  <si>
    <t>NB-NE</t>
  </si>
  <si>
    <t>GEO</t>
  </si>
  <si>
    <t>FIT_NP_ABITI13.800</t>
  </si>
  <si>
    <t>U4-030</t>
  </si>
  <si>
    <t>Aggregated</t>
  </si>
  <si>
    <t>Figure 06_Circular Flow of Goods and Services and Payment</t>
  </si>
  <si>
    <t>U4-034</t>
  </si>
  <si>
    <t>F</t>
  </si>
  <si>
    <t>G</t>
  </si>
  <si>
    <t>A</t>
  </si>
  <si>
    <t>L V Sutton</t>
  </si>
  <si>
    <t>U4-035</t>
  </si>
  <si>
    <t>Oklahoma Municipal Power Authority</t>
  </si>
  <si>
    <t>King Look</t>
  </si>
  <si>
    <t>C</t>
  </si>
  <si>
    <t>Appendix A, Exhibit 16C - AEO2011 Regional Gas Prices</t>
  </si>
  <si>
    <t>U4-036</t>
  </si>
  <si>
    <t>1MCDON 6B   21.000</t>
  </si>
  <si>
    <t>BALLHL3G    0.5750</t>
  </si>
  <si>
    <t>Q237ALGANY3G0.6600</t>
  </si>
  <si>
    <t xml:space="preserve">ANSONIA GEN </t>
  </si>
  <si>
    <t>I</t>
  </si>
  <si>
    <t>1MCDON 5A   21.000</t>
  </si>
  <si>
    <t>PennElec</t>
  </si>
  <si>
    <t>CNSTO_3G    0.5750</t>
  </si>
  <si>
    <t>W</t>
  </si>
  <si>
    <t>FIT Haliburton Forest Biopower 1</t>
  </si>
  <si>
    <t>Learning by 2025</t>
  </si>
  <si>
    <t>Mill Creek (KY)</t>
  </si>
  <si>
    <t>KELSEY7G</t>
  </si>
  <si>
    <t>U1-054</t>
  </si>
  <si>
    <t>NYISO_J-K Aggregated STOG</t>
  </si>
  <si>
    <t>MISO_MI Aggregated PS</t>
  </si>
  <si>
    <t>U4-041</t>
  </si>
  <si>
    <t>U4-040</t>
  </si>
  <si>
    <t>U4-042</t>
  </si>
  <si>
    <t>St. Pual, Minnesota</t>
  </si>
  <si>
    <t>U4-043</t>
  </si>
  <si>
    <t>U4-044</t>
  </si>
  <si>
    <t>U4-045</t>
  </si>
  <si>
    <t>Exhibit7_ForcedNewBuilds</t>
  </si>
  <si>
    <t>J079_80     138.00</t>
  </si>
  <si>
    <t>U4-046</t>
  </si>
  <si>
    <t>U4-047</t>
  </si>
  <si>
    <t>PJM_ROM Aggregated LFG</t>
  </si>
  <si>
    <t>U4-048</t>
  </si>
  <si>
    <t>a</t>
  </si>
  <si>
    <t>FIT_COMBER23220.00</t>
  </si>
  <si>
    <t>1CONASAUGA 1B 18.000</t>
  </si>
  <si>
    <t>Illinois Power Co</t>
  </si>
  <si>
    <t>GDP Index (2010 = 1)</t>
  </si>
  <si>
    <t>MISO_WUMS Aggregated Coal</t>
  </si>
  <si>
    <t>Q168_PRY_1G 0.6900</t>
  </si>
  <si>
    <t>∞</t>
  </si>
  <si>
    <t>Posted 2/9/11</t>
  </si>
  <si>
    <t>NEISO Aggregated Coal, Scrubbed</t>
  </si>
  <si>
    <t>STJOS1 W</t>
  </si>
  <si>
    <t>SPNO</t>
  </si>
  <si>
    <t>MAPP_CA Aggregated WT</t>
  </si>
  <si>
    <t>Q246DUTCH_1G 0.6900</t>
  </si>
  <si>
    <t>MRBLRV5G_S880.6000</t>
  </si>
  <si>
    <t>20% Owner's costs also included, Table 9-1.  Gas pipeline source: PJM's "CONE Revenue Requirements 2008 Update", Table 5, page 14. PJM's "CONE Revenue Requirements 2008 Update", Table 5, p14.</t>
  </si>
  <si>
    <t>CT, DE, MA, MD, ME, NH, NJ, NY, RI and VT</t>
  </si>
  <si>
    <t>HQ-OH Hydro</t>
  </si>
  <si>
    <t>State Line Energy</t>
  </si>
  <si>
    <t xml:space="preserve"> EOL refurb cost of 100 year life asset won’t impact EIPC study</t>
  </si>
  <si>
    <t>FIT_GITCHIG213.800</t>
  </si>
  <si>
    <t>Comerford Unit 2</t>
  </si>
  <si>
    <t>Offshore Wind</t>
  </si>
  <si>
    <t>Comerford Unit 4</t>
  </si>
  <si>
    <t>Comerford Unit 3</t>
  </si>
  <si>
    <t>Table 6 - Installed Capacity</t>
  </si>
  <si>
    <t>Appendix A, Exhibit 18 - Wheeling Charges, Trading Friction, and Total Hurdle</t>
  </si>
  <si>
    <t>Laramie River</t>
  </si>
  <si>
    <t>KELSEY5G</t>
  </si>
  <si>
    <t>Benning</t>
  </si>
  <si>
    <t>PA+MD</t>
  </si>
  <si>
    <t>Deerhaven Generating Station</t>
  </si>
  <si>
    <t>ECOMONT WTG 12.000</t>
  </si>
  <si>
    <t>Q157_ORIN_2G0.5750</t>
  </si>
  <si>
    <t>Lagoon Creek CC Turbine 2</t>
  </si>
  <si>
    <t>Lagoon Creek CC Turbine 1</t>
  </si>
  <si>
    <t>Wtd. Avg. Forced Outage Rate</t>
  </si>
  <si>
    <t>By Load Blocks - Eastern Interconnection Regions</t>
  </si>
  <si>
    <t>MISO_MO-IL Aggregated CT</t>
  </si>
  <si>
    <t>MORESVL_5G  1.0000</t>
  </si>
  <si>
    <t>VC Summer #3</t>
  </si>
  <si>
    <t>Table 19_MRN Model's Sectors in MRN-NEEM Integrated Model</t>
  </si>
  <si>
    <t>Waiting for input from CRA on retirement/retrofit logic, including in third to last para of sec 3.55 that there are three policy options, but “retirement” is only mentioned in the last case of command-and-control”.  We wish to know which of the three policies will be modeled and under which can the model decide about retirements, and how does it do it – what is its logic?</t>
  </si>
  <si>
    <t>VC Summer #2</t>
  </si>
  <si>
    <t>NERC Moderate Case taken from:</t>
  </si>
  <si>
    <t>FIT Napanee TS Taylor Kidd</t>
  </si>
  <si>
    <t>Hour (1-24)</t>
  </si>
  <si>
    <t>es_va</t>
  </si>
  <si>
    <t>Cichanowicz, J Edward.  "Current Capital Cost and Cost-Effectiveness of Power Plant Emissions Control Technologies."  January 2010.  [Figure 6-1]</t>
  </si>
  <si>
    <t>KELSEY6G</t>
  </si>
  <si>
    <t>Note A: CRA shows no Class 4+ wind resource for SOCO but ReEDs has 8 MW. Wind shape values based on TVA.</t>
  </si>
  <si>
    <t>MISO_MO-IL Aggregated CC</t>
  </si>
  <si>
    <t>Marshall Municipal Utilities</t>
  </si>
  <si>
    <t>Alliant Energy-East</t>
  </si>
  <si>
    <t>FIT RE Ingersoll 1</t>
  </si>
  <si>
    <t>Henry Hub Spot Price (2010$/MMBtu)</t>
  </si>
  <si>
    <t>Exhibit16C_AEORegionGasPrices</t>
  </si>
  <si>
    <t>Import</t>
  </si>
  <si>
    <t>Howard M Down</t>
  </si>
  <si>
    <t>Wisconsin Electric Power</t>
  </si>
  <si>
    <t>Gulf Lignite</t>
  </si>
  <si>
    <t xml:space="preserve"> hydro asset life time around 100 Years</t>
  </si>
  <si>
    <t>Total VOM (2010$/MWh)</t>
  </si>
  <si>
    <t>OK with Existing Gen subteam --- we understand the previous version had errors due to preivous NEEM region mapping bugs.</t>
  </si>
  <si>
    <t>FIT Glenarm</t>
  </si>
  <si>
    <t>F B Culley</t>
  </si>
  <si>
    <t>*F2+250</t>
  </si>
  <si>
    <t>PeakG</t>
  </si>
  <si>
    <t>U1-010</t>
  </si>
  <si>
    <t>PeakO</t>
  </si>
  <si>
    <t>OIL</t>
  </si>
  <si>
    <t>NYISO_G-I</t>
  </si>
  <si>
    <t>FIT RE Highbury 1</t>
  </si>
  <si>
    <t>FIT Bracebridge Falls Generating Station</t>
  </si>
  <si>
    <t>KELSEY3G</t>
  </si>
  <si>
    <t>Minnesota</t>
  </si>
  <si>
    <t>MAPP_US and MAPP_CA</t>
  </si>
  <si>
    <t>ANTELOPE_C 113.800</t>
  </si>
  <si>
    <t>SOCO Aggregated STWD</t>
  </si>
  <si>
    <t>Figure 03_NEEM Regions</t>
  </si>
  <si>
    <t>O48, R40</t>
  </si>
  <si>
    <t>VACAR Aggregated STOG</t>
  </si>
  <si>
    <t>ECOGEN_SWT1 0.6900</t>
  </si>
  <si>
    <t>Electric Energy Inc</t>
  </si>
  <si>
    <t>F1S7_High_PHEV</t>
  </si>
  <si>
    <t>FIT CLEAN BREEZE WIND PARK GRAFTON</t>
  </si>
  <si>
    <t>Natural Gas Prices (2010 dollars per million Btu)</t>
  </si>
  <si>
    <t>Edgeley/Kulm</t>
  </si>
  <si>
    <t>SOCO Aggregated Coal</t>
  </si>
  <si>
    <t>KELSEY4G</t>
  </si>
  <si>
    <t>Cheswick Power Plant</t>
  </si>
  <si>
    <t>IESO (Ontario)</t>
  </si>
  <si>
    <t>Florida Municipal Power Pool</t>
  </si>
  <si>
    <t>Duke Energy Corp (INDIANA)</t>
  </si>
  <si>
    <t>FIT SUNNY SHORES SOLAR FARM</t>
  </si>
  <si>
    <t>DNRVRG2     18.000</t>
  </si>
  <si>
    <t>NG Combustion Turbine</t>
  </si>
  <si>
    <t>North Little Rock AR (City of)</t>
  </si>
  <si>
    <t>Park River</t>
  </si>
  <si>
    <t>Table 7 - New Build Costs and Characteristics</t>
  </si>
  <si>
    <t>HOUNSF9G  0.6900</t>
  </si>
  <si>
    <t>TVA Aggregated STWD</t>
  </si>
  <si>
    <t>RALEIGH-WTG10.5750</t>
  </si>
  <si>
    <t>Ashtabula</t>
  </si>
  <si>
    <t>Seminole Electric Coop Inc</t>
  </si>
  <si>
    <t>Independence MO (City of)</t>
  </si>
  <si>
    <t>Northern Indiana Public Service Co</t>
  </si>
  <si>
    <t>FIT Larder Lake &amp; Raven Falls  2118966</t>
  </si>
  <si>
    <t>NorthWestern Energy (South Dakota)</t>
  </si>
  <si>
    <t>Iatan</t>
  </si>
  <si>
    <t>Pella (City of)</t>
  </si>
  <si>
    <t>QP197 STRNG2</t>
  </si>
  <si>
    <t>Table 13 - CAIR and Title IV emission constraints</t>
  </si>
  <si>
    <t>MISO_MI Aggregated WT</t>
  </si>
  <si>
    <t>Fuel &amp; Emission Prices</t>
  </si>
  <si>
    <t>McCurley/Kallesen</t>
  </si>
  <si>
    <t>QP197 STRNG1</t>
  </si>
  <si>
    <t>Energy versus value-added</t>
  </si>
  <si>
    <t>Willmar Municipal Utilities Commission</t>
  </si>
  <si>
    <t>Northern Appalachia High Btu Low Sulfur</t>
  </si>
  <si>
    <t>Changed Learning rate for Wind and transmission cost so all technologies match. Calculated intermediate costs in table below the main table. Copied the results to the Table 7 sheet.</t>
  </si>
  <si>
    <t>MISO_MO-IL Aggregated HY</t>
  </si>
  <si>
    <t>W S Lee</t>
  </si>
  <si>
    <t>Appendix A, Exhibit 2 - Top 10 hours (load block 1)</t>
  </si>
  <si>
    <t>NYISO_A-F Aggregated Coal, Scrubbed</t>
  </si>
  <si>
    <t>FIT Belwood Wind Farm</t>
  </si>
  <si>
    <t>F1S1_Revise_Xfer</t>
  </si>
  <si>
    <t>Northeastern</t>
  </si>
  <si>
    <t>FRCC Aggregated NU</t>
  </si>
  <si>
    <t>Ethanol (CO2e/MJ)</t>
  </si>
  <si>
    <t>Homestead (City of)</t>
  </si>
  <si>
    <t>Madison Gas &amp; Electric Co</t>
  </si>
  <si>
    <t>Buckeye Power Inc</t>
  </si>
  <si>
    <t>VACAR Aggregated PS</t>
  </si>
  <si>
    <t xml:space="preserve">PLAINFIELD  </t>
  </si>
  <si>
    <t xml:space="preserve">Transport Rule not modeled as it is rendered non-binding by the Utility MACT Rule </t>
  </si>
  <si>
    <t>VACAR Aggregated PV</t>
  </si>
  <si>
    <t>MISO_WUMS Aggregated Coal, Scrubbed</t>
  </si>
  <si>
    <t>FIT High Falls Hydropower Development</t>
  </si>
  <si>
    <t>MISO_WUMS</t>
  </si>
  <si>
    <t xml:space="preserve">NEEM Regions </t>
  </si>
  <si>
    <t>New vehicle stock (millions)</t>
  </si>
  <si>
    <t xml:space="preserve">MERIDEN ST  </t>
  </si>
  <si>
    <t>Scherer</t>
  </si>
  <si>
    <t>Adv Coal</t>
  </si>
  <si>
    <t>AZ_NM_SNV_Coal</t>
  </si>
  <si>
    <t>Selective Catalytic Reduction</t>
  </si>
  <si>
    <t>Big Rivers Electric Corp</t>
  </si>
  <si>
    <t>Particulate Matter Control Equipment (need FF to be MACT compliant for EIPC)</t>
  </si>
  <si>
    <t>Ex Gen: BAU Sensitivity 9 - No new non-CO2 EPA Regs</t>
  </si>
  <si>
    <t>Winyah</t>
  </si>
  <si>
    <t>KRUGER-WTG3 0.6900</t>
  </si>
  <si>
    <t xml:space="preserve">Cichanowicz, J Edward.  "Testimony of J E Cichanowicz to the Illinois Pollution Control Board.  A Review of the Status of Mercury Control Technology."  July 28, 2006.  [Pages 65-66]; CRA discussion with Cichanowicz. </t>
  </si>
  <si>
    <t>1MCDON 6ST  18.000</t>
  </si>
  <si>
    <t>Edgewater (WI)</t>
  </si>
  <si>
    <t>FIT McGraw Falls  2089284</t>
  </si>
  <si>
    <t>Watts Bar Nuclear 2</t>
  </si>
  <si>
    <t>IGCC-CCS</t>
  </si>
  <si>
    <t>Environmental Policies</t>
  </si>
  <si>
    <t>MISO_W</t>
  </si>
  <si>
    <t>Detroit, Michigan</t>
  </si>
  <si>
    <t>Connecticut</t>
  </si>
  <si>
    <t>Glen Lyn</t>
  </si>
  <si>
    <t>FRCC Aggregated PV</t>
  </si>
  <si>
    <t>$15 per ton (2010 dollars) of ash waste added to operating costs of coal plants by 2018 ----to add $15/ton coal ash for EPA regs, which is estimated to be approximatley $0.63/MWh adder to VOM for coal for most cases, except when residuals not in effect.</t>
  </si>
  <si>
    <t>Plug to Wheels Electricity Usage for PHEV40 KWH per Mile</t>
  </si>
  <si>
    <t>Table 18. MRN and NEEM Region Mapping</t>
  </si>
  <si>
    <t>LEHIGH 3    345.00</t>
  </si>
  <si>
    <t>2015 All-in Capital Cost (2010$/kW)</t>
  </si>
  <si>
    <t>MidAmerican Energy Company</t>
  </si>
  <si>
    <t>Empire</t>
  </si>
  <si>
    <t>NonRTO_Midwest Aggregated Coal, Scrubbed</t>
  </si>
  <si>
    <t>Off-Shore Wind</t>
  </si>
  <si>
    <t>Q254RIPW_2G 0.6900</t>
  </si>
  <si>
    <t>CAL</t>
  </si>
  <si>
    <t>S101</t>
  </si>
  <si>
    <t>S100</t>
  </si>
  <si>
    <t>Cost of Ethanol (relative to gasoline)</t>
  </si>
  <si>
    <t>NEWE</t>
  </si>
  <si>
    <t>Cleco Corp</t>
  </si>
  <si>
    <t>Northside Generating</t>
  </si>
  <si>
    <t>On-Shore Wind Class 3</t>
  </si>
  <si>
    <t>es_ele</t>
  </si>
  <si>
    <t>AEO 2011 Reference Case (early release)</t>
  </si>
  <si>
    <t>Labadie</t>
  </si>
  <si>
    <t>Tampa Electric Co</t>
  </si>
  <si>
    <t>NYISO_AF</t>
  </si>
  <si>
    <t>NE Aggregated Coal, Scrubbed</t>
  </si>
  <si>
    <t>NYISO Zone A</t>
  </si>
  <si>
    <t>NYISO Zone B</t>
  </si>
  <si>
    <t>NYISO Zone C</t>
  </si>
  <si>
    <t>NYISO Zone D</t>
  </si>
  <si>
    <t>Updated, possible Class 3 and Class 4 capacities added 2/8/11</t>
  </si>
  <si>
    <t>NYISO Zone E</t>
  </si>
  <si>
    <t>3800 (2010 Canadian $)</t>
  </si>
  <si>
    <t>NYISO Zone F</t>
  </si>
  <si>
    <t>MAPP_US</t>
  </si>
  <si>
    <t>NYISO Zone G</t>
  </si>
  <si>
    <t>NYISO Zone H</t>
  </si>
  <si>
    <t>FIT Four Slide Falls  Ltd  1713400</t>
  </si>
  <si>
    <t>NYISO Zone I</t>
  </si>
  <si>
    <t>NYISO Zone J</t>
  </si>
  <si>
    <t>Doug Kallesen</t>
  </si>
  <si>
    <t>NYISO Zone K</t>
  </si>
  <si>
    <t>Net of reserve derates</t>
  </si>
  <si>
    <t>convert 2009$ to 2010$</t>
  </si>
  <si>
    <t>SOUTHWEST 2</t>
  </si>
  <si>
    <t>Oliver Co 2</t>
  </si>
  <si>
    <t>Oliver Co 1</t>
  </si>
  <si>
    <t>GAS</t>
  </si>
  <si>
    <t>FIT_LAPINIGA13.800</t>
  </si>
  <si>
    <t>Electricity versus Coal-gas</t>
  </si>
  <si>
    <t xml:space="preserve">Reserve Margin Contribution </t>
  </si>
  <si>
    <t>Season</t>
  </si>
  <si>
    <t xml:space="preserve">* For a 30-40 year-old coal unit with no scrubber and no NOx controls.  </t>
  </si>
  <si>
    <t>Control Equipment</t>
  </si>
  <si>
    <t>Antelope Valley</t>
  </si>
  <si>
    <t>Los Angeles, California</t>
  </si>
  <si>
    <t>Cichanowicz, J Edward.  "Testimony of J E Cichanowicz to the Illinois Pollution Control Board.  A Review of the Status of Mercury Control Technology."  July 28, 2006.  [Figures B-6 and B-8]</t>
  </si>
  <si>
    <t>South Carolina Electric &amp; Gas Co</t>
  </si>
  <si>
    <t>NA: not applicable</t>
  </si>
  <si>
    <t>Rothschild (WI)</t>
  </si>
  <si>
    <t>** For purposes of this study, set equal to actual 2010 Reserve Margin</t>
  </si>
  <si>
    <t>Hydro - Pumped Storage</t>
  </si>
  <si>
    <t>1KEMP CC1 1A18.000</t>
  </si>
  <si>
    <t>Sensitivity Worksheets are in a separate BAU Sensitivities workbook to capture the data that changes from this BAU document. This will allow the BAU document to be locked as finalized once data is complete. (SW Hadley: 2-10-11)</t>
  </si>
  <si>
    <t>Southern Power Co</t>
  </si>
  <si>
    <t>3.56**</t>
  </si>
  <si>
    <t>Equipped with Cooling Towers (316B Compliant)</t>
  </si>
  <si>
    <t>FIT Marter Twp, Blanche River - 2154070</t>
  </si>
  <si>
    <t>CRA needs to revise and document retirement/retrofit logic as appropriate. (Ex Gen)</t>
  </si>
  <si>
    <t>HOWD_C93_G3 0.6900</t>
  </si>
  <si>
    <t>FIT_BL_2B   13.800</t>
  </si>
  <si>
    <t>Only change is for BAU sensitivity 9 - no new non-CO2 EPA Regs--CRA revise and document retirement/retrofit logic as appropriate.  Tables 8-10 probably stay the same, just the logic in applying them gets revised.</t>
  </si>
  <si>
    <t>*F2+200</t>
  </si>
  <si>
    <t>17.4%*</t>
  </si>
  <si>
    <t xml:space="preserve"> Doug Kallesen</t>
  </si>
  <si>
    <t>SPSO</t>
  </si>
  <si>
    <t>LaSalle 2</t>
  </si>
  <si>
    <t>LaSalle 1</t>
  </si>
  <si>
    <t>S121</t>
  </si>
  <si>
    <t>Harllee Branch</t>
  </si>
  <si>
    <t>K02_CE18</t>
  </si>
  <si>
    <t>Indianapolis Power &amp; Light Company</t>
  </si>
  <si>
    <t>FIT Clarington Wind Farm</t>
  </si>
  <si>
    <t>MISO_MO-IL Aggregated NU</t>
  </si>
  <si>
    <t>Coal</t>
  </si>
  <si>
    <t>Final Demand</t>
  </si>
  <si>
    <t>HOUNSF8G  0.6900</t>
  </si>
  <si>
    <t>FIT Ivanhoe River, The Chute - 2124750</t>
  </si>
  <si>
    <t>Minot - Prairie Winds</t>
  </si>
  <si>
    <t>MAPP_US Aggregated Coal</t>
  </si>
  <si>
    <t>On-Shore Wind Class 4+</t>
  </si>
  <si>
    <t xml:space="preserve">ENT     </t>
  </si>
  <si>
    <t>Cardinal</t>
  </si>
  <si>
    <t>Kansas City KS (City of)</t>
  </si>
  <si>
    <t>Progress Energy Carolina West</t>
  </si>
  <si>
    <t>Ex Gen: BAU Sensitivity 5 - High Gas</t>
  </si>
  <si>
    <t xml:space="preserve">22% Owner's costs also included, Table 12-1.  Electric transmission source: PJM's "CONE Combined Cycle Revenue Requirements Update",  Aug 26, 2008, Table 2, page 3. </t>
  </si>
  <si>
    <t>Exhibit3_Control Ent to NEEM</t>
  </si>
  <si>
    <t>FRCC Aggregated Coal, Scrubbed</t>
  </si>
  <si>
    <t>Edwardsport</t>
  </si>
  <si>
    <t>Leader</t>
  </si>
  <si>
    <t>AR+LA+MS</t>
  </si>
  <si>
    <t>Sooner</t>
  </si>
  <si>
    <t>VACAR Aggregated NU</t>
  </si>
  <si>
    <t>PJM_ROM Aggregated Coal, Scrubbed</t>
  </si>
  <si>
    <t>FIT Penn Energy - Hamilton_Port Hope-4</t>
  </si>
  <si>
    <t>PJM Interconnection</t>
  </si>
  <si>
    <t xml:space="preserve"> Wtd. Avg. Planned Outage Days </t>
  </si>
  <si>
    <t>CC1</t>
  </si>
  <si>
    <t>S103</t>
  </si>
  <si>
    <t>Reserve Contribution</t>
  </si>
  <si>
    <t>SOCO Aggregated STOG</t>
  </si>
  <si>
    <t>S107</t>
  </si>
  <si>
    <t>Coal Combustion Residuals Rule</t>
  </si>
  <si>
    <t>FIT_HALF_MIL13.800</t>
  </si>
  <si>
    <t>RESOP Solar</t>
  </si>
  <si>
    <t>Trading Friction 2010$/MWh</t>
  </si>
  <si>
    <t>AEO Region for 2020+ Growth Rate</t>
  </si>
  <si>
    <t>Pacific Gas &amp; Electric Co</t>
  </si>
  <si>
    <t>CT F-Frame</t>
  </si>
  <si>
    <t>Q207_GE_03G 0.6900</t>
  </si>
  <si>
    <t>ONSHORE WIND Class 4+</t>
  </si>
  <si>
    <t>IESO Aggregated NU</t>
  </si>
  <si>
    <t>Cincinnati, Ohio</t>
  </si>
  <si>
    <t>Browns Ferry 3</t>
  </si>
  <si>
    <t>CAPE-STE</t>
  </si>
  <si>
    <t>Browns Ferry 1</t>
  </si>
  <si>
    <t>Browns Ferry 2</t>
  </si>
  <si>
    <t>Knoxville, Tennessee</t>
  </si>
  <si>
    <t>Rochester Public Utilities</t>
  </si>
  <si>
    <t>VACAR Aggregated HY</t>
  </si>
  <si>
    <t>On-Shore Wind</t>
  </si>
  <si>
    <t>FIT Little Brit Power</t>
  </si>
  <si>
    <t>Pumped Storage</t>
  </si>
  <si>
    <t>FIT_SUMHV_G113.800</t>
  </si>
  <si>
    <t>(3) U.S. DOE's July 2010 "State Energy Efficiency Resource Standards Analysis"</t>
  </si>
  <si>
    <t>http://www.dsireusa.org/incentives/incentive.cfm?Incentive_Code=US13F&amp;re=1&amp;ee=1</t>
  </si>
  <si>
    <t>Conemaugh</t>
  </si>
  <si>
    <t>Municipal Energy Agency of Nebraska</t>
  </si>
  <si>
    <t>OK with Ex Gen.</t>
  </si>
  <si>
    <t>Values raised from $1.86 based on recent decisions within RGGI</t>
  </si>
  <si>
    <t>FIT Plateau III Wind</t>
  </si>
  <si>
    <t>Portland</t>
  </si>
  <si>
    <t>Wheeling Cost
2010$/MWh</t>
  </si>
  <si>
    <t>Q197_G87_2G 0.6900</t>
  </si>
  <si>
    <t>MN+IA+SD</t>
  </si>
  <si>
    <t>Sacramento, California</t>
  </si>
  <si>
    <t>NWPP</t>
  </si>
  <si>
    <t>Boundary Dam</t>
  </si>
  <si>
    <t>FIT Grand Valley Wind Farms (Phase 2)</t>
  </si>
  <si>
    <t>Colbert</t>
  </si>
  <si>
    <t>WAPA Upper Great Plains Region East</t>
  </si>
  <si>
    <t>25% Owner's costs also included, Table 22-1.  Electric transmission source: assumed to be located near load center.</t>
  </si>
  <si>
    <t>Grda 1 &amp; 2</t>
  </si>
  <si>
    <t>FRFLD_G3    0.6900</t>
  </si>
  <si>
    <t>Based on load shape for NY</t>
  </si>
  <si>
    <t>PJM_Eastern_MAAC</t>
  </si>
  <si>
    <t>Coyote</t>
  </si>
  <si>
    <t>Under review, HQ hydro parameters added</t>
  </si>
  <si>
    <t>SOCO Aggregated LFG</t>
  </si>
  <si>
    <t xml:space="preserve">Shift in Price from </t>
  </si>
  <si>
    <t>FirstEnergy</t>
  </si>
  <si>
    <t>FRCC Aggregated HY</t>
  </si>
  <si>
    <t>Based on load shape for OH</t>
  </si>
  <si>
    <t>ACI</t>
  </si>
  <si>
    <t>ERCOT</t>
  </si>
  <si>
    <t>From</t>
  </si>
  <si>
    <t>M L Kapp</t>
  </si>
  <si>
    <t>Public Service Co of Colorado</t>
  </si>
  <si>
    <t>Western Farmers Electric Coop</t>
  </si>
  <si>
    <t>210MW</t>
  </si>
  <si>
    <t>Q246DUTCH_6G 0.6900</t>
  </si>
  <si>
    <t>Bailly</t>
  </si>
  <si>
    <t>*ExGen researched question raised concerning adequacy of 2006 wind/load shape choice.  Reason being that MISO reported an unusually high wind from a fast moving front in their area around the time of the 2006 summer peak load.  Would that inappropriately model too much wind during a normally low wind period? MISO staff provided specific peak timing as 5:00 CDT on 7-31, 2006 and info on those high winds at the time.  However CRA model's top ten EI peak hours (Exh 2) only have one of the ten as being from July 31, and that being the lowest of the ten.  Other top 10 EI hourly loads are during the next two days and July 17, so Ex Gen agreed that there is not significant overlap between the peaks and the high winds to worry about.  More details available from Ex Gen, if desired.</t>
  </si>
  <si>
    <t>FIT Kingston Gardiner TS Odessa</t>
  </si>
  <si>
    <t>MISO_W Aggregated HY</t>
  </si>
  <si>
    <t>Nuclear</t>
  </si>
  <si>
    <t>Table 21_Average and Marginal State Taxes on Capital and Labor Income</t>
  </si>
  <si>
    <t>WAPA Upper Great Plains Region West</t>
  </si>
  <si>
    <t>Metropolitan Edison</t>
  </si>
  <si>
    <t>OK with Ex Gen but we have requested CRA to provide their equation for FGD for other sizes (like they do for Tables 9,10).</t>
  </si>
  <si>
    <t>Subteam Leader Comments on 1-25-2011 Version</t>
  </si>
  <si>
    <t>OGEWND11    34.500</t>
  </si>
  <si>
    <t>Total possible HQ-OH by 2030 - 2500 MW. Total exports from HQ: 2020 - 3000 MW; 2025 - 4150 MW; 2030 - 5300 MW</t>
  </si>
  <si>
    <t>Chesterfield</t>
  </si>
  <si>
    <t>New Nuclear assumed not to be built in California or near New York City</t>
  </si>
  <si>
    <t xml:space="preserve"> Emissions Control </t>
  </si>
  <si>
    <t>FIT 2176050</t>
  </si>
  <si>
    <t xml:space="preserve">SPP_S   </t>
  </si>
  <si>
    <t>FIT 2176047</t>
  </si>
  <si>
    <t>Duke Energy Corp (OHIO/KENTUCKY)</t>
  </si>
  <si>
    <t>MRBLRV3G_S880.6000</t>
  </si>
  <si>
    <t>Oklaunion</t>
  </si>
  <si>
    <t>MISO_MI Aggregated CT</t>
  </si>
  <si>
    <t>TALBOT_WTG1 0.5750</t>
  </si>
  <si>
    <t xml:space="preserve">MERIDEN GT2 </t>
  </si>
  <si>
    <t>CRA only models H-Frame CC so F-frame CC not listed.</t>
  </si>
  <si>
    <t>Based on EWITS ELCC for Isolated Regions Scenario (weighted average extrapolation) and GE integration studies for NY, New England</t>
  </si>
  <si>
    <t>Exhibit18_WheelCost&amp;TransCost</t>
  </si>
  <si>
    <t>FIT_BL_PH1  13.800</t>
  </si>
  <si>
    <t>Q197_G87_1G 0.6900</t>
  </si>
  <si>
    <t>FIT Kawartha Biogas Inc.</t>
  </si>
  <si>
    <t>Appendix A, Exhibit 16B - Natural Gas Prices, Base Case</t>
  </si>
  <si>
    <t>MISO_MI Aggregated CC</t>
  </si>
  <si>
    <t>MISO_W Aggregated NU</t>
  </si>
  <si>
    <t>VACAR Aggregated CC</t>
  </si>
  <si>
    <t>NYISO_JK</t>
  </si>
  <si>
    <t>Q246DUTCH_2G 0.6900</t>
  </si>
  <si>
    <t>Planned Hg Control Equipment Year</t>
  </si>
  <si>
    <t>Steam Turbine - Coal</t>
  </si>
  <si>
    <t>PJM_E</t>
  </si>
  <si>
    <t>1MCDON 6A   21.000</t>
  </si>
  <si>
    <t>FRCC Aggregated STWD</t>
  </si>
  <si>
    <t>Q198_V90_2G 1.0000</t>
  </si>
  <si>
    <t>FIT EffiSolar Brockville Solar Farm (10MW)</t>
  </si>
  <si>
    <t>Paul McCurley/Tyler Ruthven</t>
  </si>
  <si>
    <t>AES Somerset LLC</t>
  </si>
  <si>
    <t>VACAR Aggregated CT</t>
  </si>
  <si>
    <t>FIT Northland Power Solar McCann L.P.</t>
  </si>
  <si>
    <t xml:space="preserve">MERIDEN GT1 </t>
  </si>
  <si>
    <t>MISO_MO-IL Aggregated Coal</t>
  </si>
  <si>
    <t>IESO Aggregated PV</t>
  </si>
  <si>
    <t>TG2</t>
  </si>
  <si>
    <t>South Carolina Public Service Authority</t>
  </si>
  <si>
    <t>Based on EWITS ELCC for All-Onshore (Scenario 1), isolated region analysis</t>
  </si>
  <si>
    <t>Steam Wood</t>
  </si>
  <si>
    <t>NYISO__A-F</t>
  </si>
  <si>
    <t>Exhibit 24 Carbon Modeling</t>
  </si>
  <si>
    <t>NYISO_GI</t>
  </si>
  <si>
    <t>Ameren (Illinois Power Co. Control Area)</t>
  </si>
  <si>
    <t>IESO Aggregated PS</t>
  </si>
  <si>
    <t>Algona Municipal Utilities</t>
  </si>
  <si>
    <t>BI3</t>
  </si>
  <si>
    <t>Year</t>
  </si>
  <si>
    <t xml:space="preserve"> Mary Ellen Paravalos</t>
  </si>
  <si>
    <t>es_n</t>
  </si>
  <si>
    <t>AGR</t>
  </si>
  <si>
    <t>Updated 3/3/11 for New England estimates</t>
  </si>
  <si>
    <t>BI1</t>
  </si>
  <si>
    <t>BI2</t>
  </si>
  <si>
    <t>2012 Minemouth Price, 2010$/MMBtu</t>
  </si>
  <si>
    <t>FIT Penn Energy - S. Glengarry_St. Lawrence-1</t>
  </si>
  <si>
    <t>es_cg</t>
  </si>
  <si>
    <t>es_e</t>
  </si>
  <si>
    <t>FIT_LISKEAR113.800</t>
  </si>
  <si>
    <t>PJM_E Aggregated Coal</t>
  </si>
  <si>
    <t>CAIR NOx Annual</t>
  </si>
  <si>
    <t>Description</t>
  </si>
  <si>
    <t>12% Owner's costs also included, Table 24-2.  Electric transmission source: Assumed to be the same as wind.</t>
  </si>
  <si>
    <t>RALEIGH-WTG30.5750</t>
  </si>
  <si>
    <t>ECOMET WTG2 12.000</t>
  </si>
  <si>
    <t>es_s</t>
  </si>
  <si>
    <t>Arkansas Electric Cooperative</t>
  </si>
  <si>
    <t>Duke Energy Corp. (INDIANA)</t>
  </si>
  <si>
    <t>FIT Wasdell Falls Waterpower Project</t>
  </si>
  <si>
    <t>Gerald Gentleman</t>
  </si>
  <si>
    <t>BAY_G1&amp;2    13.800</t>
  </si>
  <si>
    <t>Note D: As with the Clase 4+ data above, two values were calculated. The EWITS-weighted set is based on ratioing the weighted values CRA used from all wind sites in NEISO from EWITS. The ratioed values for Class 3 using the calculated by weighting based on the potential state-by-state Class 4+resources that CRA identified are also in the table above.</t>
  </si>
  <si>
    <t>Exhibit27 EE Peak Targets</t>
  </si>
  <si>
    <t>Arizona Public Service Co</t>
  </si>
  <si>
    <t>es_dm</t>
  </si>
  <si>
    <t>Sources of Information:</t>
  </si>
  <si>
    <t>AEO2010 in 2010$/MMBtu</t>
  </si>
  <si>
    <t>Uprate Date</t>
  </si>
  <si>
    <t>IESO Aggregated Coal, Scrubbed</t>
  </si>
  <si>
    <t>Exhibit14_ForcedRetrofits</t>
  </si>
  <si>
    <t>FIT_CONESTOG13.800</t>
  </si>
  <si>
    <t>Q197_G87_3G 0.6900</t>
  </si>
  <si>
    <t>Look</t>
  </si>
  <si>
    <t>OK with Existing Gen subteam, but some documentation requests for CRA are noted on tab.</t>
  </si>
  <si>
    <t xml:space="preserve">  GDP Chain-type Price Index (2005=1.000)</t>
  </si>
  <si>
    <t>Wind Options A&amp;B based on New Gen Subteam Recommendations (see summary document)</t>
  </si>
  <si>
    <t>KELSEY2G</t>
  </si>
  <si>
    <t>P04</t>
  </si>
  <si>
    <t>P09</t>
  </si>
  <si>
    <t>MISO_W Aggregated CC</t>
  </si>
  <si>
    <t>VACAR Aggregated LFG</t>
  </si>
  <si>
    <t>Morgantown Generating Station</t>
  </si>
  <si>
    <t>Rockland Electric</t>
  </si>
  <si>
    <t>AEO2011 in 2010$/MMBtu</t>
  </si>
  <si>
    <t>NEEM Region</t>
  </si>
  <si>
    <t>IESO (Note B)</t>
  </si>
  <si>
    <t>Q263STONY_4G0.6900</t>
  </si>
  <si>
    <t>Montana-Dakota Utilities Company</t>
  </si>
  <si>
    <t>MISO_W Aggregated CT</t>
  </si>
  <si>
    <t>FIT Northland Power Solar Belleville South</t>
  </si>
  <si>
    <t>Based on load shape for MISO-W</t>
  </si>
  <si>
    <t>WPP 1 Petersburg</t>
  </si>
  <si>
    <t>P11</t>
  </si>
  <si>
    <t>FIT Whittington Wind Farm</t>
  </si>
  <si>
    <t>PETSBG1X    34.500</t>
  </si>
  <si>
    <t>P14</t>
  </si>
  <si>
    <t>1PR STATE G226.000</t>
  </si>
  <si>
    <t>KELSEY1G</t>
  </si>
  <si>
    <t>Existing Gen subteam has requests of CRA in col G.  Otherwise, is deferring to New Gen subteam.  SAMIR-if you want any help from us, let me know...Doug K.</t>
  </si>
  <si>
    <t>2012 Minemouth Price, 2010$ per Ton</t>
  </si>
  <si>
    <t>Hoosier Energy</t>
  </si>
  <si>
    <t>Capital Cost</t>
  </si>
  <si>
    <t>Kansas</t>
  </si>
  <si>
    <t>Progress Energy Carolina</t>
  </si>
  <si>
    <t>Use average EIPC FCR values for technologies</t>
  </si>
  <si>
    <t>Utility MACT Rule</t>
  </si>
  <si>
    <t>Table 3</t>
  </si>
  <si>
    <t>Wind Offshore</t>
  </si>
  <si>
    <t>Poplar River</t>
  </si>
  <si>
    <t>TVA</t>
  </si>
  <si>
    <t>P10</t>
  </si>
  <si>
    <t>South Oak Creek</t>
  </si>
  <si>
    <t>Annual Transfer Capacity</t>
  </si>
  <si>
    <t>Table11_CCSRetro</t>
  </si>
  <si>
    <t>El Paso Electric Co</t>
  </si>
  <si>
    <t>IESO Aggregated CT</t>
  </si>
  <si>
    <t>New York ISO</t>
  </si>
  <si>
    <t>California Independent System Operator</t>
  </si>
  <si>
    <t>Joliet 29</t>
  </si>
  <si>
    <t>Stand Alone</t>
  </si>
  <si>
    <t>Based on Regional Stakeholder Input</t>
  </si>
  <si>
    <t>PPL Brunner Island</t>
  </si>
  <si>
    <t>NYISO_A-F, NYISO_G-I, NYISO_J-K</t>
  </si>
  <si>
    <t>FIT Conestogo Wind Energy Centre</t>
  </si>
  <si>
    <t>FREEPT_G</t>
  </si>
  <si>
    <t>SPP_N Aggregated STOG</t>
  </si>
  <si>
    <t>Table15_Reserve Margin</t>
  </si>
  <si>
    <t>NEISO Aggregated STOG</t>
  </si>
  <si>
    <t>FIT HPG Site A</t>
  </si>
  <si>
    <t>ALB</t>
  </si>
  <si>
    <t>Shoulder</t>
  </si>
  <si>
    <t>TRN</t>
  </si>
  <si>
    <t>Hour No.</t>
  </si>
  <si>
    <t>NEISO_CT</t>
  </si>
  <si>
    <t>Plum Point Energy ST</t>
  </si>
  <si>
    <t>ERCT</t>
  </si>
  <si>
    <t>IGCC</t>
  </si>
  <si>
    <t>FIT Cascade Fall   1723378</t>
  </si>
  <si>
    <t>IGCC Bituminous w/ Sequestration</t>
  </si>
  <si>
    <t>MISO_MI Aggregated HY</t>
  </si>
  <si>
    <t>Wabash River</t>
  </si>
  <si>
    <t>Buzzard Point</t>
  </si>
  <si>
    <t>1MCDON 5B   21.000</t>
  </si>
  <si>
    <t>Platte River Power Authority</t>
  </si>
  <si>
    <t>1200MW</t>
  </si>
  <si>
    <t>FIT RE Midhurst 6</t>
  </si>
  <si>
    <t>Rail Spur</t>
  </si>
  <si>
    <t>Marshall (NC DUKE)</t>
  </si>
  <si>
    <t>FIT RE Midhurst 4</t>
  </si>
  <si>
    <t>Separate PDF file</t>
  </si>
  <si>
    <t>SPP_S Aggregated STOG</t>
  </si>
  <si>
    <t>FIT RE Midhurst 2</t>
  </si>
  <si>
    <t>IESO Aggregated CC</t>
  </si>
  <si>
    <t>FIT RE Midhurst 3</t>
  </si>
  <si>
    <t>D E Karn</t>
  </si>
  <si>
    <t>1MCDON 5ST  18.000</t>
  </si>
  <si>
    <t>Cayuga</t>
  </si>
  <si>
    <t>GREENWCHWTG40.6900</t>
  </si>
  <si>
    <t>Hatfields Ferry Power Station</t>
  </si>
  <si>
    <t>CC F-Frame</t>
  </si>
  <si>
    <t>Keystone (PA)</t>
  </si>
  <si>
    <t>TVA Aggregated Coal, Scrubbed</t>
  </si>
  <si>
    <t>Weston</t>
  </si>
  <si>
    <t>Emission Constraint</t>
  </si>
  <si>
    <t>http://www.eia.gov/oiaf/beck_plantcosts/pdf/updatedplantcosts.pdf</t>
  </si>
  <si>
    <t>Rank</t>
  </si>
  <si>
    <t xml:space="preserve">Refurb cost at end of life </t>
  </si>
  <si>
    <t>Richard H Gorsuch</t>
  </si>
  <si>
    <t>Table 11 - Carbon Catpure Retrofit Example</t>
  </si>
  <si>
    <t>Subbituminous</t>
  </si>
  <si>
    <t>All</t>
  </si>
  <si>
    <t>W H Weatherspoon</t>
  </si>
  <si>
    <t>SPP_N Aggregated Coal, Scrubbed</t>
  </si>
  <si>
    <t>FRCC Aggregated STOG</t>
  </si>
  <si>
    <t>Muscatine Power &amp; Water</t>
  </si>
  <si>
    <t>P43</t>
  </si>
  <si>
    <t>QP207-1_ST</t>
  </si>
  <si>
    <t>P40</t>
  </si>
  <si>
    <t>Capacity Description</t>
  </si>
  <si>
    <t>FIT_IVANHOE 13.800</t>
  </si>
  <si>
    <t>Northern Indiana Public Service Company</t>
  </si>
  <si>
    <t>Exhibit 22 RPS Summary. Details on the RPS calculation are in a separate document Appendix C</t>
  </si>
  <si>
    <t>100MW</t>
  </si>
  <si>
    <t>Appendix A, Exhibit 10 - Regional Multipliers</t>
  </si>
  <si>
    <t>SOCO (Note A)</t>
  </si>
  <si>
    <t>FIT South Branch Wind Farm</t>
  </si>
  <si>
    <t>Ohio</t>
  </si>
  <si>
    <t>WEST</t>
  </si>
  <si>
    <t>MERRICT 2G  0.5750</t>
  </si>
  <si>
    <t xml:space="preserve">Resource Potential </t>
  </si>
  <si>
    <t>IESO Aggregated HY</t>
  </si>
  <si>
    <t>HOWD_C93_G2 0.6900</t>
  </si>
  <si>
    <t>Biomass</t>
  </si>
  <si>
    <t>P59</t>
  </si>
  <si>
    <t>All-in Capital Cost in 2025 w/o IDC ($2010/kW)</t>
  </si>
  <si>
    <t>Load Covered (%)</t>
  </si>
  <si>
    <t>Indiana Municipal Power Agency</t>
  </si>
  <si>
    <t>0 (hurdle/wheel cost already accounted for in NEEM regions)</t>
  </si>
  <si>
    <t>P52</t>
  </si>
  <si>
    <t>San Diego Gas &amp; Electric Co</t>
  </si>
  <si>
    <t>FIT Allen and Struthers 2130769</t>
  </si>
  <si>
    <t>1VOGTLE4    26.000</t>
  </si>
  <si>
    <t>F+175</t>
  </si>
  <si>
    <t>Southern (WY) Powder River Basin</t>
  </si>
  <si>
    <t>B19</t>
  </si>
  <si>
    <t>B17</t>
  </si>
  <si>
    <t>B18</t>
  </si>
  <si>
    <t>HRTVL_3G    0.6900</t>
  </si>
  <si>
    <t>Bismarck, ND</t>
  </si>
  <si>
    <t>B11</t>
  </si>
  <si>
    <t>B12</t>
  </si>
  <si>
    <t>Power River Basin South</t>
  </si>
  <si>
    <t>P26</t>
  </si>
  <si>
    <t>B10</t>
  </si>
  <si>
    <t>Wind (options B&amp;A)</t>
  </si>
  <si>
    <t>P24</t>
  </si>
  <si>
    <t>B15</t>
  </si>
  <si>
    <t>P25</t>
  </si>
  <si>
    <t>B16</t>
  </si>
  <si>
    <t>B13</t>
  </si>
  <si>
    <t>B14</t>
  </si>
  <si>
    <t>P20</t>
  </si>
  <si>
    <t>Red Hills Generating Facility</t>
  </si>
  <si>
    <t>Advanced Coal</t>
  </si>
  <si>
    <t>SOCO (Note C)</t>
  </si>
  <si>
    <t>Alabama Power Co</t>
  </si>
  <si>
    <t>Cope</t>
  </si>
  <si>
    <t>Lines used to full capacity 16 hours a day and ~20% of capacity 8 hours a day (representing existing and expected wind imports)</t>
  </si>
  <si>
    <t>SSC Consensus</t>
  </si>
  <si>
    <t>SO2 Control Equipment (only Wet Lime is MACT-compliant for EIPC)</t>
  </si>
  <si>
    <t>Delaware</t>
  </si>
  <si>
    <t>Q239WDOOR_1G12.000</t>
  </si>
  <si>
    <t>Walter Scott Jr Energy Center</t>
  </si>
  <si>
    <t>P37</t>
  </si>
  <si>
    <t>Worksheet Name</t>
  </si>
  <si>
    <t>P38</t>
  </si>
  <si>
    <t>Illinois Basin Hi Sulphur</t>
  </si>
  <si>
    <t>P39</t>
  </si>
  <si>
    <t>FRCC Aggregated CC</t>
  </si>
  <si>
    <t>Eastlake (OH)</t>
  </si>
  <si>
    <t>P34</t>
  </si>
  <si>
    <t>Lignite</t>
  </si>
  <si>
    <t xml:space="preserve">GRANITE DIX </t>
  </si>
  <si>
    <t>P36</t>
  </si>
  <si>
    <t>P30</t>
  </si>
  <si>
    <t>FRCC Aggregated CT</t>
  </si>
  <si>
    <t>Q308_ST     18.000</t>
  </si>
  <si>
    <t>Dallman</t>
  </si>
  <si>
    <t>250 MW - available 2020</t>
  </si>
  <si>
    <t>Conesville</t>
  </si>
  <si>
    <t>Fayetteville Public Service</t>
  </si>
  <si>
    <t>Q207_GE_07G 0.6900</t>
  </si>
  <si>
    <t>Mississippi Power Co</t>
  </si>
  <si>
    <t>Springfield IL City Water Light &amp; Power</t>
  </si>
  <si>
    <t>Nebraska Public Power District</t>
  </si>
  <si>
    <t>Variable O&amp;M</t>
  </si>
  <si>
    <t>Tampa, Florida</t>
  </si>
  <si>
    <t>SPP_S Aggregated STWD</t>
  </si>
  <si>
    <t>FIT WHISPERING WOODS WIND FARM</t>
  </si>
  <si>
    <t>Savings are already be included in Peak Demand growth rates in Table 3</t>
  </si>
  <si>
    <t>YORK_EC_LV2 16.500</t>
  </si>
  <si>
    <t>(calculated)</t>
  </si>
  <si>
    <t>FIT_WAPO_GEN13.800</t>
  </si>
  <si>
    <t>IGCC Bituminous</t>
  </si>
  <si>
    <t>Cross</t>
  </si>
  <si>
    <t>Reserve Margin Credit</t>
  </si>
  <si>
    <t>Rockport</t>
  </si>
  <si>
    <t>Proposal for adder to coal VOM for coal ash is given in tab, rest ok with Ex Gen.</t>
  </si>
  <si>
    <t>Paravolos</t>
  </si>
  <si>
    <t>Performance Data</t>
  </si>
  <si>
    <t>New Hampshire</t>
  </si>
  <si>
    <t>Westar Energy</t>
  </si>
  <si>
    <t>NYISO_J-K</t>
  </si>
  <si>
    <t xml:space="preserve"> Use AEO 2010 learning rates for hydro</t>
  </si>
  <si>
    <t>North Omaha</t>
  </si>
  <si>
    <t>NE Aggregated CC</t>
  </si>
  <si>
    <t>STLAW_AW_G3 12.000</t>
  </si>
  <si>
    <t>Figure 04_Application of CAIR Caps</t>
  </si>
  <si>
    <t>LOWER STURGEON</t>
  </si>
  <si>
    <t>Larimore</t>
  </si>
  <si>
    <t>All nuclear generating units and all coal generating units larger than 200 MW employing once-through cooling systems will be required to replace their cooling water systems with closed-loop cooling systems by 2020. Compliance costs and capacity penalties will be based on the NERC report (NERC Moderate Case and CRA Modeling); All coal generating units smaller than 200 MW and non-nuclear steam generating units will be required to install an alternative compliance technology valued at 90% of the cost of fine-mesh screens (NERC Report and CRA Modeling)</t>
  </si>
  <si>
    <t>MISO_MO_IL</t>
  </si>
  <si>
    <t>NE Aggregated CT</t>
  </si>
  <si>
    <t xml:space="preserve"> Dual Alkali </t>
  </si>
  <si>
    <t xml:space="preserve">SOCO    </t>
  </si>
  <si>
    <t>Geo Thermal</t>
  </si>
  <si>
    <t>WPPI Energy</t>
  </si>
  <si>
    <t>PJM_ROM Aggregated STOG</t>
  </si>
  <si>
    <t>Based on NEISO gross demands, AEO2011 growth rate post-2020, less New England States Committee on Electricity assumptions on future EE</t>
  </si>
  <si>
    <t>Updated 2/3/11 for Light Duty trucks</t>
  </si>
  <si>
    <t>Clinch River</t>
  </si>
  <si>
    <t>NYISO_A-F Aggregated CT</t>
  </si>
  <si>
    <t>Merrimack</t>
  </si>
  <si>
    <t>Details</t>
  </si>
  <si>
    <t>DESTINATION</t>
  </si>
  <si>
    <t>Kanawha River</t>
  </si>
  <si>
    <t>Lake Worth Utilities</t>
  </si>
  <si>
    <t>CAPE W CLR-1</t>
  </si>
  <si>
    <t xml:space="preserve">  </t>
  </si>
  <si>
    <t>Northfield Mountain Unit 1</t>
  </si>
  <si>
    <t>CAPE W CLR-2</t>
  </si>
  <si>
    <t>CAPE W CLR-3</t>
  </si>
  <si>
    <t>American Electric Power West</t>
  </si>
  <si>
    <t>FIT McPherson Fall   2154065</t>
  </si>
  <si>
    <t>Northfield Mountain Unit 3</t>
  </si>
  <si>
    <t>CAPE W CLR-4</t>
  </si>
  <si>
    <t>Northfield Mountain Unit 2</t>
  </si>
  <si>
    <t>FIT Alderville 3</t>
  </si>
  <si>
    <t>PJM_E Aggregated CT</t>
  </si>
  <si>
    <t>1FITZ BIO   13.800</t>
  </si>
  <si>
    <t>City Utilities of Springfield (MO)</t>
  </si>
  <si>
    <t>Energy Prices</t>
  </si>
  <si>
    <t>NEISO Aggregated STWD</t>
  </si>
  <si>
    <t>On- and Off-shore wind resource potential based on Win DS base case</t>
  </si>
  <si>
    <t>Tables19-22 not in spreadsheet</t>
  </si>
  <si>
    <t>No change from previous</t>
  </si>
  <si>
    <t>Q207_GE_04G 0.6900</t>
  </si>
  <si>
    <t>2011 Peak (MW)</t>
  </si>
  <si>
    <t>ECOGEN_SWT3 0.6900</t>
  </si>
  <si>
    <t>Fixed O&amp;M</t>
  </si>
  <si>
    <t>FIT Wainwright Solar Park</t>
  </si>
  <si>
    <t>ECAR/SE split</t>
  </si>
  <si>
    <t>Based on NYISO input and consideration of September 2010 NYISO Wind Integration Study (http://bit.ly/hP7bm3 ) and wind data for subsequent years from the ISO (CRA had 10%)</t>
  </si>
  <si>
    <t>Jack Watson</t>
  </si>
  <si>
    <t>SPP_S Aggregated Coal, Scrubbed</t>
  </si>
  <si>
    <t>Black Hills Corp</t>
  </si>
  <si>
    <t>MISO_W Aggregated STWD</t>
  </si>
  <si>
    <t xml:space="preserve"> ACI </t>
  </si>
  <si>
    <t>FIT Wendigo Waterpower Project</t>
  </si>
  <si>
    <t>Exhibit 19: Canadian Hydro and Wind Definitions</t>
  </si>
  <si>
    <t>BALLHL8G    0.5750</t>
  </si>
  <si>
    <t>Indiantown Cogeneration Facility</t>
  </si>
  <si>
    <t>Tennessee Valley Authority</t>
  </si>
  <si>
    <t>NYISO_A-F Aggregated CC</t>
  </si>
  <si>
    <t>CLEVELAND2  18.000</t>
  </si>
  <si>
    <t>Crawford (IL)</t>
  </si>
  <si>
    <t>Gibson Station</t>
  </si>
  <si>
    <t>CRA placeholder (based on current planning practice and added in Jan 25 assumptions draft)</t>
  </si>
  <si>
    <t>Northfield Mountain Unit 4</t>
  </si>
  <si>
    <t>STJOS2 W</t>
  </si>
  <si>
    <t>MRBLRV1G_S880.6000</t>
  </si>
  <si>
    <t>ENT Aggregated HY</t>
  </si>
  <si>
    <t>South Dakota</t>
  </si>
  <si>
    <t>Central Illinois Light Co</t>
  </si>
  <si>
    <t>T76</t>
  </si>
  <si>
    <t>Geothermal</t>
  </si>
  <si>
    <t>L12_CE23</t>
  </si>
  <si>
    <t>Louisville, Kentucky</t>
  </si>
  <si>
    <t>Pirkey</t>
  </si>
  <si>
    <t>T77</t>
  </si>
  <si>
    <t>ENT Aggregated CC</t>
  </si>
  <si>
    <t>Exhibit8_ForcedRetirements</t>
  </si>
  <si>
    <t>PJM_ROR Aggregated CT</t>
  </si>
  <si>
    <t>Elmer Smith</t>
  </si>
  <si>
    <t>Hawthorne (MO)</t>
  </si>
  <si>
    <t>Retrofit</t>
  </si>
  <si>
    <t>NYISO_G-I (note A)</t>
  </si>
  <si>
    <t>ENT Aggregated CT</t>
  </si>
  <si>
    <t>FIT Trout Creek</t>
  </si>
  <si>
    <t>FIT Pukwis Community Wind Park</t>
  </si>
  <si>
    <t>MAPP</t>
  </si>
  <si>
    <t>PJM_ROR Aggregated CC</t>
  </si>
  <si>
    <t>Sunflower Electric Power Corp</t>
  </si>
  <si>
    <t>Alliant Energy East</t>
  </si>
  <si>
    <t>Q308_GT2    18.000</t>
  </si>
  <si>
    <t>Q207_GE_10G 0.6900</t>
  </si>
  <si>
    <t>520MW</t>
  </si>
  <si>
    <t>T67</t>
  </si>
  <si>
    <t>T68</t>
  </si>
  <si>
    <t>Composite Price in 2010$/MMBtu</t>
  </si>
  <si>
    <t>Q169_V90_4G 1.0000</t>
  </si>
  <si>
    <t>MISO_MO-IL Aggregated Coal, Scrubbed</t>
  </si>
  <si>
    <t>Otter Tail Power Co</t>
  </si>
  <si>
    <t>FIT Bensfort Road LFG Generation Project</t>
  </si>
  <si>
    <t>PJM_E Aggregated LFG</t>
  </si>
  <si>
    <t>Regional Multiplier</t>
  </si>
  <si>
    <t>PJM_E Aggregated CC</t>
  </si>
  <si>
    <t>PJM</t>
  </si>
  <si>
    <t>15% of base year (2007) sales by 2025</t>
  </si>
  <si>
    <t>NonRTO_Midwest Aggregated Coal</t>
  </si>
  <si>
    <t>FIT_BL_2A   13.800</t>
  </si>
  <si>
    <t>GREENWCHWTG30.6900</t>
  </si>
  <si>
    <t>Alternative Fuel VMT (billions of miles)</t>
  </si>
  <si>
    <t>Louisville Gas &amp; Electric Co</t>
  </si>
  <si>
    <t>Q239WDOOR_2G12.000</t>
  </si>
  <si>
    <t>32.66/kw yr</t>
  </si>
  <si>
    <t>NERC Moderate Case, CRA and EPA input</t>
  </si>
  <si>
    <t>Joliet 9</t>
  </si>
  <si>
    <t>CRA from Exhibit 9 (based on coal plant)</t>
  </si>
  <si>
    <t>Q254RIPW_3G 0.6900</t>
  </si>
  <si>
    <t>Primarily utilized by wind generation</t>
  </si>
  <si>
    <t>NE Aggregated HY</t>
  </si>
  <si>
    <t>(c) The GDP parameters can be modified to create high or low economic growth sensitivities</t>
  </si>
  <si>
    <t>Meredosia</t>
  </si>
  <si>
    <t>Boston</t>
  </si>
  <si>
    <t>Northern Appalachia Low Btu Low Sulfur</t>
  </si>
  <si>
    <t>S29B</t>
  </si>
  <si>
    <t>Concord</t>
  </si>
  <si>
    <t>JRDN_G87_G3 0.6900</t>
  </si>
  <si>
    <t>RALEIGH-WTG40.5750</t>
  </si>
  <si>
    <t>MAPP_US Aggregated STOG</t>
  </si>
  <si>
    <t>Indiana</t>
  </si>
  <si>
    <t>NG Combined-Cycle</t>
  </si>
  <si>
    <t>Q157_ORIN_3G0.5750</t>
  </si>
  <si>
    <t>T84</t>
  </si>
  <si>
    <t>BALLHL5G    0.5750</t>
  </si>
  <si>
    <t>T85</t>
  </si>
  <si>
    <t>T86</t>
  </si>
  <si>
    <t>FIT SunE Rutley</t>
  </si>
  <si>
    <t>Exhibit17_TransferLimits</t>
  </si>
  <si>
    <t>Table 08_Example of FGD Retrofit Costs</t>
  </si>
  <si>
    <t>WESSINGT</t>
  </si>
  <si>
    <t>Q246DUTCH_5G 0.6900</t>
  </si>
  <si>
    <t>Commonwealth Edison</t>
  </si>
  <si>
    <t>CC H-Frame</t>
  </si>
  <si>
    <t xml:space="preserve"> Wet Lime FGD </t>
  </si>
  <si>
    <t>FIT Zurich</t>
  </si>
  <si>
    <t>Manitoba and Ontario Hydro are not pseudo generators</t>
  </si>
  <si>
    <t>Sacramento Municipal Utility District</t>
  </si>
  <si>
    <t>NEISO Aggregated Coal</t>
  </si>
  <si>
    <t>PJM_E Aggregated NU</t>
  </si>
  <si>
    <t>FIT Wabageshik Rapid at Outlet Lake  1723377</t>
  </si>
  <si>
    <t>MCNTSH6G</t>
  </si>
  <si>
    <t>CRA Proposal</t>
  </si>
  <si>
    <t>Phil Sporn</t>
  </si>
  <si>
    <t>Modified based on MISO input 2/14/11. they also modified 2020-2050 to match 2011-2020 but BAU is following AEO2011 for 2020-2050</t>
  </si>
  <si>
    <t>Tables and Figures from pdf but not in Workbook</t>
  </si>
  <si>
    <t>City of Springfield</t>
  </si>
  <si>
    <t>Note: the change is b/c of the updated NEISO forecast - it altered the EIC-wide load sorting a small amount.</t>
  </si>
  <si>
    <t>MISO-MO-IL</t>
  </si>
  <si>
    <t>Exhibit10_RegionalMultipliers</t>
  </si>
  <si>
    <t>Onshore updated, offshore awaiting data</t>
  </si>
  <si>
    <t>AZ_NM_SNV</t>
  </si>
  <si>
    <t>Nine Mile Point Nuclear Station (NY) 2</t>
  </si>
  <si>
    <t>TVA Aggregated LFG</t>
  </si>
  <si>
    <t>1MCDON 4ST  18.000</t>
  </si>
  <si>
    <t>1LIVEOAKS 1A18.000</t>
  </si>
  <si>
    <t>Louisiana Generating LLC</t>
  </si>
  <si>
    <t xml:space="preserve"> AEO 2011 (in 2010 dollars)</t>
  </si>
  <si>
    <t>Thunder Bay Gas Conversion 2</t>
  </si>
  <si>
    <t>Thunder Bay Gas Conversion 1</t>
  </si>
  <si>
    <t>F1S2__Xfer_Barriers</t>
  </si>
  <si>
    <t>ORIGIN</t>
  </si>
  <si>
    <t>use same as other regions</t>
  </si>
  <si>
    <t>Arapahoe</t>
  </si>
  <si>
    <t>Hammond</t>
  </si>
  <si>
    <t>Commonwealth Edison Co</t>
  </si>
  <si>
    <t>MIDDLETWN_15</t>
  </si>
  <si>
    <t>FIT ZEP WIND FARM GANARASKA</t>
  </si>
  <si>
    <t>MIDDLETWN_14</t>
  </si>
  <si>
    <t>NEEM MW</t>
  </si>
  <si>
    <t>MIDDLETWN_13</t>
  </si>
  <si>
    <t>STLAW_AW_G4 12.000</t>
  </si>
  <si>
    <t>MIDDLETWN_12</t>
  </si>
  <si>
    <t>Waiting for a revised table with updated NEEM regions, resorted according to EI load, and including data for missing entries as noted by CRA and other missing entries as noted by the subteam [onshore-MAPP_US, MAPP_CA, &amp; OH; offshore-OH and MAPP_CA].  Also adding a column for annual capacity factor.  LASTLY CRA should explain in report its use of EWITS (detailed request at bottom). (Ex Gen)[This note is based on 12-22-10 version of table that included preliminary plant list.]</t>
  </si>
  <si>
    <t>MERRICT 3G  0.5750</t>
  </si>
  <si>
    <t>MIDDLETWN_11</t>
  </si>
  <si>
    <t>R M Schahfer</t>
  </si>
  <si>
    <t>OFFSHORE WIND</t>
  </si>
  <si>
    <t>Merom</t>
  </si>
  <si>
    <t>Progress Energy Florida</t>
  </si>
  <si>
    <t>McCurley</t>
  </si>
  <si>
    <t>Cliffside</t>
  </si>
  <si>
    <t>Wind Capacity Factors by Block - Eastern Interconnection</t>
  </si>
  <si>
    <t>James H Miller Jr</t>
  </si>
  <si>
    <t>Ottumwa (IA IPL)</t>
  </si>
  <si>
    <t>Appendix A, Exhibit 8 - Forced Retirements</t>
  </si>
  <si>
    <t>Big Sandy</t>
  </si>
  <si>
    <t>Alternate transporation fuels defaults</t>
  </si>
  <si>
    <t>Advanced Carbon Injection</t>
  </si>
  <si>
    <t>FIT_BOUNDARY13.800</t>
  </si>
  <si>
    <t>RIV-STE</t>
  </si>
  <si>
    <t>provided by regional experts</t>
  </si>
  <si>
    <t>Independence (AR)</t>
  </si>
  <si>
    <t>Install Date</t>
  </si>
  <si>
    <t>Empire Generating CC</t>
  </si>
  <si>
    <t>18% Owner's costs also included, Table 10-2.  Electric transmission source: PJM's "CONE Combined Cycle Revenue Requirements Update",  Aug 26, 2008, Table 2, page 3.   Rail spur: CRA assumption.</t>
  </si>
  <si>
    <t>Stanton Energy Center</t>
  </si>
  <si>
    <t>Northern States Power</t>
  </si>
  <si>
    <t>FRCC Aggregated Coal</t>
  </si>
  <si>
    <t>FIT Northland Power Solar Burks Falls East</t>
  </si>
  <si>
    <t>Grand River Dam Authority</t>
  </si>
  <si>
    <t>Advanced biodiesel (CO2e/MJ)</t>
  </si>
  <si>
    <t>MERRICT 1G  0.5750</t>
  </si>
  <si>
    <t>Q330 G      13.800</t>
  </si>
  <si>
    <t>MORESVL_1G  1.0000</t>
  </si>
  <si>
    <t>Nebraska</t>
  </si>
  <si>
    <t>FIT Old Woman Falls Hydroelectric Project</t>
  </si>
  <si>
    <t>F1S8_Low_Ren_Cap$</t>
  </si>
  <si>
    <t>Meramec</t>
  </si>
  <si>
    <t>PJM_ROR Aggregated LFG</t>
  </si>
  <si>
    <t xml:space="preserve">VOM ($/MWh) </t>
  </si>
  <si>
    <t>MAPP_CA Aggregated STOG</t>
  </si>
  <si>
    <t>BROKEN1X    34.500</t>
  </si>
  <si>
    <t>1KEMP CC1 1 18.000</t>
  </si>
  <si>
    <t>FIT Northland Power Solar Crosby</t>
  </si>
  <si>
    <t>Load Block shapes for IESO, NEISO and NYISO from Exhibit 1</t>
  </si>
  <si>
    <t>New England ISO</t>
  </si>
  <si>
    <t>IESO Aggregated WT</t>
  </si>
  <si>
    <t xml:space="preserve">Note: 2010 costs are assumed to equal 2011 costs.  2015 and 2020 costs are interpolated on a straightline basis between 2010 and 2025.  2030 costs are assumed to equal 2025 costs.  </t>
  </si>
  <si>
    <t>Q207_GE_01G 0.6900</t>
  </si>
  <si>
    <t>NE Aggregated LFG</t>
  </si>
  <si>
    <t>Maryland</t>
  </si>
  <si>
    <t>Central Minnesota Municipal Power Agency</t>
  </si>
  <si>
    <t>ME wind shape adjusted to account for 35% capacity factor</t>
  </si>
  <si>
    <t>Plug-in 10/40 Gasoline Hybrid</t>
  </si>
  <si>
    <t>Illinois Basin, medium-sulfur</t>
  </si>
  <si>
    <t>Note B: IESO and MAPP_CA are not in ReEDS data. Their capacity potential is left at CRA values in Class 4+</t>
  </si>
  <si>
    <t>MISO_W Aggregated WT</t>
  </si>
  <si>
    <t>QP276-1 WEST</t>
  </si>
  <si>
    <t>MAPP_CA Aggregated CC</t>
  </si>
  <si>
    <t>Environmental Policies / Existing Generation</t>
  </si>
  <si>
    <t>Vermont</t>
  </si>
  <si>
    <t>Hi Gas Henry Hub Price (2010$/mmBtu)</t>
  </si>
  <si>
    <t>FIT RE Smiths Falls 1</t>
  </si>
  <si>
    <t>Retrofit Modeled</t>
  </si>
  <si>
    <t>Hudson Generating Station</t>
  </si>
  <si>
    <t>Rocky Mountain Colorado</t>
  </si>
  <si>
    <t>ECAR</t>
  </si>
  <si>
    <t>FIT RE Smiths Falls 6</t>
  </si>
  <si>
    <t>MAPP_CA Aggregated CT</t>
  </si>
  <si>
    <t>Pennsylvania</t>
  </si>
  <si>
    <t>FIT RE Smiths Falls 4</t>
  </si>
  <si>
    <t>FIT RE Smiths Falls 5</t>
  </si>
  <si>
    <t>E D Edwards</t>
  </si>
  <si>
    <t>FIT RE Smiths Falls 2</t>
  </si>
  <si>
    <t>FIT RE Smiths Falls 3</t>
  </si>
  <si>
    <t>WCE3-STE</t>
  </si>
  <si>
    <t>Figure 07_Illustrative Example of How MRN Regions Map to NEEM</t>
  </si>
  <si>
    <t>LEEDK;1U</t>
  </si>
  <si>
    <t>Updated for AEO2011 growth rates after 2020 - 2/8/11</t>
  </si>
  <si>
    <t xml:space="preserve">First Year Available </t>
  </si>
  <si>
    <t>18% Owner's costs also included, Table 3-2.  Electric transmission source: PJM's "CONE Combined Cycle Revenue Requirements Update",  Aug 26, 2008, Table 2, page 3.   Rail spur: CRA assumption.</t>
  </si>
  <si>
    <t>Table 15 - Reserve Margin Regions, Reserve Requirements, NEEM Regions</t>
  </si>
  <si>
    <t>Harmon</t>
  </si>
  <si>
    <t>Tax credit equal to 30% the value of the capital cost of an applicable facility given immediately after the facility is installed</t>
  </si>
  <si>
    <t>Appendix A, Exhibit 11 - NEEM Capacity Factors (New and Existing) and Resource Potentials</t>
  </si>
  <si>
    <t>Cap</t>
  </si>
  <si>
    <t>Pollutant</t>
  </si>
  <si>
    <t>Oak Creek Power Plant</t>
  </si>
  <si>
    <t>Exhibit1_2006 load shapes</t>
  </si>
  <si>
    <t>JRCHO_2G    0.6900</t>
  </si>
  <si>
    <t>OKTX</t>
  </si>
  <si>
    <t xml:space="preserve">Fuel Prices </t>
  </si>
  <si>
    <t>Table14_IntermittentGenLimits</t>
  </si>
  <si>
    <t>Future 1: Business As Usual</t>
  </si>
  <si>
    <t>MISO_IN Aggregated WT</t>
  </si>
  <si>
    <t>SPP_N Aggregated Coal</t>
  </si>
  <si>
    <t>FIT Mattawishkwia Solar Park</t>
  </si>
  <si>
    <t>New Mexico Bituminous</t>
  </si>
  <si>
    <t>From AEO2011 Refernce</t>
  </si>
  <si>
    <t>Basin Electric Power Cooperative</t>
  </si>
  <si>
    <t>02DAV-BE    345.00</t>
  </si>
  <si>
    <t>PJM EASTERN MAAC</t>
  </si>
  <si>
    <t>Sierra Pacific Power Co</t>
  </si>
  <si>
    <t>Charles R Lowman</t>
  </si>
  <si>
    <t>PJM_E Aggregated HY</t>
  </si>
  <si>
    <t>FIT RE Waubaushene 5</t>
  </si>
  <si>
    <t>FIT RE Waubaushene 4</t>
  </si>
  <si>
    <t>FIT RE Waubaushene 3</t>
  </si>
  <si>
    <t>PUD No 1 of Chelan County</t>
  </si>
  <si>
    <t>Carneys Point Generating Plant</t>
  </si>
  <si>
    <t>Table23-24_Elasticities</t>
  </si>
  <si>
    <t>Mitchell (WV)</t>
  </si>
  <si>
    <t>Big Bend (FL)</t>
  </si>
  <si>
    <t>AZNM</t>
  </si>
  <si>
    <t>PJM_ROR Aggregated HY</t>
  </si>
  <si>
    <t>48.22*</t>
  </si>
  <si>
    <t>Photo-voltaic</t>
  </si>
  <si>
    <t>Average for Onshore wind is calculated as the average location percent variations of cities in Maine, New Hampshire, and Vermont as most onshore wind would be in these states for NEISO</t>
  </si>
  <si>
    <t>Environmental</t>
  </si>
  <si>
    <t>Polk Station</t>
  </si>
  <si>
    <t>Ames Municipal Electric System</t>
  </si>
  <si>
    <t>Updated, new values for OH and TVA</t>
  </si>
  <si>
    <t>HOUNSF6G  0.6900</t>
  </si>
  <si>
    <t>MISO_IN Aggregated Coal, Scrubbed</t>
  </si>
  <si>
    <t>Emissions factors for transport fuel defaults</t>
  </si>
  <si>
    <t>BALLHL7G    0.5750</t>
  </si>
  <si>
    <t>Transfer Capacity</t>
  </si>
  <si>
    <t>Duquesne Light</t>
  </si>
  <si>
    <t>Montour</t>
  </si>
  <si>
    <t>BUCKS1      18.000</t>
  </si>
  <si>
    <t>Atikokan GS</t>
  </si>
  <si>
    <t>PJM_E Aggregated WT</t>
  </si>
  <si>
    <t>PJM_ROR Aggregated NU</t>
  </si>
  <si>
    <t>GRNFLDS_STG213.800</t>
  </si>
  <si>
    <t>Hugo (OK)</t>
  </si>
  <si>
    <t>FIT DeBruin Farms Biogas</t>
  </si>
  <si>
    <t>Providence</t>
  </si>
  <si>
    <t>Roxboro</t>
  </si>
  <si>
    <t>MISO_IN Aggregated HY</t>
  </si>
  <si>
    <t>2015+ Heat Rate - HHV (Btu/kWh)</t>
  </si>
  <si>
    <t>Yellow values are updates from CRA 2/3/11</t>
  </si>
  <si>
    <t>Northern Appalachia Low Btu High Sulfur</t>
  </si>
  <si>
    <t>Q90</t>
  </si>
  <si>
    <t>MAPP_CA Aggregated HY</t>
  </si>
  <si>
    <t>2A</t>
  </si>
  <si>
    <t>Exhibit15_NuclearUprates</t>
  </si>
  <si>
    <t>FIT Lafleche Landfill Gas Utilization</t>
  </si>
  <si>
    <t>ENT Aggregated WT</t>
  </si>
  <si>
    <t>FIT Kap Solar Park</t>
  </si>
  <si>
    <t>LFG</t>
  </si>
  <si>
    <t>Central &amp; Southwest Services</t>
  </si>
  <si>
    <t>Total FOM (2010$/kW-yr)</t>
  </si>
  <si>
    <t>Baldwin Energy Complex</t>
  </si>
  <si>
    <t>NEISO (Note D)</t>
  </si>
  <si>
    <t>Total possible HQ-NE by 2030 - 2500 MW. Total exports from HQ: 2020 - 3000 MW; 2025 - 4150 MW; 2030 - 5300 MW</t>
  </si>
  <si>
    <t>these inputs do not necessarily reflect the opinions or views of CRA or any individual EIPC stakeholder.</t>
  </si>
  <si>
    <t>NP15</t>
  </si>
  <si>
    <t>2B</t>
  </si>
  <si>
    <t>Moved to Appendix C document</t>
  </si>
  <si>
    <t>Nevada Power Co</t>
  </si>
  <si>
    <t>Appendix A, Exhibit 4 - NEEM Wind Shapes (Existing Units and New Installations)</t>
  </si>
  <si>
    <t>PUD No 2 of Grant County</t>
  </si>
  <si>
    <t>F1S3_High_Load</t>
  </si>
  <si>
    <t>Shand</t>
  </si>
  <si>
    <t>JONES 3</t>
  </si>
  <si>
    <t>Ex Gen inserted new tab from CRA dated 2-3 on 2-8.</t>
  </si>
  <si>
    <t>Iatan ST</t>
  </si>
  <si>
    <t>Ameren</t>
  </si>
  <si>
    <t xml:space="preserve">Change in Capital Cost over Time </t>
  </si>
  <si>
    <t>Q157_ORIN_4G0.5750</t>
  </si>
  <si>
    <t>Lambton GS</t>
  </si>
  <si>
    <t>1B</t>
  </si>
  <si>
    <t>Reserve Margin Area</t>
  </si>
  <si>
    <t>1A</t>
  </si>
  <si>
    <t>ECOGEN_SWT2 0.6900</t>
  </si>
  <si>
    <t>Note A. NYISO demands are bassed on EE reductions that are half of the state targets. The growth rates for the BAU must be lowered to reflect the additional EE. Preliminary values are shown here. Below are the PA values.</t>
  </si>
  <si>
    <t>Lagoon Creek CC Steam Turbine</t>
  </si>
  <si>
    <t>Jersey Central</t>
  </si>
  <si>
    <t>Allen S King Plant</t>
  </si>
  <si>
    <t>Peak Demand</t>
  </si>
  <si>
    <t>Exhibit5_BAs to NEEM Regions</t>
  </si>
  <si>
    <t>Louisiana Energy &amp; Power Authority</t>
  </si>
  <si>
    <t>MISO_MO-IL Aggregated PS</t>
  </si>
  <si>
    <t>VA+WV+OH+IL</t>
  </si>
  <si>
    <t>FIT Northland Power Solar Rideau Lakes</t>
  </si>
  <si>
    <t>FIT HAF Energy</t>
  </si>
  <si>
    <t>FIT Big Thunder Beta Windpark</t>
  </si>
  <si>
    <t>FIT Latchford Dam 2</t>
  </si>
  <si>
    <t>NYISO_J_&amp;_K</t>
  </si>
  <si>
    <t>NYISO_G-I Aggregated CT</t>
  </si>
  <si>
    <t>Table3_Peak</t>
  </si>
  <si>
    <t>Note A: EWITS weighted capacity factor value from CRA is 32.1% for Class 4+ and 26.6% for Class 3 (ratioed value from Class 4+)</t>
  </si>
  <si>
    <t>MRBLRV2G_S880.6000</t>
  </si>
  <si>
    <t>Lansing</t>
  </si>
  <si>
    <t>MISO_WUMS Aggregated STOG</t>
  </si>
  <si>
    <t>PJM_E Aggregated STOG</t>
  </si>
  <si>
    <t xml:space="preserve">KLEEN_C2    </t>
  </si>
  <si>
    <t>OK per ExGen, except increase VOM for coal ash as noted below</t>
  </si>
  <si>
    <t>Trenton Channel</t>
  </si>
  <si>
    <t>PJM_ROM Aggregated Coal</t>
  </si>
  <si>
    <t>WAWAITIN</t>
  </si>
  <si>
    <t>Turlock Irrigation District</t>
  </si>
  <si>
    <t>FIT WM Ottawa Landfill Gas to Energy</t>
  </si>
  <si>
    <t>Exhibit 26 Energy Efficiency Resource Standards - Energy Savings from 2010 on based on Existing Programs</t>
  </si>
  <si>
    <t>Hastings Utilities (NE)</t>
  </si>
  <si>
    <t>2236MW</t>
  </si>
  <si>
    <t>SCR</t>
  </si>
  <si>
    <t>SDPRAIRW</t>
  </si>
  <si>
    <t>TVA Aggregated Coal</t>
  </si>
  <si>
    <t>SPP_S</t>
  </si>
  <si>
    <t>SPP_N</t>
  </si>
  <si>
    <t>Wind</t>
  </si>
  <si>
    <t>MISO_MO-IL Aggregated WT</t>
  </si>
  <si>
    <t>MI-D STA 345345.00</t>
  </si>
  <si>
    <t>Q246DUTCH_3G 0.6900</t>
  </si>
  <si>
    <t>Ex Gen: BAU Sensitivity 8 - Incr Gen Cost</t>
  </si>
  <si>
    <t>Virginia</t>
  </si>
  <si>
    <t>HOUNSF1G  0.6900</t>
  </si>
  <si>
    <t>BALLHL2G    0.5750</t>
  </si>
  <si>
    <t>GEN1</t>
  </si>
  <si>
    <t>GEN2</t>
  </si>
  <si>
    <t>GEN3</t>
  </si>
  <si>
    <t>Based on NYISO input and consideration of September 2010 NYISO Wind Integration Study ( http://bit.ly/hP7bm3 ) and wind data for subsequent years from the ISO</t>
  </si>
  <si>
    <t>Average of 6-state region (see below)</t>
  </si>
  <si>
    <t>NE Aggregated WT</t>
  </si>
  <si>
    <t>CRA placeholder (based on current planning practice)</t>
  </si>
  <si>
    <t>Kipling</t>
  </si>
  <si>
    <t xml:space="preserve">KLEEN_S1    </t>
  </si>
  <si>
    <t>6A</t>
  </si>
  <si>
    <t>Table 4 - O&amp;M Costs</t>
  </si>
  <si>
    <t>Atlanta, Georgia</t>
  </si>
  <si>
    <t>6B</t>
  </si>
  <si>
    <t>AZNM_SNV</t>
  </si>
  <si>
    <t>Phoenix, Arizona</t>
  </si>
  <si>
    <t>Havana</t>
  </si>
  <si>
    <t>Bruce Mansfield</t>
  </si>
  <si>
    <t>Wisconsin Electric Power Company</t>
  </si>
  <si>
    <t>NYISO_G-I Aggregated CC</t>
  </si>
  <si>
    <t>Delmarva Power &amp; Light</t>
  </si>
  <si>
    <t>RHGF</t>
  </si>
  <si>
    <t>Figure 01 _Circular Flow of Goods and Services and Payment</t>
  </si>
  <si>
    <t xml:space="preserve">HQ/NE Hydro </t>
  </si>
  <si>
    <t>Michigan</t>
  </si>
  <si>
    <t>Gas Wellhead Price (2009 dollars per million Btu)*</t>
  </si>
  <si>
    <t>Modeling</t>
  </si>
  <si>
    <t>from NE States</t>
  </si>
  <si>
    <t xml:space="preserve">The input assumptions contained herein reflect a joint assumptions development process between EIPC, EIPC stakeholders and CRA for purposes of EIPC capacity expansion modeling.  </t>
  </si>
  <si>
    <t>10% by 2020</t>
  </si>
  <si>
    <t>FIT Lizard Creek Small Hydro Project</t>
  </si>
  <si>
    <t>5B</t>
  </si>
  <si>
    <t>5A</t>
  </si>
  <si>
    <t>Exhibit13_RetrofitCosts (+Table 8-10)</t>
  </si>
  <si>
    <t xml:space="preserve"> Use average EIPC FCR values for technologies as FCR spread is small</t>
  </si>
  <si>
    <t>Idaho Power Co</t>
  </si>
  <si>
    <t>MAPP_CA Aggregated Coal</t>
  </si>
  <si>
    <t>Monroe (MI)</t>
  </si>
  <si>
    <t>OE13</t>
  </si>
  <si>
    <t>PJM_ROR Aggregated PV</t>
  </si>
  <si>
    <t>OE14</t>
  </si>
  <si>
    <t>American Municipal Power-Ohio, Inc.</t>
  </si>
  <si>
    <t>OE11</t>
  </si>
  <si>
    <t>NREL Onshore Potential Class 3, MW</t>
  </si>
  <si>
    <t xml:space="preserve">Overnight Capital Costs: AEO 2011 ER, Table 1.  Learning Assumptions: AEO 2010 Assumptions, Table 8.3.  Contingency and Optimism factors included in AEO 2011 ER overnight costs; </t>
  </si>
  <si>
    <t>OE12</t>
  </si>
  <si>
    <t>Missouri River Energy Services</t>
  </si>
  <si>
    <t>PJM_ROR Aggregated PS</t>
  </si>
  <si>
    <t>Central Appalachia Compliance</t>
  </si>
  <si>
    <t>Herbert A Wagner</t>
  </si>
  <si>
    <t>Eddystone Generating Station</t>
  </si>
  <si>
    <t>Assuming action at left, add to Table 2&amp;3 (total GWh/MW and weighted average growth rates), Exh 1 &amp; 4-columns of weighted average annual load/capacity factors, Exh 6-8 (grand total, subtotals by Gen Type and NEEM region), Exh 11-separate totals and weighted average capacity factors for onshore and offshore, and Canadian entries. (Doug Kallesen)</t>
  </si>
  <si>
    <t>FIT Grimsby Bioreactor Project</t>
  </si>
  <si>
    <t>NEISO (Note A)</t>
  </si>
  <si>
    <t>Mayo</t>
  </si>
  <si>
    <t>1LOOPERS 2A 18.000</t>
  </si>
  <si>
    <t>John P Madgett</t>
  </si>
  <si>
    <t>Salt River Project</t>
  </si>
  <si>
    <t>4A</t>
  </si>
  <si>
    <t>HOUNSF7G  0.6900</t>
  </si>
  <si>
    <t xml:space="preserve">Operating Life </t>
  </si>
  <si>
    <t>4B</t>
  </si>
  <si>
    <t>WAPA Upper Great Plains East</t>
  </si>
  <si>
    <t>Ghent</t>
  </si>
  <si>
    <t>2020-2050 Growth Rate</t>
  </si>
  <si>
    <t>PV and solar thermal are proposed CRA assumptions.</t>
  </si>
  <si>
    <t>Southern Minnesota Municipal Power</t>
  </si>
  <si>
    <t>PJM_E Aggregated PS</t>
  </si>
  <si>
    <t>New Ulm Public Utilities</t>
  </si>
  <si>
    <t>FIT Simcoe Solar Energy Centre I</t>
  </si>
  <si>
    <t>Limerick 2</t>
  </si>
  <si>
    <t xml:space="preserve">and the 20% learning for CCS from AEO 2010.  Contingency and Optimism factors included in AEO 2011 ER overnight costs; 20% Owner's costs also included, Table 11-1.  Electric transmission source: </t>
  </si>
  <si>
    <t>Milton R Young</t>
  </si>
  <si>
    <t>Limerick 1</t>
  </si>
  <si>
    <t>NEISO (Note B)</t>
  </si>
  <si>
    <t>These have been updated to 2010 $/mmbtu from the AEO2011 reported 2009$/mmbtu using a GDP deflator value between 2009 and 2010 of 1.00876</t>
  </si>
  <si>
    <t>NYISO_A-F Aggregated PS</t>
  </si>
  <si>
    <t>PJM_E Aggregated PV</t>
  </si>
  <si>
    <t>Chesapeake</t>
  </si>
  <si>
    <t>NYISO_A-F</t>
  </si>
  <si>
    <t>Q168_PRY_4G 0.6900</t>
  </si>
  <si>
    <t>Gainesville Regional Utilities</t>
  </si>
  <si>
    <t>JRCHO_3G    0.6900</t>
  </si>
  <si>
    <t>Q03</t>
  </si>
  <si>
    <t>(d) Updated 2/3/11 to include Light Duty trucks within the New Vehicle stock</t>
  </si>
  <si>
    <t>ENT Aggregated NU</t>
  </si>
  <si>
    <t xml:space="preserve">Fixed Charge Rate </t>
  </si>
  <si>
    <t>PECO</t>
  </si>
  <si>
    <t>Date</t>
  </si>
  <si>
    <t>QP316-1_GT</t>
  </si>
  <si>
    <t>MUNSVIL_GE2 0.5750</t>
  </si>
  <si>
    <t>NEISO Aggregated LFG</t>
  </si>
  <si>
    <t>TXU Electric Co</t>
  </si>
  <si>
    <t>Muskogee</t>
  </si>
  <si>
    <t>Capacity Penalty</t>
  </si>
  <si>
    <t>PJM_ROM Aggregated STWD</t>
  </si>
  <si>
    <t>SPP</t>
  </si>
  <si>
    <t>Exhibit2_Top10hours</t>
  </si>
  <si>
    <t>YORK_EC_LV1 16.500</t>
  </si>
  <si>
    <t xml:space="preserve"> SNCR </t>
  </si>
  <si>
    <t>Nuclear likely to be highly economic in certain scenarios, thus on-going limitations in place to represent licensing issues.</t>
  </si>
  <si>
    <t>PJM_ROR Aggregated WT</t>
  </si>
  <si>
    <t>AEO: Base Overnight Costs in 2011 (2010$/kW)</t>
  </si>
  <si>
    <t>NYISO_A-F Aggregated NU</t>
  </si>
  <si>
    <t>FIT Conestogo Wind Energy Centre 2</t>
  </si>
  <si>
    <t>Q11</t>
  </si>
  <si>
    <t>Manitoba</t>
  </si>
  <si>
    <t>1LOOPERS 2B 18.000</t>
  </si>
  <si>
    <t>TLGAWND1    34.500</t>
  </si>
  <si>
    <t>NYISO_G-I Aggregated NU</t>
  </si>
  <si>
    <t>T39</t>
  </si>
  <si>
    <t>Miller</t>
  </si>
  <si>
    <t>Unit Size (MW)</t>
  </si>
  <si>
    <t>Electrical Transmission ($/kW)</t>
  </si>
  <si>
    <t>Hartford</t>
  </si>
  <si>
    <t>NE Aggregated NU</t>
  </si>
  <si>
    <t xml:space="preserve"> SCR </t>
  </si>
  <si>
    <t>ST MARYS</t>
  </si>
  <si>
    <t>MISO_IN Aggregated CC</t>
  </si>
  <si>
    <t>Carbon tax (in $ per metric ton of CO2)</t>
  </si>
  <si>
    <t xml:space="preserve">Between 2035 and 2050, CRA proposes to increase gas prices at the </t>
  </si>
  <si>
    <t>Q25</t>
  </si>
  <si>
    <t>Kammer</t>
  </si>
  <si>
    <t>Bay Shore</t>
  </si>
  <si>
    <t>Landfill Gas</t>
  </si>
  <si>
    <t>ENT Aggregated PS</t>
  </si>
  <si>
    <t>F: Forced builds only</t>
  </si>
  <si>
    <t>Existing (Baseline Infrastructure) Flows</t>
  </si>
  <si>
    <t>Grand Gulf Nuclear Station 1</t>
  </si>
  <si>
    <t>T48</t>
  </si>
  <si>
    <t>John Sevier CC Turbine 2</t>
  </si>
  <si>
    <t>Hutchinson Utilities Commission</t>
  </si>
  <si>
    <t>MISO_IN Aggregated CT</t>
  </si>
  <si>
    <t>John Sevier CC Turbine 3</t>
  </si>
  <si>
    <t>Q20</t>
  </si>
  <si>
    <t>SRGW</t>
  </si>
  <si>
    <t>John Sevier CC Turbine 1</t>
  </si>
  <si>
    <t>T43</t>
  </si>
  <si>
    <t>T42</t>
  </si>
  <si>
    <t>T41</t>
  </si>
  <si>
    <t>SRV</t>
  </si>
  <si>
    <t>QP221-1_CLR2</t>
  </si>
  <si>
    <t>T45</t>
  </si>
  <si>
    <t>Nuclear Decommissioning Cost</t>
  </si>
  <si>
    <t>FIT McCarthy Chute   1713399 Ltd.</t>
  </si>
  <si>
    <t>M23</t>
  </si>
  <si>
    <t>Q254RIPW_4G 0.6900</t>
  </si>
  <si>
    <t>ATC_J084POI 69.000</t>
  </si>
  <si>
    <t>South Mississippi Electric Power Association</t>
  </si>
  <si>
    <t>Cumberland (TN)</t>
  </si>
  <si>
    <t>Q34</t>
  </si>
  <si>
    <t>MISO</t>
  </si>
  <si>
    <t>Q36</t>
  </si>
  <si>
    <t>FIT WIND FARM COLLIE HILL</t>
  </si>
  <si>
    <t>Q39</t>
  </si>
  <si>
    <t>FIT RE Breen 2</t>
  </si>
  <si>
    <t>Cedar Bay Generating Co LP</t>
  </si>
  <si>
    <t>T59</t>
  </si>
  <si>
    <t>OH (IESO)</t>
  </si>
  <si>
    <t>Walter C Beckjord</t>
  </si>
  <si>
    <t>T52</t>
  </si>
  <si>
    <t>ST2</t>
  </si>
  <si>
    <t>Intermittency Region</t>
  </si>
  <si>
    <t>Planned SO2 Control Equipment Year</t>
  </si>
  <si>
    <t>ST1</t>
  </si>
  <si>
    <t>T54</t>
  </si>
  <si>
    <t>ST4</t>
  </si>
  <si>
    <t>Note: Non-existent links are blank.</t>
  </si>
  <si>
    <t>T53</t>
  </si>
  <si>
    <t>ST3</t>
  </si>
  <si>
    <t>T56</t>
  </si>
  <si>
    <t>Northern (WY) Powder River Basin</t>
  </si>
  <si>
    <t>T55</t>
  </si>
  <si>
    <t>Tri State G &amp; T Association Inc</t>
  </si>
  <si>
    <t>Total VMT for Light-Duty Vehicles (billions of miles)</t>
  </si>
  <si>
    <t>Homer City Station</t>
  </si>
  <si>
    <t>CRU</t>
  </si>
  <si>
    <t>Modified NEISO values based on average of cities in the region</t>
  </si>
  <si>
    <t>Btu/lb</t>
  </si>
  <si>
    <t>(a) Data based on ER AEO2011 through 2035.  Growth after 2035 based on growth from 2030 to 2035</t>
  </si>
  <si>
    <t>Q46</t>
  </si>
  <si>
    <t>Q43</t>
  </si>
  <si>
    <t>*Capital Cost (2010$/kW)</t>
  </si>
  <si>
    <t>d120810c</t>
  </si>
  <si>
    <t xml:space="preserve"> AEO 2011</t>
  </si>
  <si>
    <t>Oklahoma Gas &amp; Electric Co</t>
  </si>
  <si>
    <t>John E Amos</t>
  </si>
  <si>
    <t>Table17_CoalCharacteristics</t>
  </si>
  <si>
    <t>2020 limits in place for all technologies, most other types unlimited (other than in table above) by 2025</t>
  </si>
  <si>
    <t>Existing Generation</t>
  </si>
  <si>
    <t>GEC ST 3</t>
  </si>
  <si>
    <t>Appendix A, Exhibit 6A - Existing Coal Units with Additional Detail</t>
  </si>
  <si>
    <t>Q41</t>
  </si>
  <si>
    <t>NYISO_A-F Aggregated HY</t>
  </si>
  <si>
    <t>MISO_WUMS Aggregated STWD</t>
  </si>
  <si>
    <t>Q263STONY_5G0.6900</t>
  </si>
  <si>
    <t>West Virginia</t>
  </si>
  <si>
    <t>Arizona Electric Power Coop Inc</t>
  </si>
  <si>
    <t>CHANRMB7    115.00</t>
  </si>
  <si>
    <t>Q55</t>
  </si>
  <si>
    <t>U1-090</t>
  </si>
  <si>
    <t>Flint Creek (AR)</t>
  </si>
  <si>
    <t>FIT Elora Hydro Electric Generating Station</t>
  </si>
  <si>
    <t>Sam Rayburn G&amp;T Electric Coop Inc</t>
  </si>
  <si>
    <t>PTC</t>
  </si>
  <si>
    <t>MISO_MO-IL</t>
  </si>
  <si>
    <t>Tier</t>
  </si>
  <si>
    <t>MROW</t>
  </si>
  <si>
    <t>FRCC Aggregated LFG</t>
  </si>
  <si>
    <t>VOM ($2010/MWh)</t>
  </si>
  <si>
    <t>Q53</t>
  </si>
  <si>
    <t>FIT Consolidated Maintenance facility Solar Roof</t>
  </si>
  <si>
    <t>Data on &gt;200 MW coal generating unit cooling structure taken from Form EIA-860</t>
  </si>
  <si>
    <t>GREENWCHWTG20.6900</t>
  </si>
  <si>
    <t>All Regions</t>
  </si>
  <si>
    <t>Sioux</t>
  </si>
  <si>
    <t>Deafault Resource Supply Elasticities in the MRN Model</t>
  </si>
  <si>
    <t>FIT Birch Creek Hydro</t>
  </si>
  <si>
    <t>MT Storm</t>
  </si>
  <si>
    <t>STLAW_AW_G1 12.000</t>
  </si>
  <si>
    <t>MROE</t>
  </si>
  <si>
    <t>Bituminous</t>
  </si>
  <si>
    <t>MM Short tons</t>
  </si>
  <si>
    <t>(based on AEO 2011 early release)</t>
  </si>
  <si>
    <t>Clover</t>
  </si>
  <si>
    <t>U1-066</t>
  </si>
  <si>
    <t>SRDA</t>
  </si>
  <si>
    <t>Wet Lime FGD</t>
  </si>
  <si>
    <t>Winter</t>
  </si>
  <si>
    <t>EGYCTR2G    22.000</t>
  </si>
  <si>
    <t>SRCE</t>
  </si>
  <si>
    <t>Monticello (MN) 1</t>
  </si>
  <si>
    <t xml:space="preserve">             C "TO" columns D through R</t>
  </si>
  <si>
    <t>Q239WDOOR_4G12.000</t>
  </si>
  <si>
    <t>SO2</t>
  </si>
  <si>
    <t>U1-056</t>
  </si>
  <si>
    <t>Oil versus non-energy</t>
  </si>
  <si>
    <t>U1-059</t>
  </si>
  <si>
    <t>T06</t>
  </si>
  <si>
    <t>Table 14 - Intermittent Generation Limits (annual MWh basis)</t>
  </si>
  <si>
    <t>(2) ACEEE's October 2010 "The 2010 State Energy Efficiency Scorecard"</t>
  </si>
  <si>
    <t>Planned Nox Control Equipment</t>
  </si>
  <si>
    <t>Q63</t>
  </si>
  <si>
    <t>Table13_CAIRIV</t>
  </si>
  <si>
    <t xml:space="preserve">20% Owner's costs also included, Table 5-1.  Owner's Cost: CRA analysis.  Gas pipeline source: PJM's "CONE Combined Cycle Revenue Requirements Update",  Aug 26, 2008, Table 2, page 3. </t>
  </si>
  <si>
    <t>NYISO_A-F (Note A)</t>
  </si>
  <si>
    <t>Q79</t>
  </si>
  <si>
    <t>RESOP Wind</t>
  </si>
  <si>
    <t>FIT Alfred</t>
  </si>
  <si>
    <t>Photovoltaic</t>
  </si>
  <si>
    <t>Newton (IL)</t>
  </si>
  <si>
    <t>Kincaid Generation LLC</t>
  </si>
  <si>
    <t>New Pulverized Coal assumed not to be built in California, New York, New England, PJM East, and Canada</t>
  </si>
  <si>
    <t>SPP-S, SPP-N, NE</t>
  </si>
  <si>
    <t>Wansley (GPC)</t>
  </si>
  <si>
    <t>Oklahoma</t>
  </si>
  <si>
    <t>T10</t>
  </si>
  <si>
    <t>Q169_V90_2G 1.0000</t>
  </si>
  <si>
    <t>NYISO_G-I Aggregated HY</t>
  </si>
  <si>
    <t>Annual</t>
  </si>
  <si>
    <t>Table 3 - Peak Demand</t>
  </si>
  <si>
    <t>based on NEISO wind</t>
  </si>
  <si>
    <t>ANTELOPE_B 113.800</t>
  </si>
  <si>
    <t>FIT Big Beaver Falls Hydroelectric Project</t>
  </si>
  <si>
    <t>Cost of advanced biodiesel (relative to gasoline)</t>
  </si>
  <si>
    <t>PEPCO</t>
  </si>
  <si>
    <t>Riverbend (NC)</t>
  </si>
  <si>
    <t>MISO_IN Aggregated Coal</t>
  </si>
  <si>
    <t>Duke Energy Corp. (OHIO/KENTUCKY)</t>
  </si>
  <si>
    <t>FIT_NP_EMPIR13.800</t>
  </si>
  <si>
    <t>PacifiCorp West</t>
  </si>
  <si>
    <t>Average Load during block relative to average of highest block</t>
  </si>
  <si>
    <t>Selective Non-catalytic Reduction</t>
  </si>
  <si>
    <t>GA+AL</t>
  </si>
  <si>
    <t>R17</t>
  </si>
  <si>
    <t>R18</t>
  </si>
  <si>
    <t>E5</t>
  </si>
  <si>
    <t>E6</t>
  </si>
  <si>
    <t>E7</t>
  </si>
  <si>
    <t>E8</t>
  </si>
  <si>
    <t>OK with Ex Gen, except see our requests of CRA listed under Tables 8-10)</t>
  </si>
  <si>
    <t>2010$/MMBtu</t>
  </si>
  <si>
    <t>R11</t>
  </si>
  <si>
    <t>QP276-1 EAST</t>
  </si>
  <si>
    <t>Existing Regulations</t>
  </si>
  <si>
    <t>Dayton Power &amp; Light</t>
  </si>
  <si>
    <t>LAKBRZ G    0.6900</t>
  </si>
  <si>
    <t>E2</t>
  </si>
  <si>
    <t>E1</t>
  </si>
  <si>
    <t>E4</t>
  </si>
  <si>
    <t>Jeffrey Energy Center</t>
  </si>
  <si>
    <t>DE</t>
  </si>
  <si>
    <t>Central Electric Power Coop Inc</t>
  </si>
  <si>
    <t>Biomass based on CRA judgment, informed by USDA/DOE 2005 "Billion Ton Study".</t>
  </si>
  <si>
    <t>Installed Capacity - 2010 (GW)</t>
  </si>
  <si>
    <t>Cichanowicz, J Edward.  "Current Capital Cost and Cost-Effectiveness of Power Plant Emissions Control Technologies."  January 2010.  [Table 6-1]</t>
  </si>
  <si>
    <t>Capital vesus Labor</t>
  </si>
  <si>
    <t>Lines used at 1000 MW capacity 16 hours a day and zero capacity 8 hours a day</t>
  </si>
  <si>
    <t>Tucson Electric Power Co</t>
  </si>
  <si>
    <t>540MW</t>
  </si>
  <si>
    <t>FIT Ernestown Wind Park</t>
  </si>
  <si>
    <t>R03</t>
  </si>
  <si>
    <t>Sources</t>
  </si>
  <si>
    <t>St Cloud (City of)</t>
  </si>
  <si>
    <t>Retrofit Type</t>
  </si>
  <si>
    <t>F1</t>
  </si>
  <si>
    <t>FOM ($2010/kW-yr)</t>
  </si>
  <si>
    <t>Q237ALGANY1G0.6600</t>
  </si>
  <si>
    <t>Geothermal based on Lovekin &amp; Pletka, GRC Transactions, vol. 33, 2009 (note: could be used for capital costs in lieu of AEO 2011)</t>
  </si>
  <si>
    <t>LEGEND</t>
  </si>
  <si>
    <t>Cape Canaveral</t>
  </si>
  <si>
    <t>GA</t>
  </si>
  <si>
    <t>Hugh L Spurlock</t>
  </si>
  <si>
    <t xml:space="preserve">RUSSELL BIO </t>
  </si>
  <si>
    <t>J07</t>
  </si>
  <si>
    <t>Q239WDOOR_3G12.000</t>
  </si>
  <si>
    <t>Minnkota Power Coop</t>
  </si>
  <si>
    <t>Salt Lake City, Utah</t>
  </si>
  <si>
    <t>Unit will have VOM adder</t>
  </si>
  <si>
    <t>Point Beach 2</t>
  </si>
  <si>
    <t>Point Beach 1</t>
  </si>
  <si>
    <t>FL</t>
  </si>
  <si>
    <t>Q169_V90_1G 1.0000</t>
  </si>
  <si>
    <t>FF</t>
  </si>
  <si>
    <t>Planned SO2 Control Equipment</t>
  </si>
  <si>
    <t>WUSK  3G</t>
  </si>
  <si>
    <t>Number of Hours</t>
  </si>
  <si>
    <t>Cooling Water Intake Structures Rule</t>
  </si>
  <si>
    <t>Indianapolis, Indiana</t>
  </si>
  <si>
    <t>Tanners Creek</t>
  </si>
  <si>
    <t>St Johns River Power Park</t>
  </si>
  <si>
    <t>Hours</t>
  </si>
  <si>
    <t>Harrington</t>
  </si>
  <si>
    <t>Source/Definition</t>
  </si>
  <si>
    <t>Cromby Generating Station</t>
  </si>
  <si>
    <t>RGGI Nov. 12 Stakeholder Meeting RGGI Modeling Review</t>
  </si>
  <si>
    <t>KRUGER-WTG2 0.6900</t>
  </si>
  <si>
    <t>HOUNSF5G  0.6900</t>
  </si>
  <si>
    <t>Non-energy Sectors</t>
  </si>
  <si>
    <t>PowerSouth Energy Coop</t>
  </si>
  <si>
    <t>FIT Ramore Solar Park</t>
  </si>
  <si>
    <t>WUSK  2G</t>
  </si>
  <si>
    <t>Working DRAFT</t>
  </si>
  <si>
    <t>A2</t>
  </si>
  <si>
    <t>Updated</t>
  </si>
  <si>
    <t>Macro economic</t>
  </si>
  <si>
    <t>A1</t>
  </si>
  <si>
    <t>Table 22_Average and Marginal Federal Taxes on Capital and Labor Income</t>
  </si>
  <si>
    <t>WAPA Rocky Mountain Region</t>
  </si>
  <si>
    <t>QLT B W4    0.6000</t>
  </si>
  <si>
    <t>A4</t>
  </si>
  <si>
    <t>A3</t>
  </si>
  <si>
    <t>A6</t>
  </si>
  <si>
    <t>A5</t>
  </si>
  <si>
    <t>PJM_E**</t>
  </si>
  <si>
    <t>BAY_G7&amp;8    13.800</t>
  </si>
  <si>
    <t>RPS Existing</t>
  </si>
  <si>
    <t>Florida</t>
  </si>
  <si>
    <t>MISO_W Aggregated STOG</t>
  </si>
  <si>
    <t>EPA Regulations Modeling</t>
  </si>
  <si>
    <t>FIT Simcoe Solar Energy Centre III</t>
  </si>
  <si>
    <t>Gen Type</t>
  </si>
  <si>
    <t>TALBOT_WTG2 0.5750</t>
  </si>
  <si>
    <t>SPP_N Aggregated HY</t>
  </si>
  <si>
    <t>FIT EffiSolar Beckwith Solar Farm (10MW)</t>
  </si>
  <si>
    <t>Will County</t>
  </si>
  <si>
    <t>WHILL_AW_1  12.000</t>
  </si>
  <si>
    <t>Table 09_Example of SCR Retrofit Costs</t>
  </si>
  <si>
    <t>Kyger Creek</t>
  </si>
  <si>
    <t>Columbia Water &amp; Light</t>
  </si>
  <si>
    <t>B5</t>
  </si>
  <si>
    <t>B4</t>
  </si>
  <si>
    <t>B3</t>
  </si>
  <si>
    <t>AR</t>
  </si>
  <si>
    <t>B2</t>
  </si>
  <si>
    <t>Table 16 - Indicative 2012 Minemouth Coal Prices, with Proposed EPA Transport Rule</t>
  </si>
  <si>
    <t>B9</t>
  </si>
  <si>
    <t>B8</t>
  </si>
  <si>
    <t>Hydro</t>
  </si>
  <si>
    <t>B7</t>
  </si>
  <si>
    <t>B6</t>
  </si>
  <si>
    <t>MISO_WUMS Aggregated LFG</t>
  </si>
  <si>
    <t>FIT Penn Energy - Edwardsburgh_Morrisburg-1</t>
  </si>
  <si>
    <t>Allete (Minnesota Power)</t>
  </si>
  <si>
    <t>AZ</t>
  </si>
  <si>
    <t>State  to use</t>
  </si>
  <si>
    <t>Florida Municipal Power Agency</t>
  </si>
  <si>
    <t>BAY_G3&amp;4    13.800</t>
  </si>
  <si>
    <t>PJM_E Aggregated Coal, Scrubbed</t>
  </si>
  <si>
    <t>WHORSE G    0.5750</t>
  </si>
  <si>
    <t>FIT Driftwood Power</t>
  </si>
  <si>
    <t>AK</t>
  </si>
  <si>
    <t>AL</t>
  </si>
  <si>
    <t>American Electric Power Co Inc (AEP West)</t>
  </si>
  <si>
    <t>FIT_PEES_GEN13.800</t>
  </si>
  <si>
    <t>JRDN_G87_G4 0.6900</t>
  </si>
  <si>
    <t>WHILL_AW_2  12.000</t>
  </si>
  <si>
    <t>Exhibit20 Demand Response Percentages</t>
  </si>
  <si>
    <t>SPP_S Aggregated WT</t>
  </si>
  <si>
    <t>Wind Offshr</t>
  </si>
  <si>
    <t>Clifty Creek</t>
  </si>
  <si>
    <t>B1</t>
  </si>
  <si>
    <t>SRSE</t>
  </si>
  <si>
    <t>Baltimore Gas &amp; Electric</t>
  </si>
  <si>
    <t>Wichita, Kansas</t>
  </si>
  <si>
    <t>(Blanks indicate no onshore/offshore wind potential in the region)</t>
  </si>
  <si>
    <t>PJM_ROM Aggregated HY</t>
  </si>
  <si>
    <t>C4</t>
  </si>
  <si>
    <t>C3</t>
  </si>
  <si>
    <t>C6</t>
  </si>
  <si>
    <t>C5</t>
  </si>
  <si>
    <t>Farley 1</t>
  </si>
  <si>
    <t>RPS New</t>
  </si>
  <si>
    <t>Plant State</t>
  </si>
  <si>
    <t>15% by 2015</t>
  </si>
  <si>
    <t>Farley 2</t>
  </si>
  <si>
    <t>CA</t>
  </si>
  <si>
    <t>Belews Creek</t>
  </si>
  <si>
    <t>Plug to Wheels Electricity Usage for BEV100 KWH per Mile</t>
  </si>
  <si>
    <t>NEISO Aggregated CC</t>
  </si>
  <si>
    <t>Big Stone</t>
  </si>
  <si>
    <t>Q198_V90_1G 1.0000</t>
  </si>
  <si>
    <t>Region</t>
  </si>
  <si>
    <t>Maritimes-NEISO Wind Profile</t>
  </si>
  <si>
    <t>JRCHO_1G    0.6900</t>
  </si>
  <si>
    <t>BC</t>
  </si>
  <si>
    <t>Killen Station</t>
  </si>
  <si>
    <t>FIT_WOLF_IS 13.800</t>
  </si>
  <si>
    <t>Average</t>
  </si>
  <si>
    <t>FIT_GOUL_BAY13.800</t>
  </si>
  <si>
    <t>C1</t>
  </si>
  <si>
    <t>C2</t>
  </si>
  <si>
    <t>Parameter</t>
  </si>
  <si>
    <t>James M Barry Electric Generating Plant</t>
  </si>
  <si>
    <t>A B Brown</t>
  </si>
  <si>
    <t>RMPA</t>
  </si>
  <si>
    <t>NEISO Aggregated CT</t>
  </si>
  <si>
    <t>BM</t>
  </si>
  <si>
    <t>Allegheney Power</t>
  </si>
  <si>
    <t>50MW</t>
  </si>
  <si>
    <t>QP174-1_CT</t>
  </si>
  <si>
    <t>PC
Bituminous</t>
  </si>
  <si>
    <t>MRBLRV4G_S880.6000</t>
  </si>
  <si>
    <t>FIT Ballyduff Wind Farm</t>
  </si>
  <si>
    <t>CT</t>
  </si>
  <si>
    <t>Atikokan Biomass</t>
  </si>
  <si>
    <t>Updated 3/17/11 from CRA</t>
  </si>
  <si>
    <t>NonRTO_Midwest Aggregated HY</t>
  </si>
  <si>
    <t xml:space="preserve">KLEEN_C1    </t>
  </si>
  <si>
    <t>River Rouge</t>
  </si>
  <si>
    <t>* F2 = F1 + (2016-2020 nuclear builds)</t>
  </si>
  <si>
    <t>STLAW_AW_G2 12.000</t>
  </si>
  <si>
    <t>CC</t>
  </si>
  <si>
    <t>John Sevier CC Steam Turbine</t>
  </si>
  <si>
    <t>Hoosier Energy REC, Inc.</t>
  </si>
  <si>
    <t>CO</t>
  </si>
  <si>
    <t>Operating Life (yrs)</t>
  </si>
  <si>
    <t>100/200 Mile Electric Vehicle</t>
  </si>
  <si>
    <t>Bonneville Power Administration</t>
  </si>
  <si>
    <t>MAPP_CA Aggregated Coal, Scrubbed</t>
  </si>
  <si>
    <t>Alliant Energy-West</t>
  </si>
  <si>
    <t>NYISO_A-F Aggregated STOG</t>
  </si>
  <si>
    <t>Rocky Mountain Utah</t>
  </si>
  <si>
    <t>Altavista Power Station</t>
  </si>
  <si>
    <t>Sibley (MO)</t>
  </si>
  <si>
    <t>GRANITE OWLS</t>
  </si>
  <si>
    <t>* Gas price and gas resource are interdependent.  Tightening or loosening the gas resource will be used to obtain high and low gas price sensitivities</t>
  </si>
  <si>
    <t>Based on load shape for NEISO</t>
  </si>
  <si>
    <t>NOx Control Equipment</t>
  </si>
  <si>
    <t>Q246DUTCH10G 0.6900</t>
  </si>
  <si>
    <t>KGE A Westar Energy Co</t>
  </si>
  <si>
    <t>ME</t>
  </si>
  <si>
    <t>SNCR</t>
  </si>
  <si>
    <t>FIT Pecors Power Small Hydro Project</t>
  </si>
  <si>
    <t>MI</t>
  </si>
  <si>
    <t>*F2+50</t>
  </si>
  <si>
    <t>Delta Power Plant CC</t>
  </si>
  <si>
    <t>MD</t>
  </si>
  <si>
    <t>MA</t>
  </si>
  <si>
    <t>SPP_N Aggregated CT</t>
  </si>
  <si>
    <t>Summer Capacity MW</t>
  </si>
  <si>
    <t>MW</t>
  </si>
  <si>
    <t>Not Given</t>
  </si>
  <si>
    <t>MN</t>
  </si>
  <si>
    <t>N1</t>
  </si>
  <si>
    <t>MO</t>
  </si>
  <si>
    <t>Dominion</t>
  </si>
  <si>
    <t>MS</t>
  </si>
  <si>
    <t>IESO Aggregated Coal</t>
  </si>
  <si>
    <t>NYISO_A-F Aggregated WT</t>
  </si>
  <si>
    <t>FIT_MIDDLETW13.800</t>
  </si>
  <si>
    <t>FIT Northland Power Solar Belleville North</t>
  </si>
  <si>
    <t>Figure 09_VMT for Light-Duty Vehicles</t>
  </si>
  <si>
    <t>Lee</t>
  </si>
  <si>
    <t>NH</t>
  </si>
  <si>
    <t>SPP_S Aggregated LFG</t>
  </si>
  <si>
    <t>NERC Moderate Case</t>
  </si>
  <si>
    <t>NJ</t>
  </si>
  <si>
    <t>NA</t>
  </si>
  <si>
    <t>CONE Combined Cycle Revenue Requirements Update,  Aug 26, 2008, Table 2, page 3.</t>
  </si>
  <si>
    <t>NC</t>
  </si>
  <si>
    <t>George Neal South</t>
  </si>
  <si>
    <t>ND</t>
  </si>
  <si>
    <t>NE</t>
  </si>
  <si>
    <t>2/15/11- Capital costs changed to match 2015 and 2025 costs from Exhibit 9. Previously, this table mistakenly had costs for 2010 and 2020.</t>
  </si>
  <si>
    <t>MAPP_US Aggregated LFG</t>
  </si>
  <si>
    <t>FIT Val Caron</t>
  </si>
  <si>
    <t>(b)</t>
  </si>
  <si>
    <t>NJ+DE</t>
  </si>
  <si>
    <t>NY</t>
  </si>
  <si>
    <t>MISO_W, MISO_MI, MISO_WUMS, MISO_IN, MISO_MO_IL</t>
  </si>
  <si>
    <t>L01_AEP137</t>
  </si>
  <si>
    <t>Q246DUTCH_8G 0.6900</t>
  </si>
  <si>
    <t>Bowen</t>
  </si>
  <si>
    <t>ATCHSN2W    0.6900</t>
  </si>
  <si>
    <t>NU</t>
  </si>
  <si>
    <t>PJM_Midwest</t>
  </si>
  <si>
    <t>Xcel</t>
  </si>
  <si>
    <t>Hogan</t>
  </si>
  <si>
    <t>Victor J Daniel Jr</t>
  </si>
  <si>
    <t>Cooling Water Intake Structure Notes</t>
  </si>
  <si>
    <t>Resources/Endowments</t>
  </si>
  <si>
    <t>ON</t>
  </si>
  <si>
    <t>OK</t>
  </si>
  <si>
    <t>KCP&amp;L Greater Missouri Operations</t>
  </si>
  <si>
    <t>Southern Illinois Power Coop</t>
  </si>
  <si>
    <t>Legend</t>
  </si>
  <si>
    <t>SPP_N Aggregated CC</t>
  </si>
  <si>
    <t>Montana Powder River Basin</t>
  </si>
  <si>
    <t>OH</t>
  </si>
  <si>
    <t>NonRTO_Midwest Aggregated CT</t>
  </si>
  <si>
    <t>Q271STLINE4G0.6900</t>
  </si>
  <si>
    <t>CLEVELAND3  18.000</t>
  </si>
  <si>
    <t>For lack of data in AEO2011 assumed</t>
  </si>
  <si>
    <t>Bio-mass</t>
  </si>
  <si>
    <t>Hunlock Power Station</t>
  </si>
  <si>
    <t>Aquila Networks MPS</t>
  </si>
  <si>
    <t>Gasoline (CO2e/MJ)</t>
  </si>
  <si>
    <t>NYISO_A-F Aggregated LFG</t>
  </si>
  <si>
    <t>NWPP_Gas</t>
  </si>
  <si>
    <t>SRVC</t>
  </si>
  <si>
    <t>Omaha, Nebraska</t>
  </si>
  <si>
    <t>Northern States Power Company</t>
  </si>
  <si>
    <t>CLEVELAND1  18.000</t>
  </si>
  <si>
    <t>NEISO Aggregated NU</t>
  </si>
  <si>
    <t>No</t>
  </si>
  <si>
    <t>Sub-Group</t>
  </si>
  <si>
    <t>New vehicle technologies defaults</t>
  </si>
  <si>
    <t>DNRVRG1     18.000</t>
  </si>
  <si>
    <t>Birchwood Power Facility</t>
  </si>
  <si>
    <t>Baldwin</t>
  </si>
  <si>
    <t>Upper Peninsula Power Company</t>
  </si>
  <si>
    <t>Penalty or ACP ($/MWh)</t>
  </si>
  <si>
    <t xml:space="preserve"> Dry Lime FGD </t>
  </si>
  <si>
    <t xml:space="preserve">Cumulative GW of New Build Allowed in Total U.S. and Canada through This Year </t>
  </si>
  <si>
    <t>* Based on coincident peak in reserve margin area.  For PJM, CRA will apply a diversity factor to the non-coincident peaks.</t>
  </si>
  <si>
    <t>The input assumptions contained herein reflect a joint assumptions development process between EIPC,</t>
  </si>
  <si>
    <t>Bull Run (TN)</t>
  </si>
  <si>
    <t>Burbank (City of)</t>
  </si>
  <si>
    <t>As such, these inputs do not necessarily reflect the opinions or views of CRA or any individual EIPC stakeholder.</t>
  </si>
  <si>
    <t>Note B:Values shown below were calculated two ways. One set is weighted based on CRA use of all wind sites in NEISO from EWITS. An alternative weights amounts based on the potential state-by-state Class 4+resources that CRA identified. Both are shown below. The table above shows the state-by-state weighting.</t>
  </si>
  <si>
    <t>FIT Kingston Gardiner TS Unity Road</t>
  </si>
  <si>
    <t>PA</t>
  </si>
  <si>
    <t>miles per gallon of Internal Combustion Engine in PHEV40</t>
  </si>
  <si>
    <t>OK with Existing Generation</t>
  </si>
  <si>
    <t>(a)</t>
  </si>
  <si>
    <t>RESOP Water</t>
  </si>
  <si>
    <t>HI</t>
  </si>
  <si>
    <t>PJM_ROM Aggregated NU</t>
  </si>
  <si>
    <t>WUSK  1G</t>
  </si>
  <si>
    <t>Fabric Filter</t>
  </si>
  <si>
    <t>Table1_LoadBlocks</t>
  </si>
  <si>
    <t>HQ</t>
  </si>
  <si>
    <t>Florida Power &amp; Light</t>
  </si>
  <si>
    <t>State-weighted NEISO</t>
  </si>
  <si>
    <t>Q237ALGANY2G0.6600</t>
  </si>
  <si>
    <t>FRFLD_G2    0.6900</t>
  </si>
  <si>
    <t>HY</t>
  </si>
  <si>
    <t>Massachusetts</t>
  </si>
  <si>
    <t>updated regions</t>
  </si>
  <si>
    <t>16.5%*</t>
  </si>
  <si>
    <t>IESO / Ontario</t>
  </si>
  <si>
    <t>F1S4_Low_Load</t>
  </si>
  <si>
    <t>IA</t>
  </si>
  <si>
    <t>Hg</t>
  </si>
  <si>
    <t>*F2+15</t>
  </si>
  <si>
    <t>Uprate MW</t>
  </si>
  <si>
    <t>IL</t>
  </si>
  <si>
    <t>IN</t>
  </si>
  <si>
    <t>St Clair</t>
  </si>
  <si>
    <t>NEISO Aggregated HY</t>
  </si>
  <si>
    <t>(a) (d)</t>
  </si>
  <si>
    <t xml:space="preserve">Overnight Capital Costs: AEO 2011 ER, Table 1.  Learning Assumptions: AEO 2010 Assumptions, Table 8.3.  Learning for IGCC with CCS equals the weighted average of the 5% learning for IGCC </t>
  </si>
  <si>
    <t>PJM REST OF MAAC</t>
  </si>
  <si>
    <t>Ontario</t>
  </si>
  <si>
    <t>New York</t>
  </si>
  <si>
    <t>Emissions Type</t>
  </si>
  <si>
    <t>Exhibit16A_HHNaturalGasPrices</t>
  </si>
  <si>
    <t>FIT_NAME_G1 13.800</t>
  </si>
  <si>
    <t>Colorado</t>
  </si>
  <si>
    <t>Default values of Elasticities in the MRN Model</t>
  </si>
  <si>
    <t>WEBSTER3    345.00</t>
  </si>
  <si>
    <t>Q180A_CLIB_G0.6900</t>
  </si>
  <si>
    <t>per spreadsheet</t>
  </si>
  <si>
    <t>Original CRA data</t>
  </si>
  <si>
    <t>IESO</t>
  </si>
  <si>
    <t>PJM_ROR Aggregated Coal, Scrubbed</t>
  </si>
  <si>
    <t>Colorado Springs Utilities</t>
  </si>
  <si>
    <t>PJM_ROM Aggregated PV</t>
  </si>
  <si>
    <t>Hydro - Conventional</t>
  </si>
  <si>
    <t>Existing Gen suteam is deferring to New Gen subteam.  SAMIR-if you want any help from us, let me know...Doug K.</t>
  </si>
  <si>
    <t>CNSTO_5G    0.5750</t>
  </si>
  <si>
    <t>PJM_ROM Aggregated PS</t>
  </si>
  <si>
    <t>(a) (c)</t>
  </si>
  <si>
    <t>NYISO_J-K (note A)</t>
  </si>
  <si>
    <t>CNSTO_2G    0.5750</t>
  </si>
  <si>
    <t>Madison Gas &amp; Electric Company</t>
  </si>
  <si>
    <t>Nebraska City</t>
  </si>
  <si>
    <t>Information in this file is based on the Google Doc as of 3/17/11. Data change since 2/18/11 are new demands for New England and fixed DR for ENT region (in Feb.) and 3/17/11 minor updates to Table 6, Exhibit 6, Exibit 6A, Exhibit 7, Exhibit 8, and Exhibit 18.</t>
  </si>
  <si>
    <t>Units</t>
  </si>
  <si>
    <t>Table 17 - Coal Characteristics</t>
  </si>
  <si>
    <t>CT F -Frame</t>
  </si>
  <si>
    <t>FIT Plateau I &amp; II Wind</t>
  </si>
  <si>
    <t>Energy Efficiency Resource Standards - Peak Demand Savings from 2010 on</t>
  </si>
  <si>
    <t>Geoth- ermal</t>
  </si>
  <si>
    <t>City of Conway</t>
  </si>
  <si>
    <t>Nevada</t>
  </si>
  <si>
    <t>FIT Fairview Wind Farm</t>
  </si>
  <si>
    <t>Widows Creek</t>
  </si>
  <si>
    <t>Q157_ORIN_1G0.5750</t>
  </si>
  <si>
    <t>MAN</t>
  </si>
  <si>
    <t>KY</t>
  </si>
  <si>
    <t>KS</t>
  </si>
  <si>
    <t>ICI</t>
  </si>
  <si>
    <t>GRNFLDS_CTG116.500</t>
  </si>
  <si>
    <t>Appendix A, Exhibit 1 - 2006 Load Shapes</t>
  </si>
  <si>
    <t>Updated, Added potential Class 3 2/8/11</t>
  </si>
  <si>
    <t>Seattle City Light</t>
  </si>
  <si>
    <t>RALEIGH-WTG20.5750</t>
  </si>
  <si>
    <t>FIT GREY HIGHLANDS CLEAN ENERGY</t>
  </si>
  <si>
    <t>Q263STONY_1G0.6900</t>
  </si>
  <si>
    <t>1MCDON 4A   21.000</t>
  </si>
  <si>
    <t>Leland Olds 1 &amp; 2</t>
  </si>
  <si>
    <t>PJM_ROR Aggregated STOG</t>
  </si>
  <si>
    <t>Q239WDOOR_6G12.000</t>
  </si>
  <si>
    <t>All-in Capital Cost w/o IDC ($2010/kW)</t>
  </si>
  <si>
    <t>Wateree</t>
  </si>
  <si>
    <t>Updated additional values (in yellow) 2/3/11</t>
  </si>
  <si>
    <t>Exhibit 25 Renewable Incentives</t>
  </si>
  <si>
    <t>VT</t>
  </si>
  <si>
    <t>Cape Fear</t>
  </si>
  <si>
    <t>Portland General Electric Co</t>
  </si>
  <si>
    <t>W1</t>
  </si>
  <si>
    <t>W2</t>
  </si>
  <si>
    <t>NYISO_A-F Aggregated STWD</t>
  </si>
  <si>
    <t>TVA Aggregated WT</t>
  </si>
  <si>
    <t>Flue Gas Desulfurization</t>
  </si>
  <si>
    <t>Energy Sectors</t>
  </si>
  <si>
    <t>Southern California Edison</t>
  </si>
  <si>
    <t>Georgia Power Co</t>
  </si>
  <si>
    <t>HRTVL_1G    0.6900</t>
  </si>
  <si>
    <t>EIA Case ID</t>
  </si>
  <si>
    <t>Non_RTO_Midwest</t>
  </si>
  <si>
    <t>NE Aggregated STOG</t>
  </si>
  <si>
    <t>VA</t>
  </si>
  <si>
    <t>Duck Creek</t>
  </si>
  <si>
    <t>FIT_OUTLET  13.800</t>
  </si>
  <si>
    <t>Q207_GE_11G 0.6900</t>
  </si>
  <si>
    <t>Harding Street</t>
  </si>
  <si>
    <t>Atlantic Electric</t>
  </si>
  <si>
    <t>OK, but suggest CRA drop non-EI regions (if any), redo if NEEM region change affects, and verify that table is up to date and complete with all of Ventyx and CRA info.</t>
  </si>
  <si>
    <t>Kansas City Power &amp; Light</t>
  </si>
  <si>
    <t>Dairyland Power Coop</t>
  </si>
  <si>
    <t>FIT_NP_MART_13.800</t>
  </si>
  <si>
    <t>Gas supply resource index (2010 = 1)*</t>
  </si>
  <si>
    <t>US</t>
  </si>
  <si>
    <t>Plant Balancing Authority Area Name</t>
  </si>
  <si>
    <t>FIT Kingston Gardiner Hwy2 South</t>
  </si>
  <si>
    <t>Big Cajun 2</t>
  </si>
  <si>
    <t>To</t>
  </si>
  <si>
    <t>Steam Turbine - Wood</t>
  </si>
  <si>
    <t>d111809a</t>
  </si>
  <si>
    <t>Big Cajun 3</t>
  </si>
  <si>
    <t>QP273-1</t>
  </si>
  <si>
    <t>ST 1</t>
  </si>
  <si>
    <t>This is expressed prior to the addition of the $17.90/kW-yr capital expenditure adder.</t>
  </si>
  <si>
    <t>Savings are already be included in Energy growth rates in Table 2</t>
  </si>
  <si>
    <t>Lafayette Utilities System</t>
  </si>
  <si>
    <t>FIT Mother Earth Renewable Energy Project - Phase I</t>
  </si>
  <si>
    <t>Charlotte, North Carolina</t>
  </si>
  <si>
    <t>Exhibit6a_CoalUnit Detail</t>
  </si>
  <si>
    <t>TX</t>
  </si>
  <si>
    <t>Figure 02_MRN-NEEM Iterative Process</t>
  </si>
  <si>
    <t>695 (by 2020) +1495 (by2025) +2460 (by 2025)</t>
  </si>
  <si>
    <t>FIT Wainfleet Wind Farm</t>
  </si>
  <si>
    <t>Maine</t>
  </si>
  <si>
    <t>Powerton</t>
  </si>
  <si>
    <t>N07</t>
  </si>
  <si>
    <t>CLEVELAND4  18.000</t>
  </si>
  <si>
    <t>W H Sammis</t>
  </si>
  <si>
    <t>F1S6_Increase_RPS</t>
  </si>
  <si>
    <t>ENT Aggregated STOG</t>
  </si>
  <si>
    <t>Selective Non-Catalytic Reduction</t>
  </si>
  <si>
    <t>FIT_WHE_PNE 13.800</t>
  </si>
  <si>
    <t>Mid-Columbia (includes CHPD,GCPD,DOPD)</t>
  </si>
  <si>
    <t>Exhibit4_WindShapes</t>
  </si>
  <si>
    <t>Appendix A, Exhibit 3 - Mapping of Control Entities to NEEM Regions (for load mapping)</t>
  </si>
  <si>
    <t>WAPA Lower Colorado Region</t>
  </si>
  <si>
    <t>Allegheny Power Service</t>
  </si>
  <si>
    <t>State-specific location percent variation from same source as above</t>
  </si>
  <si>
    <t>Gallatin (TN)</t>
  </si>
  <si>
    <t>Michigan Electric Coordinated System</t>
  </si>
  <si>
    <t>Note C: CRA has no wind shape for Class 4+ in SOCO so using TVA wind shapes</t>
  </si>
  <si>
    <t>Sorted into load blocks based on a EIC load in 2006.</t>
  </si>
  <si>
    <t>Exhibit9_CapitalCostDetail</t>
  </si>
  <si>
    <t>Dan River (NC)</t>
  </si>
  <si>
    <t>American Electric Power</t>
  </si>
  <si>
    <t>SPP_S Aggregated HY</t>
  </si>
  <si>
    <t>Wisconsin</t>
  </si>
  <si>
    <t>Buck Steam Station (NC)</t>
  </si>
  <si>
    <t>MUNSVIL_GE3 0.5750</t>
  </si>
  <si>
    <t>Forced Retrofits - Nuclear Uprates</t>
  </si>
  <si>
    <t>SHEFLD CLR-N</t>
  </si>
  <si>
    <t>WT</t>
  </si>
  <si>
    <t>NWPP_Coal</t>
  </si>
  <si>
    <t>* Based on the capacity prior to the retrofit derate.</t>
  </si>
  <si>
    <t>WV</t>
  </si>
  <si>
    <t>CCS is a proposed CRA assumption.</t>
  </si>
  <si>
    <t>WI</t>
  </si>
  <si>
    <t>80% (1200 MW)</t>
  </si>
  <si>
    <t>Oglethorpe Power Corp</t>
  </si>
  <si>
    <t>Figure 05_NEEM Coal Production Regions</t>
  </si>
  <si>
    <t>Geo-thermal</t>
  </si>
  <si>
    <t>Electrostatic Precipitator</t>
  </si>
  <si>
    <t>RIDGEWOOD LD</t>
  </si>
  <si>
    <t>WA</t>
  </si>
  <si>
    <t>Non-energy</t>
  </si>
  <si>
    <t>CRA split into 16a (annual) and 16b (seasonal). Prices in 16a updated to 2010$ and alternate schedule calculated</t>
  </si>
  <si>
    <t>SPP_N Aggregated LFG</t>
  </si>
  <si>
    <t>Tyler Ruthven</t>
  </si>
  <si>
    <t>City of Independence MO</t>
  </si>
  <si>
    <t>W9</t>
  </si>
  <si>
    <t>First Energy</t>
  </si>
  <si>
    <t>Transfer limits, reserve margins, hurdle rates, and intermittent resource limits will limit construction inside any particular NEEM region</t>
  </si>
  <si>
    <t>Danskammer Generating Station</t>
  </si>
  <si>
    <t>RI</t>
  </si>
  <si>
    <t>Dolet Hills</t>
  </si>
  <si>
    <t>RE</t>
  </si>
  <si>
    <t>FIT Wanatango Falls   2124716</t>
  </si>
  <si>
    <t>All Other Regions</t>
  </si>
  <si>
    <t>Represents practical constraints on building over time, such as permitting/siting, construction lead times.  CRA assumptions.</t>
  </si>
  <si>
    <t>NYUP</t>
  </si>
  <si>
    <t>S1</t>
  </si>
  <si>
    <t>Holcomb East</t>
  </si>
  <si>
    <t>Portland (PA)</t>
  </si>
  <si>
    <t>Ratio of 2010 Hi Gas to Reference</t>
  </si>
  <si>
    <t>IESO Aggregated STWD</t>
  </si>
  <si>
    <t>Central Appalachia Hi Hg Btu Non-Compliance</t>
  </si>
  <si>
    <t>MAPP_US Aggregated Coal, Scrubbed</t>
  </si>
  <si>
    <t>Q246DUTCH_4G 0.6900</t>
  </si>
  <si>
    <t>NYISO_G-I (Note A)</t>
  </si>
  <si>
    <t>British Columbia Hydro &amp; Power Authority</t>
  </si>
  <si>
    <t>CRA placeholder</t>
  </si>
  <si>
    <t>http://www.nerc.com/files/EPA_Scenario_Final.pdf</t>
  </si>
  <si>
    <t>NonRTO_Midwest Aggregated WT</t>
  </si>
  <si>
    <t>MORESVL_2G  1.0000</t>
  </si>
  <si>
    <t>Imperial Irrigation District</t>
  </si>
  <si>
    <t>PJM ROR</t>
  </si>
  <si>
    <t>QLT B W2    0.6000</t>
  </si>
  <si>
    <t>Burlington</t>
  </si>
  <si>
    <t>RPS Imports</t>
  </si>
  <si>
    <t>NYISO_G-I Aggregated STOG</t>
  </si>
  <si>
    <t>World crude oil price (2009 dollars per barrel)</t>
  </si>
  <si>
    <t>1VOGTLE3    26.000</t>
  </si>
  <si>
    <t>Northern Appalachian, high-Btu, high-sulfur</t>
  </si>
  <si>
    <t>FIT RE Orillia 1</t>
  </si>
  <si>
    <t>Rugby</t>
  </si>
  <si>
    <t>CAMX</t>
  </si>
  <si>
    <t>FIT RE Orillia 2</t>
  </si>
  <si>
    <t>Landfill gas based on CRA judgment, informed by EPA NEEDS report (2006).</t>
  </si>
  <si>
    <t>FIT RE Orillia 3</t>
  </si>
  <si>
    <t>NP15, SP15</t>
  </si>
  <si>
    <t>Appendix A, Exhibit 7 - Forced New Builds</t>
  </si>
  <si>
    <t>FIT_WAHP_GEN13.800</t>
  </si>
  <si>
    <t>PV</t>
  </si>
  <si>
    <t>Blount Street</t>
  </si>
  <si>
    <t>PS</t>
  </si>
  <si>
    <t>Detroit Edison Company</t>
  </si>
  <si>
    <t>Cane Run</t>
  </si>
  <si>
    <t>HQ- New York Hydro</t>
  </si>
  <si>
    <t>PJM REST OF RTO</t>
  </si>
  <si>
    <t>Based on EWITS ELCC for Isolated Regions Scenario (weighted average extrapolation) and GE integration studies for NY, New England (CRA had 20%)</t>
  </si>
  <si>
    <t>Reserve Margin Region</t>
  </si>
  <si>
    <t>Total Hurdle
2010$/MWh</t>
  </si>
  <si>
    <t>FIT Wilson Falls Generating Station</t>
  </si>
  <si>
    <t>TN</t>
  </si>
  <si>
    <t>Coal Name</t>
  </si>
  <si>
    <t>SPP_S Aggregated Coal</t>
  </si>
  <si>
    <t>Domestic versus imports</t>
  </si>
  <si>
    <t>Greene County (AL)</t>
  </si>
  <si>
    <t>ST</t>
  </si>
  <si>
    <t>FIT Latchford Dam</t>
  </si>
  <si>
    <t>Bison I</t>
  </si>
  <si>
    <t>19GRNEC     345.00</t>
  </si>
  <si>
    <t>Clay Boswell</t>
  </si>
  <si>
    <t xml:space="preserve"> % of time on electric engine for PHEV40</t>
  </si>
  <si>
    <t>QP174-1_ST</t>
  </si>
  <si>
    <t>1LIVEOAKS1ST18.000</t>
  </si>
  <si>
    <t>Oak Creek Power Plant ST</t>
  </si>
  <si>
    <t>Mercury Control Equipment</t>
  </si>
  <si>
    <t>Brayton PT</t>
  </si>
  <si>
    <t>Switched from old natural gas basis to listing electric sector natural gas prices by AEO region</t>
  </si>
  <si>
    <t>FIT Norfolk Bloomsburg TS</t>
  </si>
  <si>
    <t>6% Owner's costs also included, Table 21-1.  Electric transmission source: NREL's Wind Deployment System (WinDS) Model - average interconnection cost for the least expensive 300 GW in the US.</t>
  </si>
  <si>
    <t>Webeque First Nation</t>
  </si>
  <si>
    <t>Basis</t>
  </si>
  <si>
    <t>SD</t>
  </si>
  <si>
    <t>SC</t>
  </si>
  <si>
    <t>ME+NH+VT+MA+RI+CT</t>
  </si>
  <si>
    <t>SPP_S Aggregated CC</t>
  </si>
  <si>
    <t>FIT_COMBER24220.00</t>
  </si>
  <si>
    <t>SE</t>
  </si>
  <si>
    <t>Appendix A, Exhibit 6 - Existing Units</t>
  </si>
  <si>
    <t>According to Exhibit 9</t>
  </si>
  <si>
    <t>AZ_NM_SNV_Gas</t>
  </si>
  <si>
    <t>SOCO</t>
  </si>
  <si>
    <t>SPP_N Aggregated WT</t>
  </si>
  <si>
    <t xml:space="preserve"> AEO 2011 (in 2010 dollars) (table 4)</t>
  </si>
  <si>
    <t>PJM_Rest_of_MAAC</t>
  </si>
  <si>
    <t>W11</t>
  </si>
  <si>
    <t>S3</t>
  </si>
  <si>
    <t>W10</t>
  </si>
  <si>
    <t>SPP_S Aggregated CT</t>
  </si>
  <si>
    <t>Seminole (FL)</t>
  </si>
  <si>
    <t>Q168_PRY_2G 0.6900</t>
  </si>
  <si>
    <t>[none]</t>
  </si>
  <si>
    <t>Harlan Municipal Utilities</t>
  </si>
  <si>
    <t>North Carolina</t>
  </si>
  <si>
    <t>Fixed O&amp;M ($2010/kW-yr)</t>
  </si>
  <si>
    <t xml:space="preserve"> Samir Succar</t>
  </si>
  <si>
    <t>Q271STLINE5G0.6900</t>
  </si>
  <si>
    <t>W16</t>
  </si>
  <si>
    <t>St. Louis, Missouri</t>
  </si>
  <si>
    <t>W15</t>
  </si>
  <si>
    <t>MISO_W Aggregated LFG</t>
  </si>
  <si>
    <t>W14</t>
  </si>
  <si>
    <t>W13</t>
  </si>
  <si>
    <t>W12</t>
  </si>
  <si>
    <t>R80</t>
  </si>
  <si>
    <t>NYISO_J-K (Note A)</t>
  </si>
  <si>
    <t>TVA Aggregated NU</t>
  </si>
  <si>
    <t>HOUNSF4G  0.6900</t>
  </si>
  <si>
    <t>South Carolina Electric &amp; Gas</t>
  </si>
  <si>
    <t>Q234_CLIB_G10.6900</t>
  </si>
  <si>
    <t>[5]</t>
  </si>
  <si>
    <t>Duquesne Light Company</t>
  </si>
  <si>
    <t>Table16_MMCoalPricesIndicative</t>
  </si>
  <si>
    <t>Mary Ellen Paravalos</t>
  </si>
  <si>
    <t>FIT RE Adelaide 1c</t>
  </si>
  <si>
    <t>FIT RE Adelaide 1d</t>
  </si>
  <si>
    <t>Elasticity of export supply</t>
  </si>
  <si>
    <t>Production Tax Credit and Investment Tax Credit Policy Sunsets</t>
  </si>
  <si>
    <t>FIT Northland Power Solar North Burgess</t>
  </si>
  <si>
    <t>Added 2/8/11. Fixed ENT calculation 3/4/11</t>
  </si>
  <si>
    <t>FIT Welland Ridge Road</t>
  </si>
  <si>
    <t>Cost adder only applicable to RGGI states:</t>
  </si>
  <si>
    <t>PJM_ROM Aggregated CT</t>
  </si>
  <si>
    <t>SC+NC</t>
  </si>
  <si>
    <t>Steam Turbine - Oil/Gas</t>
  </si>
  <si>
    <t>CNSTO_6G    0.5750</t>
  </si>
  <si>
    <t>MISO_MI Aggregated LFG</t>
  </si>
  <si>
    <t>Q207_GE_02G 0.6900</t>
  </si>
  <si>
    <t>Jack McDonough</t>
  </si>
  <si>
    <t>Gorgas 2 &amp; 3</t>
  </si>
  <si>
    <t>FIT SETTLERS LANDING WIND PARK</t>
  </si>
  <si>
    <t>Northern Appalachia High Btu High Sulfur</t>
  </si>
  <si>
    <t>Becker (Hornepayne)</t>
  </si>
  <si>
    <t>[4]</t>
  </si>
  <si>
    <t>[14]</t>
  </si>
  <si>
    <t>Exhibit11_WindCF &amp; Potential</t>
  </si>
  <si>
    <t>Grand Total</t>
  </si>
  <si>
    <t>East Bend</t>
  </si>
  <si>
    <t>[13]</t>
  </si>
  <si>
    <t>PJM_ROM Aggregated CC</t>
  </si>
  <si>
    <t>Table 25 HQ and Maritimes Energy transfers</t>
  </si>
  <si>
    <t>Clarksdale Public Utilities Commission</t>
  </si>
  <si>
    <t>MISO_MI Aggregated Coal</t>
  </si>
  <si>
    <t>R97</t>
  </si>
  <si>
    <t>Louisa</t>
  </si>
  <si>
    <t>19GRNECP    345.00</t>
  </si>
  <si>
    <t>TVA Aggregated PS</t>
  </si>
  <si>
    <t>FIT At Soo Crossing  2154061</t>
  </si>
  <si>
    <t>R63</t>
  </si>
  <si>
    <t>Q231SEN19-224.1600</t>
  </si>
  <si>
    <t>Table 5 - Intermittent Resource Contributions</t>
  </si>
  <si>
    <t xml:space="preserve">CCs are assumed to use F-Frame technology until 2015 when the switch is made to H-Frame technology.  </t>
  </si>
  <si>
    <t>R60</t>
  </si>
  <si>
    <t>Omaha Public Power District</t>
  </si>
  <si>
    <t>FIT_PRT_DOV 13.800</t>
  </si>
  <si>
    <t xml:space="preserve">*ExGen added note at bottom on 2006 choice </t>
  </si>
  <si>
    <t>[3]</t>
  </si>
  <si>
    <t>Q207_GE_05G 0.6900</t>
  </si>
  <si>
    <t>STONYBRK WTG0.6000</t>
  </si>
  <si>
    <t>Central Appalachian Compliance</t>
  </si>
  <si>
    <t>Unit</t>
  </si>
  <si>
    <t>25% of Nuclear generating units estimated to have closed-loop cooling based on analysis of NRC unit information. Closed-loop cooling systems will be added to all nuclear units at 75% of total cost estimate to account for units that already have closed-loop cooling.</t>
  </si>
  <si>
    <t>[12]</t>
  </si>
  <si>
    <t>Coal Combustion Residuals</t>
  </si>
  <si>
    <t>Genoa No3</t>
  </si>
  <si>
    <t>FIT Dave Rampel Solar Park</t>
  </si>
  <si>
    <t>TALBOT_WTG3 0.5750</t>
  </si>
  <si>
    <t>SPP_S Aggregated PS</t>
  </si>
  <si>
    <t>FIT_GITCHIG113.800</t>
  </si>
  <si>
    <t xml:space="preserve">Overnight Capital Cost ($/kW) </t>
  </si>
  <si>
    <t>Wind Cost Class 1 &amp; 2</t>
  </si>
  <si>
    <t>Illinois</t>
  </si>
  <si>
    <t>100% (2920 MW)</t>
  </si>
  <si>
    <t>Old ENT region with MI instead of MS</t>
  </si>
  <si>
    <t>[2]</t>
  </si>
  <si>
    <t>$7 - represent hurdle/wheel cost for transmision between  regions</t>
  </si>
  <si>
    <t xml:space="preserve">EIPC stakeholders and CRA for purposes of EIPC capacity expansion modeling.  As such, </t>
  </si>
  <si>
    <t>[11]</t>
  </si>
  <si>
    <t>Avg Class 4+ Capacity Factor (CRA)</t>
  </si>
  <si>
    <t>1LIVEOAKS 1B18.000</t>
  </si>
  <si>
    <t xml:space="preserve">Emissions (lb/MMBtu) </t>
  </si>
  <si>
    <t>R76</t>
  </si>
  <si>
    <t>Total</t>
  </si>
  <si>
    <t>CRA Proposal and NERC Moderate Case</t>
  </si>
  <si>
    <t>Upper Peninsula Power Co</t>
  </si>
  <si>
    <t>FIT Morley Solar Park</t>
  </si>
  <si>
    <t>Public Service Co of New Mexico</t>
  </si>
  <si>
    <t>FIT Mississippi Mills Solar Park</t>
  </si>
  <si>
    <t>FIT skyway 125</t>
  </si>
  <si>
    <t>Robert D Green</t>
  </si>
  <si>
    <t>MISO_W Aggregated Coal, Scrubbed</t>
  </si>
  <si>
    <t>es_oil</t>
  </si>
  <si>
    <t>Northeast Texas Electric Coop Inc</t>
  </si>
  <si>
    <t>Entergy</t>
  </si>
  <si>
    <t>FIT_BIG_EDDY13.800</t>
  </si>
  <si>
    <t>R43</t>
  </si>
  <si>
    <t>IESO Aggregated STOG</t>
  </si>
  <si>
    <t>R49</t>
  </si>
  <si>
    <t>Discount rates</t>
  </si>
  <si>
    <t>R48</t>
  </si>
  <si>
    <t>Paul McCurley</t>
  </si>
  <si>
    <t>GEC CT 1</t>
  </si>
  <si>
    <t>NYISO</t>
  </si>
  <si>
    <t>Combined Cycle - Natural Gas</t>
  </si>
  <si>
    <t>GEC CT 2</t>
  </si>
  <si>
    <t>MT2</t>
  </si>
  <si>
    <t>MT1</t>
  </si>
  <si>
    <t>400MW</t>
  </si>
  <si>
    <t>Brandon Shores</t>
  </si>
  <si>
    <t>Florida Power &amp; Light Co</t>
  </si>
  <si>
    <t>Table 2 - Energy Demand</t>
  </si>
  <si>
    <t>[8]</t>
  </si>
  <si>
    <t>N47</t>
  </si>
  <si>
    <t>NYISO_GHI_JK</t>
  </si>
  <si>
    <t>Kansas City Power &amp; Light Co</t>
  </si>
  <si>
    <t>1300MW</t>
  </si>
  <si>
    <t>Pleasant Prairie</t>
  </si>
  <si>
    <t>Prairie Island 1</t>
  </si>
  <si>
    <t>20% Owner's costs also included, Table 14-1.  Electric transmission source: PJM's "CONE Combined Cycle Revenue Requirements Update",  Aug 26, 2008, Table 2, page 3.   Rail spur:  CRA assumption.</t>
  </si>
  <si>
    <t>Exhibit23_EPA_RegulationsModeling</t>
  </si>
  <si>
    <t>Prairie Island 2</t>
  </si>
  <si>
    <t>Note: Forced New Builds are included in this constraint</t>
  </si>
  <si>
    <t>R52</t>
  </si>
  <si>
    <t>2/18/11 Updated costs to match Exhibit 9</t>
  </si>
  <si>
    <t>FIT Charlton Dam GS Expansion</t>
  </si>
  <si>
    <t>Wyoming - Other</t>
  </si>
  <si>
    <t>NYLI</t>
  </si>
  <si>
    <t>Trimble Station (LGE)</t>
  </si>
  <si>
    <t>The data below is the regional natural gas prices for the electricity sector from the AEO2011 preliminary reference scenario dated 12/08/2010 (d120810c)</t>
  </si>
  <si>
    <t>N42</t>
  </si>
  <si>
    <t>Cumulative New Build GW Limit Potential by NEEM Region</t>
  </si>
  <si>
    <t>[9]</t>
  </si>
  <si>
    <t>TVA Aggregated HY</t>
  </si>
  <si>
    <t>[7]</t>
  </si>
  <si>
    <t>Consumers Energy Company</t>
  </si>
  <si>
    <t>Samir Succar</t>
  </si>
  <si>
    <t>This is CRA's 3-17 Version</t>
  </si>
  <si>
    <t>1MCDON 4B   21.000</t>
  </si>
  <si>
    <t>Descending Order in 2006 Load Shape</t>
  </si>
  <si>
    <t>Unit Type</t>
  </si>
  <si>
    <t>Gavin</t>
  </si>
  <si>
    <t>Mitchell Power Station</t>
  </si>
  <si>
    <t>Avg Capacity Factor</t>
  </si>
  <si>
    <t>BUCKG2      18.000</t>
  </si>
  <si>
    <t>Wolverine Power Supply Coop Inc</t>
  </si>
  <si>
    <t>N32</t>
  </si>
  <si>
    <t>Appendix A, Exhibit 15</t>
  </si>
  <si>
    <t xml:space="preserve">All U.S. coal units must have wet scrubbers by 2018; All U.S. coal units must have sorbent injection and fabric filters by 2018 </t>
  </si>
  <si>
    <t>SPP_N Aggregated NU</t>
  </si>
  <si>
    <t>Current planning practice (input from S.Chui)</t>
  </si>
  <si>
    <t>N24</t>
  </si>
  <si>
    <t>N25</t>
  </si>
  <si>
    <t>[6]</t>
  </si>
  <si>
    <t>ERCOT ISO</t>
  </si>
  <si>
    <t>ECOGEN_SWT4 0.6900</t>
  </si>
  <si>
    <t>Nearman Creek</t>
  </si>
  <si>
    <t>Carbon tax</t>
  </si>
  <si>
    <t>R36</t>
  </si>
  <si>
    <t>R35</t>
  </si>
  <si>
    <t>LAKEFLD3    345.00</t>
  </si>
  <si>
    <t>FIT Northland Power Burks Falls West</t>
  </si>
  <si>
    <t>FIT Powerbase / Gillette Farms Inc</t>
  </si>
  <si>
    <t>R32</t>
  </si>
  <si>
    <t>R31</t>
  </si>
  <si>
    <t>Based on total Eastern Interconnection Load</t>
  </si>
  <si>
    <t>Q308_GT1    18.000</t>
  </si>
  <si>
    <t>N21</t>
  </si>
  <si>
    <t>NYNE</t>
  </si>
  <si>
    <t>Belle River</t>
  </si>
  <si>
    <t>N23</t>
  </si>
  <si>
    <t>N22</t>
  </si>
  <si>
    <t>HOUNSF2G  0.6900</t>
  </si>
  <si>
    <t>Q263STONY_3G0.6900</t>
  </si>
  <si>
    <t>Golden Spread Electric Coop Inc</t>
  </si>
  <si>
    <t>(b) CRA may modify these two parameters as needed to approximately match the PHEV/BEV AEO 2011 new vehicle stock projection.  These two parameters then will be modified to create higher EV penetration sensitivities.</t>
  </si>
  <si>
    <t>Dry Lime FGD</t>
  </si>
  <si>
    <t>Sargent &amp; Lundy.  "IPM Model - Revisions to Cost and Performance for APC Technologies.  Wet FGD Cost Development Methodology."  August 2010.  [Table 1]</t>
  </si>
  <si>
    <t>Wisconsin Public Service Corporation</t>
  </si>
  <si>
    <t>2011-2020 Growth Rate</t>
  </si>
  <si>
    <t>SP15</t>
  </si>
  <si>
    <t>K28</t>
  </si>
  <si>
    <t>T117</t>
  </si>
  <si>
    <t>500 MW  - available 2020</t>
  </si>
  <si>
    <t>S14</t>
  </si>
  <si>
    <t>T118</t>
  </si>
  <si>
    <t>All RE</t>
  </si>
  <si>
    <t>Columbia (MO) Water &amp; Light</t>
  </si>
  <si>
    <t>S17</t>
  </si>
  <si>
    <t>2011 Energy (GWh)</t>
  </si>
  <si>
    <t>Southern Minnesota Municipal Power Agency</t>
  </si>
  <si>
    <t>AEO 2010 Assumptions, Tables 8.2 &amp; 8.3.   Learning Assumptions: AEO 2010 Assumptions, Table 8.3.  Electrical transmission cost assumed to be the same as nuclear, coal, CC's, etc.</t>
  </si>
  <si>
    <t>FIT Ferme Geranik Biogas</t>
  </si>
  <si>
    <t>MSVL</t>
  </si>
  <si>
    <t>PINFLS4G</t>
  </si>
  <si>
    <t>(1) FERC's December 2010 "Renewable Power &amp; Energy Efficiency: Energy Efficiency Resource Standards (EERS) and Goals"</t>
  </si>
  <si>
    <t>Demands</t>
  </si>
  <si>
    <t>FB1</t>
  </si>
  <si>
    <t>MRBLRV6G_S880.6000</t>
  </si>
  <si>
    <t>Philadelphia, Pennsylvania</t>
  </si>
  <si>
    <t>FIT_PAR_G1  13.800</t>
  </si>
  <si>
    <t>100% (1400 MW)</t>
  </si>
  <si>
    <t>K26</t>
  </si>
  <si>
    <t>QP207-1_CT2</t>
  </si>
  <si>
    <t>Appendix A, Exhibit 12 - New Resource Limits</t>
  </si>
  <si>
    <t>Great River Energy</t>
  </si>
  <si>
    <t>HOUND CHUTE</t>
  </si>
  <si>
    <t>Progress Energy Carolina East</t>
  </si>
  <si>
    <t>NEISO</t>
  </si>
  <si>
    <t>Green Bay, Wisconsin</t>
  </si>
  <si>
    <t>Baltimore, Maryland</t>
  </si>
  <si>
    <t>T129</t>
  </si>
  <si>
    <t>CNSTO_1G    0.5750</t>
  </si>
  <si>
    <t>Sikeston</t>
  </si>
  <si>
    <t>Note A: FRCC has no Class 3 capacity</t>
  </si>
  <si>
    <t>Bridgeport Station</t>
  </si>
  <si>
    <t>NYCW</t>
  </si>
  <si>
    <t>PINFLS5G</t>
  </si>
  <si>
    <t>2025 All-in Capital Cost (2010$/kW)</t>
  </si>
  <si>
    <t>Coal versus Gas</t>
  </si>
  <si>
    <t>T131</t>
  </si>
  <si>
    <t>T130</t>
  </si>
  <si>
    <t>MAPP_CA (Note B)</t>
  </si>
  <si>
    <t>T135</t>
  </si>
  <si>
    <t>T134</t>
  </si>
  <si>
    <t>T133</t>
  </si>
  <si>
    <t>S35</t>
  </si>
  <si>
    <t>CAPE-CT3</t>
  </si>
  <si>
    <t>CAPE-CT1</t>
  </si>
  <si>
    <t>CAPE-CT2</t>
  </si>
  <si>
    <t>Alberta Electric System Operator</t>
  </si>
  <si>
    <t>S38</t>
  </si>
  <si>
    <t>PINFLS2G</t>
  </si>
  <si>
    <t>GLR HL WTG1 0.6900</t>
  </si>
  <si>
    <t>Fuel Prices</t>
  </si>
  <si>
    <t>K02</t>
  </si>
  <si>
    <t>*F2+150</t>
  </si>
  <si>
    <t>T109</t>
  </si>
  <si>
    <t>Q271STLINE3G0.6900</t>
  </si>
  <si>
    <t>TALBOT_WTG4 0.5750</t>
  </si>
  <si>
    <t>T107</t>
  </si>
  <si>
    <t>MMBtu per Ton</t>
  </si>
  <si>
    <t>NYISO_A-F Aggregated Coal</t>
  </si>
  <si>
    <t>Vehicle cost premium for BEV100 (relative to conventional)</t>
  </si>
  <si>
    <t>OK with Ex Gen but we have requested CRA to better document retirement/retrofit logic for the three policies described in text under Table 11.</t>
  </si>
  <si>
    <t>MAPP_US Aggregated GEO</t>
  </si>
  <si>
    <t>Base Overnight Capital Costs in 2025 ($2010/kW)</t>
  </si>
  <si>
    <t>PINFLS3G</t>
  </si>
  <si>
    <t>Appendix A, Exhibit 16 - Natural Gas Prices, Base Case</t>
  </si>
  <si>
    <t>Fort Martin</t>
  </si>
  <si>
    <t>RPJ</t>
  </si>
  <si>
    <t>T111</t>
  </si>
  <si>
    <t xml:space="preserve">(a) </t>
  </si>
  <si>
    <t>Sutherland (IA)</t>
  </si>
  <si>
    <t>Metropolitan Water District</t>
  </si>
  <si>
    <t>ONSHORE WIND Class 3</t>
  </si>
  <si>
    <t>KRUGER-WTG4 0.6900</t>
  </si>
  <si>
    <t>NYISO_GHI</t>
  </si>
  <si>
    <t>CRA updated 2020-2050 growth rate to match AEO 2011 growth rate</t>
  </si>
  <si>
    <t>Peak Gas</t>
  </si>
  <si>
    <t>49k per 1.5 MW turbine year</t>
  </si>
  <si>
    <t>Q197_G87_4G 0.6900</t>
  </si>
  <si>
    <t>Table 1 - Load Blocks</t>
  </si>
  <si>
    <t>Probably no change for BAU sensitivities 1-7, but for 8 raise capital portion , then possibly change for 9 depending on how CRA retrofit logic functions or needs change -- CRA should document. (Ex Gen).</t>
  </si>
  <si>
    <t>Williams (SC SCGC)</t>
  </si>
  <si>
    <t>R52a</t>
  </si>
  <si>
    <t>TOTAL</t>
  </si>
  <si>
    <t>F+32</t>
  </si>
  <si>
    <t xml:space="preserve"> King Look</t>
  </si>
  <si>
    <t>Carbon Capture</t>
  </si>
  <si>
    <t>weighted average</t>
  </si>
  <si>
    <t>Northwestern Energy</t>
  </si>
  <si>
    <t>Other Utilities RE</t>
  </si>
  <si>
    <t>Rush Island</t>
  </si>
  <si>
    <t>Demand, EE, DR</t>
  </si>
  <si>
    <t>NYISO_J-K Aggregated LFG</t>
  </si>
  <si>
    <t>FIT North Bala Small Hydro Project</t>
  </si>
  <si>
    <t>T164</t>
  </si>
  <si>
    <t>NonRTO_Midwest</t>
  </si>
  <si>
    <t>MISO_WUMS Aggregated WT</t>
  </si>
  <si>
    <t>T165</t>
  </si>
  <si>
    <t>T166</t>
  </si>
  <si>
    <t>Allen Steam Plant (TN)</t>
  </si>
  <si>
    <t>T167</t>
  </si>
  <si>
    <t>CROFTON HILLS</t>
  </si>
  <si>
    <t>any</t>
  </si>
  <si>
    <t>No change for BAU sensitivities 1-9. (Ex Gen)</t>
  </si>
  <si>
    <t>MRN Region</t>
  </si>
  <si>
    <t>MAPP_CA</t>
  </si>
  <si>
    <t>FIT_LISKEAR413.800</t>
  </si>
  <si>
    <t>FIT Belleville TS Demorestville</t>
  </si>
  <si>
    <t>Houston, Texas</t>
  </si>
  <si>
    <t>SOCO Aggregated CT</t>
  </si>
  <si>
    <t xml:space="preserve"> Use normalized load shapes</t>
  </si>
  <si>
    <t xml:space="preserve"> NA </t>
  </si>
  <si>
    <t>OGEWND21    34.500</t>
  </si>
  <si>
    <t>W H Zimmer</t>
  </si>
  <si>
    <t xml:space="preserve">Gas Pipeline Cost </t>
  </si>
  <si>
    <t>MORLND4     18.000</t>
  </si>
  <si>
    <t>T174</t>
  </si>
  <si>
    <t>STWD</t>
  </si>
  <si>
    <t>NorthWestern Energy</t>
  </si>
  <si>
    <t>Table5_Intermittent Renewable Resource Contributions</t>
  </si>
  <si>
    <t>NYISO_G-I Aggregated Coal</t>
  </si>
  <si>
    <t>SOCO Aggregated CC</t>
  </si>
  <si>
    <t>*F2+100</t>
  </si>
  <si>
    <t>Planned NOx Control Equipment Year</t>
  </si>
  <si>
    <t xml:space="preserve"> ESP &amp; FF </t>
  </si>
  <si>
    <t>IGCC w/Seq</t>
  </si>
  <si>
    <t>La Cygne</t>
  </si>
  <si>
    <t>Southern Appalachia</t>
  </si>
  <si>
    <t>PJM's "CONE Combined Cycle Revenue Requirements Update",  Aug 26, 2008, Table 2, page 3.   Rail spur source: CRA assumption.</t>
  </si>
  <si>
    <t>Top level elasticity</t>
  </si>
  <si>
    <t>Turkey Point 4</t>
  </si>
  <si>
    <t>Non-RTO Midwest</t>
  </si>
  <si>
    <t>Turkey Point 3</t>
  </si>
  <si>
    <t>Southern Co Services Inc</t>
  </si>
  <si>
    <t>F+12</t>
  </si>
  <si>
    <t>CNSTO_4G    0.5750</t>
  </si>
  <si>
    <t>F+10</t>
  </si>
  <si>
    <t>FIT_TROU_GEN13.800</t>
  </si>
  <si>
    <t>ISLAND FALLS (Yellow Falls)</t>
  </si>
  <si>
    <t>North Dakota</t>
  </si>
  <si>
    <t>T142</t>
  </si>
  <si>
    <t>JRDN_G87_G2 0.6900</t>
  </si>
  <si>
    <t>Avista Corp</t>
  </si>
  <si>
    <t>Hours in Top Load Block, B1</t>
  </si>
  <si>
    <t>FIT_NP_LONG_13.800</t>
  </si>
  <si>
    <t>HOUNS10G  0.6900</t>
  </si>
  <si>
    <t>TVA Aggregated CT</t>
  </si>
  <si>
    <t>PINFLS6G</t>
  </si>
  <si>
    <t>F+25</t>
  </si>
  <si>
    <t>Gulf Power Co</t>
  </si>
  <si>
    <t>Little Long</t>
  </si>
  <si>
    <t>FIT Ostrander Point Wind Energy Park</t>
  </si>
  <si>
    <t>[10]</t>
  </si>
  <si>
    <t>QLT B W1    0.6000</t>
  </si>
  <si>
    <t>a - IESO data used</t>
  </si>
  <si>
    <t>Exhibit21_MRN Inputs</t>
  </si>
  <si>
    <t>F+20</t>
  </si>
  <si>
    <t>FIT CLEAN BREEZE WIND PARK</t>
  </si>
  <si>
    <t>TVA Aggregated CC</t>
  </si>
  <si>
    <t>Montana</t>
  </si>
  <si>
    <t>HRTVL_2G    0.6900</t>
  </si>
  <si>
    <t>QP207-1_CT1</t>
  </si>
  <si>
    <t>T156</t>
  </si>
  <si>
    <t>T157</t>
  </si>
  <si>
    <t>T154</t>
  </si>
  <si>
    <t>T155</t>
  </si>
  <si>
    <t>Table 12_FCR</t>
  </si>
  <si>
    <t>New Generation Sub-Team Recommendation:</t>
  </si>
  <si>
    <t>Roy S Nelson</t>
  </si>
  <si>
    <t>LDGE WD WTG 0.6900</t>
  </si>
  <si>
    <t>No changes for BAU Sensitivities 1-9.</t>
  </si>
  <si>
    <t>[1]</t>
  </si>
  <si>
    <t>PJM_ROR Aggregated Coal</t>
  </si>
  <si>
    <t>Solar (in GWh)</t>
  </si>
  <si>
    <t>J M Stuart</t>
  </si>
  <si>
    <t>FIT GREY HIGHLANDS ZERO EMISSION PEOPLE</t>
  </si>
  <si>
    <t>Tex La Electric Coop of Texas Inc</t>
  </si>
  <si>
    <t>ANTELOPE_A 113.800</t>
  </si>
  <si>
    <t>Brame Energy Center</t>
  </si>
  <si>
    <t>1LOOPERS 2ST 18.000</t>
  </si>
  <si>
    <t>Minnesota Municipal Power Agency</t>
  </si>
  <si>
    <t>Southern Indiana Gas &amp; Electric Co</t>
  </si>
  <si>
    <t>Vehicle cost premium for PHEV40 (relative to conventional)</t>
  </si>
  <si>
    <t>BAU%</t>
  </si>
  <si>
    <t>California</t>
  </si>
  <si>
    <t>U2-050</t>
  </si>
  <si>
    <t>U2-051</t>
  </si>
  <si>
    <t>Combustion Turbine - Natural Gas or Oil</t>
  </si>
  <si>
    <t>Solar - Solar Thermal/Conc Solar Power</t>
  </si>
  <si>
    <t>Q168_PRY_5G 0.6900</t>
  </si>
  <si>
    <t>Brandon #5</t>
  </si>
  <si>
    <t>Muskingum River</t>
  </si>
  <si>
    <t>All-in Capital Cost in 2011 w/o IDC ($2010/kW)</t>
  </si>
  <si>
    <t>WHILL_AW_3  12.000</t>
  </si>
  <si>
    <t>Chalk Point</t>
  </si>
  <si>
    <t>Q241CHTWND_G0.5750</t>
  </si>
  <si>
    <t>Avon Lake</t>
  </si>
  <si>
    <t>MI-C STA 345345.00</t>
  </si>
  <si>
    <t>CRA information</t>
  </si>
  <si>
    <t>ENT Aggregated Coal</t>
  </si>
  <si>
    <t>Lines used at 400 MW capacity 16 hours a day and zero capacity 8 hours a day</t>
  </si>
  <si>
    <t>ENT Aggregated STWD</t>
  </si>
  <si>
    <t xml:space="preserve"> FF </t>
  </si>
  <si>
    <t>FIT Longueil TS Malbouef</t>
  </si>
  <si>
    <t>U2-041</t>
  </si>
  <si>
    <t>Q198_V90_3G 1.0000</t>
  </si>
  <si>
    <t>Indian River Generating Station (DE)</t>
  </si>
  <si>
    <t>EPA IPM 2006 Documentation</t>
  </si>
  <si>
    <t>AEO 2010 Reference HH (2008$/MMBtu)</t>
  </si>
  <si>
    <t>SPP-N</t>
  </si>
  <si>
    <t>MISO_IN Aggregated STOG</t>
  </si>
  <si>
    <t>HOWD_C93_G1 0.6900</t>
  </si>
  <si>
    <t>New York City, New York</t>
  </si>
  <si>
    <t>WAPA Upper Great Plains West</t>
  </si>
  <si>
    <t>PTC and ITC are modeled in full with no expiration date</t>
  </si>
  <si>
    <t>Q254RIPW_5G 0.6900</t>
  </si>
  <si>
    <t>Arizona Bituminous</t>
  </si>
  <si>
    <t>Valley City</t>
  </si>
  <si>
    <t>Minnesota Power Co</t>
  </si>
  <si>
    <t>Wet Limestone</t>
  </si>
  <si>
    <t>Q246DUTCH_9G 0.6900</t>
  </si>
  <si>
    <t>U2-030</t>
  </si>
  <si>
    <t>Planned Hg Control Equipment</t>
  </si>
  <si>
    <t>U2-031</t>
  </si>
  <si>
    <t>FIT Merrick Landfill Project</t>
  </si>
  <si>
    <t>FGD</t>
  </si>
  <si>
    <t>MAPP_US Aggregated WT</t>
  </si>
  <si>
    <t>Reserve Requirement</t>
  </si>
  <si>
    <t>Columbia (WI)</t>
  </si>
  <si>
    <t>Erin Hogan</t>
  </si>
  <si>
    <t>Tolk</t>
  </si>
  <si>
    <t>Q207_GE_06G 0.6900</t>
  </si>
  <si>
    <t>CRA updated 16b to use AEO 2011 regional prices.</t>
  </si>
  <si>
    <t>PJM_Rest_of_RTO</t>
  </si>
  <si>
    <t>AEO2011 HH (2009$/MMBtu)</t>
  </si>
  <si>
    <t>Alliant Energy</t>
  </si>
  <si>
    <t>*F2</t>
  </si>
  <si>
    <t>Cichanowicz, J Edward.  "Testimony of J E Cichanowicz to the Illinois Pollution Control Board.  A Review of the Status of Mercury Control Technology."  July 28, 2006.  [Figure B-7]</t>
  </si>
  <si>
    <t>Georgia</t>
  </si>
  <si>
    <t>Wtd. Avg. Planned Outage Days</t>
  </si>
  <si>
    <t>PP&amp;L and UGI</t>
  </si>
  <si>
    <t>QP251-1</t>
  </si>
  <si>
    <t>ECOMET WTG1 12.000</t>
  </si>
  <si>
    <t>Load  Block</t>
  </si>
  <si>
    <t>Puget Sound Energy Inc</t>
  </si>
  <si>
    <t>Westar Energy (KPL)</t>
  </si>
  <si>
    <t>Planning Area</t>
  </si>
  <si>
    <t>FRCC (Note A)</t>
  </si>
  <si>
    <t>FIT Camp Three Rapids Hydroelectric Project</t>
  </si>
  <si>
    <t>HQ/Maritimes Pseudo Generator Definitions</t>
  </si>
  <si>
    <t>CCS Retrofits</t>
  </si>
  <si>
    <t>Class 3 Avg Capacity Factor (x% of CRA)</t>
  </si>
  <si>
    <t>MISO_IN</t>
  </si>
  <si>
    <t>Lincoln Electric System</t>
  </si>
  <si>
    <t>Exhibit12_NewResourceLimits</t>
  </si>
  <si>
    <t>** For a coal unit with no retrofits.</t>
  </si>
  <si>
    <t>This is CRA's 3/17/11 version</t>
  </si>
  <si>
    <t>Table18_MRN-NEEMRegions</t>
  </si>
  <si>
    <t>Otter Tail Power Company</t>
  </si>
  <si>
    <t>JEA</t>
  </si>
  <si>
    <t>MISO_MO-IL Aggregated LFG</t>
  </si>
  <si>
    <t>see below</t>
  </si>
  <si>
    <t>PINFLS1G</t>
  </si>
  <si>
    <t>Retirement Year</t>
  </si>
  <si>
    <t xml:space="preserve"> -   </t>
  </si>
  <si>
    <t>Kearny Generating Station</t>
  </si>
  <si>
    <t>FIT_MCLEANS213.800</t>
  </si>
  <si>
    <t>Valley City St. Petersberg proj</t>
  </si>
  <si>
    <t>15.3%*</t>
  </si>
  <si>
    <t>CRA Initial</t>
  </si>
  <si>
    <t>R D Morrow</t>
  </si>
  <si>
    <t>Expanded BAU%</t>
  </si>
  <si>
    <t>U2-067</t>
  </si>
  <si>
    <t>U2-068</t>
  </si>
  <si>
    <t>U2-069</t>
  </si>
  <si>
    <t>Proposed Class 3 Wind Shapes - Based on calculating ratio of Class 3 avg CF (32%) to the weighted avg CF for Class 4+ (Class 4=36%, Class 5=41.8%, Class 6=44%, Class 7=46%) using NREL estimates of Class 3 - 7 wind by region. Each class 4+ wind factor in table above is multiplied by the calculated ratio, shown in Exhibit 11. (S. Hadley 2/8/11)</t>
  </si>
  <si>
    <t>1KEMP CC1 1B18.000</t>
  </si>
  <si>
    <t>FCR</t>
  </si>
  <si>
    <t>Thunder Bay</t>
  </si>
  <si>
    <t>Figure 08_GDP Growth Index - United States</t>
  </si>
  <si>
    <t>Yes</t>
  </si>
  <si>
    <t>Halton Hills Generating Station CC</t>
  </si>
  <si>
    <t>J H Campbell</t>
  </si>
  <si>
    <t>Note:  Units must have existing or planned FGDs and SCRs to be eligible for this retrofit.</t>
  </si>
  <si>
    <t>BRKNGCO3    345.00</t>
  </si>
  <si>
    <t>NEEM Region(s)</t>
  </si>
  <si>
    <t>Southwestern Public Service Co</t>
  </si>
  <si>
    <t>IESO Aggregated LFG</t>
  </si>
  <si>
    <t>Q239WDOOR_5G12.000</t>
  </si>
  <si>
    <t>20 year life as in other areas</t>
  </si>
  <si>
    <t>Central Basin</t>
  </si>
  <si>
    <t>FIT EffiSolar Cornwall Solar Farm A (10MW)</t>
  </si>
  <si>
    <t>U2-074</t>
  </si>
  <si>
    <t>1CONASAUGA 1A 18.000</t>
  </si>
  <si>
    <t>Solar</t>
  </si>
  <si>
    <t>ENTERGY</t>
  </si>
  <si>
    <t xml:space="preserve"> Magnesium Oxide </t>
  </si>
  <si>
    <t>Q207_GE_09G 0.6900</t>
  </si>
  <si>
    <t>GLR HL WTG2 0.6900</t>
  </si>
  <si>
    <t>Greenville Utilities Commission</t>
  </si>
  <si>
    <t>Control Type (NOx, SO2, PM, HG, CO, VOC, Multi, CO2)</t>
  </si>
  <si>
    <t>Photvoltaics</t>
  </si>
  <si>
    <t>Lake Shore</t>
  </si>
  <si>
    <t>RLHILLSW    0.5750</t>
  </si>
  <si>
    <t>5ADAIR      161.00</t>
  </si>
  <si>
    <t>GREENWCHWTG10.6900</t>
  </si>
  <si>
    <t>NonRTO_midwest</t>
  </si>
  <si>
    <t>FIT Northland Power Solar Glendale</t>
  </si>
  <si>
    <t>1PR STATE G126.000</t>
  </si>
  <si>
    <t>Crude Oil</t>
  </si>
  <si>
    <t>FIT_LISKEAR313.800</t>
  </si>
  <si>
    <t>U2-061</t>
  </si>
  <si>
    <t>Installation Year Modeled</t>
  </si>
  <si>
    <t>G G Allen</t>
  </si>
  <si>
    <t>Southern Indiana Gas &amp; Electric Company</t>
  </si>
  <si>
    <t>etae</t>
  </si>
  <si>
    <t>Solar Thermal</t>
  </si>
  <si>
    <t>Crystal River</t>
  </si>
  <si>
    <t>Empire District Electric Co</t>
  </si>
  <si>
    <t>George Neal North</t>
  </si>
  <si>
    <t>MATEP_CC</t>
  </si>
  <si>
    <t>CRA Offshore Potential (shallow offshore only, Class 4+),      MW</t>
  </si>
  <si>
    <t>Pulverized Coal</t>
  </si>
  <si>
    <t>ENT</t>
  </si>
  <si>
    <t>O19</t>
  </si>
  <si>
    <t>D B Wilson</t>
  </si>
  <si>
    <t>Los Angeles Dept of Water &amp; Power</t>
  </si>
  <si>
    <t>Q263STONY_6G0.6900</t>
  </si>
  <si>
    <t>BAY_G5&amp;6    13.800</t>
  </si>
  <si>
    <t>NYISO_A-F (note A)</t>
  </si>
  <si>
    <t>Mountaineer</t>
  </si>
  <si>
    <t>RFCW</t>
  </si>
  <si>
    <t>RFCE</t>
  </si>
  <si>
    <t>Lines used to full capacity 18 hours a day and zero capacity 6 hours a day</t>
  </si>
  <si>
    <t>Syracuse, New York</t>
  </si>
  <si>
    <t>MISO_MI</t>
  </si>
  <si>
    <t>Wabash Valley Power Association</t>
  </si>
  <si>
    <t>WIL1</t>
  </si>
  <si>
    <t>WesternBit</t>
  </si>
  <si>
    <t>El Paso Electric</t>
  </si>
  <si>
    <t>NEISO Aggregated WT</t>
  </si>
  <si>
    <t>Martime-NE Wind</t>
  </si>
  <si>
    <t>Appendix A, Exhibit 9 - Capital Cost Detail</t>
  </si>
  <si>
    <t>RFCM</t>
  </si>
  <si>
    <t>MISO_WUMS Aggregated CT</t>
  </si>
  <si>
    <t>E W Brown</t>
  </si>
  <si>
    <t>Wood River (IL)</t>
  </si>
  <si>
    <t>Michigan City</t>
  </si>
  <si>
    <t>Q271STLINE1G0.6900</t>
  </si>
  <si>
    <t>Canada</t>
  </si>
  <si>
    <t>Ohio Valley Electric Corp</t>
  </si>
  <si>
    <t>Associated Electric Coop Inc</t>
  </si>
  <si>
    <t>MISO_WUMS Aggregated CC</t>
  </si>
  <si>
    <t>New Madrid (Memphis)</t>
  </si>
  <si>
    <t>O09</t>
  </si>
  <si>
    <t>ExGen participating but deferring to NewGen</t>
  </si>
  <si>
    <t>AEO2010 Hi Gas Scenario in 2008 $/mmbtu</t>
  </si>
  <si>
    <t>MISO_W Aggregated Coal</t>
  </si>
  <si>
    <t>New Smyrna Beach Utilities Commission</t>
  </si>
  <si>
    <t>Solar - Photovoltaic</t>
  </si>
  <si>
    <t>HQ-NY</t>
  </si>
  <si>
    <t>MMBtu/Ton</t>
  </si>
  <si>
    <t>Miami Fort</t>
  </si>
  <si>
    <t>Summer</t>
  </si>
  <si>
    <t>Electrical transmission</t>
  </si>
  <si>
    <t>O32</t>
  </si>
  <si>
    <t>Empire District Electric Co (The)</t>
  </si>
  <si>
    <t>Table. Transfer Limits between NEEM Regions (all limits in MW) - Transfer limits are unidirectional and should be stated as "FROM" column</t>
  </si>
  <si>
    <t>NREL Onshore Potential (Class 4+), MW</t>
  </si>
  <si>
    <t>O33</t>
  </si>
  <si>
    <t>AES Petersburg (IN)</t>
  </si>
  <si>
    <t>U1-66</t>
  </si>
  <si>
    <t>HQ-OH</t>
  </si>
  <si>
    <t>Q207_GE_08G 0.6900</t>
  </si>
  <si>
    <t>Not in CRA spreadsheet</t>
  </si>
  <si>
    <t>Crist</t>
  </si>
  <si>
    <t>SOCO Aggregated Coal, Scrubbed</t>
  </si>
  <si>
    <t>ENT Aggregated Coal, Scrubbed</t>
  </si>
  <si>
    <t>DEERCREE</t>
  </si>
  <si>
    <t>http://www.rggi.org/stakeholder_meeting</t>
  </si>
  <si>
    <t>O20</t>
  </si>
  <si>
    <t>O24</t>
  </si>
  <si>
    <t>O23</t>
  </si>
  <si>
    <t>NOx</t>
  </si>
  <si>
    <t>E C Gaston</t>
  </si>
  <si>
    <t>O29</t>
  </si>
  <si>
    <t>O27</t>
  </si>
  <si>
    <t>Plant Name</t>
  </si>
  <si>
    <t>RIV-CT1</t>
  </si>
  <si>
    <t>RIV-CT2</t>
  </si>
  <si>
    <t>Table 12 - Real Capital Fixed Charge Rates for New Construction (based on 5% Real Discount Rate)</t>
  </si>
  <si>
    <t>Label</t>
  </si>
  <si>
    <t>Waukegan</t>
  </si>
  <si>
    <t>RIV-CT3</t>
  </si>
  <si>
    <t>WAPA Desert Southwest Region</t>
  </si>
  <si>
    <t>MISO_MI Aggregated STOG</t>
  </si>
  <si>
    <t>BUCKG1      18.000</t>
  </si>
  <si>
    <t>MISO_WUMS Aggregated HY</t>
  </si>
  <si>
    <t>PJM_ROR Aggregated STWD</t>
  </si>
  <si>
    <t>KEENAN 1    34.500</t>
  </si>
  <si>
    <t>NEISO_VT</t>
  </si>
  <si>
    <t>New Generation</t>
  </si>
  <si>
    <t>Eugene Water &amp; Electric Board</t>
  </si>
  <si>
    <t>BALLHL9G    0.5750</t>
  </si>
  <si>
    <t>2010 Heat Rate - HHV (Btu/kWh)</t>
  </si>
  <si>
    <t>Heat Rate Penalty</t>
  </si>
  <si>
    <t>RESOP Biomass</t>
  </si>
  <si>
    <t>Exhibit6_ExistingUnits</t>
  </si>
  <si>
    <t>Table 20_Typical MRN Model's Sectors</t>
  </si>
  <si>
    <t>FIT RE Ingersoll 1b</t>
  </si>
  <si>
    <t>FIT RE Ingersoll 1a</t>
  </si>
  <si>
    <t>Hennepin Power Station</t>
  </si>
  <si>
    <t>Little Rock, Arkansas</t>
  </si>
  <si>
    <t>MidAmerican Energy Co</t>
  </si>
  <si>
    <t>Thomas Hill</t>
  </si>
  <si>
    <t>FIT William Rutley Solar Park</t>
  </si>
  <si>
    <t>Appendix A, Exhibit 14 - Forced Retrofits</t>
  </si>
  <si>
    <t>Exhibit16B_NEEMRegionGasPrices</t>
  </si>
  <si>
    <t xml:space="preserve">20% Owner's costs also included, Table 6-1.  Gas pipeline source: PJM's "CONE Combined Cycle Revenue Requirements Update",  Aug 26, 2008, Table 2, page 3. Electric transmission source: PJM's </t>
  </si>
  <si>
    <t>HOUNSF3G  0.6900</t>
  </si>
  <si>
    <t>Appendix A, Exhibit 21: Key MRN Parameters (formerly Exhibit 19)</t>
  </si>
  <si>
    <t>F1S5_High_Gas$</t>
  </si>
  <si>
    <t>QLT B W3    0.6000</t>
  </si>
  <si>
    <t>Coordinator Comments on 1-25-2011 Version</t>
  </si>
  <si>
    <t>UN1</t>
  </si>
  <si>
    <t>Aggregated/Stand Alone</t>
  </si>
  <si>
    <t>BALLHL1G    0.5750</t>
  </si>
  <si>
    <t>New Jersey</t>
  </si>
  <si>
    <t>Table 10_Example of HG Retrofit Costs</t>
  </si>
  <si>
    <t>Transport Rule</t>
  </si>
  <si>
    <t>Exhibit19_CanadianHydro-Wind</t>
  </si>
  <si>
    <t>NEISO Aggregated PV</t>
  </si>
  <si>
    <t>NEISO Aggregated PS</t>
  </si>
  <si>
    <t>EWITS-weighted NEISO</t>
  </si>
  <si>
    <t>FIT Clearydale Farms</t>
  </si>
  <si>
    <t>Tallahassee FL (City of)</t>
  </si>
  <si>
    <t>FIT_NEES_GEN13.800</t>
  </si>
  <si>
    <t>JRDN_G87_G1 0.6900</t>
  </si>
  <si>
    <t>Reserve Capacity - 2010 (GW)</t>
  </si>
  <si>
    <t>Seward</t>
  </si>
  <si>
    <t>Representative AEO Region</t>
  </si>
  <si>
    <t>Exhibit22_RPS Summary</t>
  </si>
  <si>
    <t>Table 7_NewBuildCostParameters</t>
  </si>
  <si>
    <t>FIT SKYWAY 126 WIND ENERGY</t>
  </si>
  <si>
    <t>SWN P1&amp;2</t>
  </si>
  <si>
    <t>PJM_ROM Aggregated WT</t>
  </si>
  <si>
    <t>18% Owner's costs also included, Table 17-1.  Electric transmission source: Assumed to be the same as wind.</t>
  </si>
  <si>
    <t>TURKCOAL    24.000</t>
  </si>
  <si>
    <t>Harrison (WV)</t>
  </si>
  <si>
    <t>EIS</t>
  </si>
  <si>
    <t>Coffeen</t>
  </si>
  <si>
    <t>FRCC</t>
  </si>
  <si>
    <t>F+2</t>
  </si>
  <si>
    <t>Modesto Irrigation District</t>
  </si>
  <si>
    <t>Natural gas</t>
  </si>
  <si>
    <t>SOCO Aggregated PS</t>
  </si>
  <si>
    <t>FIT Vanzwolf Solar Park</t>
  </si>
  <si>
    <t>District of Columbia</t>
  </si>
  <si>
    <t>MISO_IN Aggregated LFG</t>
  </si>
  <si>
    <t>State</t>
  </si>
  <si>
    <t>PacifiCorp East</t>
  </si>
  <si>
    <t>F+5</t>
  </si>
  <si>
    <t>J Sherman Cooper</t>
  </si>
  <si>
    <t>Orlando Utilities Commission</t>
  </si>
  <si>
    <t>Based on BAU Demand Forecasts.xls calculation by King Look 2/11/11</t>
  </si>
  <si>
    <t>NEEM Regions</t>
  </si>
  <si>
    <t>lbs/MMBtu</t>
  </si>
  <si>
    <t>Based on NREL data for Onshore Potential Capacities and CRA data for capacity factors (and associated wind shapes in Exhibit 4) and CRA data for all Offshore</t>
  </si>
  <si>
    <t>Wisconsin Public Service Corp</t>
  </si>
  <si>
    <t>S84</t>
  </si>
  <si>
    <t>S83</t>
  </si>
  <si>
    <t xml:space="preserve"> ESP </t>
  </si>
  <si>
    <t>S82</t>
  </si>
  <si>
    <t>Variable O&amp;M ($2010/MWh)</t>
  </si>
  <si>
    <t>VACAR Aggregated STWD</t>
  </si>
  <si>
    <t>Note: If %, represents % of total in table above; Forced Builds are included in constraint; if no figure listed the table above applies</t>
  </si>
  <si>
    <t>S80</t>
  </si>
  <si>
    <t>CAIR NOx Seasonal</t>
  </si>
  <si>
    <t>NYISO_G-I Aggregated LFG</t>
  </si>
  <si>
    <t>IGCC w/seq</t>
  </si>
  <si>
    <t>1CONASAUGA 1ST 18.000</t>
  </si>
  <si>
    <t>NEISO_RI</t>
  </si>
  <si>
    <t>S85</t>
  </si>
  <si>
    <t>Atlantic Municipal Utilities</t>
  </si>
  <si>
    <t>FIT Okikendawt Hydroelectric Project</t>
  </si>
  <si>
    <t>White Bluff</t>
  </si>
  <si>
    <t>ENT Aggregated LFG</t>
  </si>
  <si>
    <t>Square Butte Electric Coop</t>
  </si>
  <si>
    <t>SOCO Aggregated NU</t>
  </si>
  <si>
    <t xml:space="preserve">MISO_W </t>
  </si>
  <si>
    <t>Fisk Street</t>
  </si>
  <si>
    <t>PJM_ROR</t>
  </si>
  <si>
    <t>Exhibit26 EE Energy Targets</t>
  </si>
  <si>
    <t>U3-032</t>
  </si>
  <si>
    <t>PJM_ROM</t>
  </si>
  <si>
    <t>Smoky Falls</t>
  </si>
  <si>
    <t>Q168_PRY_3G 0.6900</t>
  </si>
  <si>
    <t>S97</t>
  </si>
  <si>
    <t>Q234_CLIB_G20.6900</t>
  </si>
  <si>
    <t>S98</t>
  </si>
  <si>
    <t>CLFSDGEN    27.000</t>
  </si>
  <si>
    <t>VACAR</t>
  </si>
  <si>
    <t>PJM_E, PJM_ROM, PJM_ROR</t>
  </si>
  <si>
    <t xml:space="preserve"> Erin Hogan</t>
  </si>
  <si>
    <t>PJM (-E, -ROM, -ROR)</t>
  </si>
  <si>
    <t>FRFLD_G1    0.6900</t>
  </si>
  <si>
    <t>MEAG Power</t>
  </si>
  <si>
    <t>East Kentucky Power Coop Inc</t>
  </si>
  <si>
    <t>Missouri</t>
  </si>
  <si>
    <t>BALLHL6G    0.5750</t>
  </si>
  <si>
    <t>FIT Burritts Rapids</t>
  </si>
  <si>
    <t>MAPP_US Aggregated HY</t>
  </si>
  <si>
    <t>Target</t>
  </si>
  <si>
    <t>F+65</t>
  </si>
  <si>
    <t>Portland General Electric</t>
  </si>
  <si>
    <t>MUNSVIL_GE1 0.5750</t>
  </si>
  <si>
    <t>Duke Energy Carolinas LLC</t>
  </si>
  <si>
    <t>Tax credit of ~$22/MWh (2010 $) for every MWh produced for a 10 year period after installation</t>
  </si>
  <si>
    <t xml:space="preserve">10% by 2015 </t>
  </si>
  <si>
    <t>North Branch (WV)</t>
  </si>
  <si>
    <t>Primarily utilized by solar generation</t>
  </si>
  <si>
    <t>Yates</t>
  </si>
  <si>
    <t>Assuming Modeling/SSC agree, have CRA drop information that are ouside the EI, e.g., Tables 2, 3, 6, 15, 21, and Appendix A Exhbits 3,5,11,12,15 and 17 (suggestion of Doug Kallesen).</t>
  </si>
  <si>
    <t>Cost of fine mesh screens estimated at $25/kW for overlay retrofitting plus $0.63/kW-year O&amp;M</t>
  </si>
  <si>
    <t>VACAR Aggregated Coal</t>
  </si>
  <si>
    <t>T180</t>
  </si>
  <si>
    <t>15% Owner's costs also included, Table 23-1.  Electric transmission source: Assumed to be the same as wind.</t>
  </si>
  <si>
    <t>Virginia Electric &amp; Power Co</t>
  </si>
  <si>
    <t>Public Service</t>
  </si>
  <si>
    <t>F+60</t>
  </si>
  <si>
    <t>MISO_MI Aggregated Coal, Scrubbed</t>
  </si>
  <si>
    <t>Onshore Winds have had a Class 3 category added and Class 4+ values changed based on NREL data, see Exhibit 11</t>
  </si>
  <si>
    <t>City</t>
  </si>
  <si>
    <t>Working Draft</t>
  </si>
  <si>
    <t>Southwestern Power Administration</t>
  </si>
  <si>
    <t>MISO_MI Aggregated STWD</t>
  </si>
  <si>
    <t>GRANITE FISH</t>
  </si>
  <si>
    <t>Appendix A, Exhibit 13 - Retrofit Costs Source Information</t>
  </si>
  <si>
    <t>FIT_MCLEANS113.800</t>
  </si>
  <si>
    <t>Ex Gen: BAU Sensitivities1,2,3,4,6,7</t>
  </si>
  <si>
    <t xml:space="preserve">IGCC </t>
  </si>
  <si>
    <t>FIT Kingston Gardiner Hwy2 North</t>
  </si>
  <si>
    <t>NYISO_J-K Aggregated CT</t>
  </si>
  <si>
    <t>Q271STLINE2G0.6900</t>
  </si>
  <si>
    <t>PUD No 1 of Douglas County</t>
  </si>
  <si>
    <t>South Carolina</t>
  </si>
  <si>
    <t>Offshore Wind (in MW)</t>
  </si>
  <si>
    <t>Electric transmission source: PJM's "CONE Combined Cycle Revenue Requirements Update",  Aug 26, 2008, Table 2, page 3.</t>
  </si>
  <si>
    <t>Mercer Generating Station</t>
  </si>
  <si>
    <t>Logan Generating Plant</t>
  </si>
  <si>
    <t>Westplains Energy (KS)</t>
  </si>
  <si>
    <t>Lakeland Dept of Electric Water Utilities</t>
  </si>
  <si>
    <t>Source: EIA Updated Capital Cost Estimates for Electricity Generation Plants, Nov 2010</t>
  </si>
  <si>
    <t>AEO2011</t>
  </si>
  <si>
    <t>Paradise (KY)</t>
  </si>
  <si>
    <t>AEO2010</t>
  </si>
  <si>
    <t>Q169_V90_3G 1.0000</t>
  </si>
  <si>
    <t>NE Aggregated Coal</t>
  </si>
  <si>
    <t>Boston, Massachusetts</t>
  </si>
  <si>
    <t>ITC</t>
  </si>
  <si>
    <t>Mobile</t>
  </si>
  <si>
    <t>TitleIV SO2</t>
  </si>
  <si>
    <t>S45</t>
  </si>
  <si>
    <t>Peak Oil</t>
  </si>
  <si>
    <t>Q254RIPW_1G 0.6900</t>
  </si>
  <si>
    <t>FIT Black Bay Solar Project Phase 2</t>
  </si>
  <si>
    <t>NEISO_NH</t>
  </si>
  <si>
    <t>C D McIntosh Jr</t>
  </si>
  <si>
    <t>FIT SNOWY RIDGE WIND PARK</t>
  </si>
  <si>
    <t>DNRVRS1     18.000</t>
  </si>
  <si>
    <t>Entergy Services Inc</t>
  </si>
  <si>
    <t>Tacoma Power</t>
  </si>
  <si>
    <t>MISO_MO-IL Aggregated STOG</t>
  </si>
  <si>
    <t>No changes for BAU Sensitivities 1-9. (Ex Gen)</t>
  </si>
  <si>
    <t>PacifiCorp</t>
  </si>
  <si>
    <t>O49</t>
  </si>
  <si>
    <t>HQ-NE</t>
  </si>
  <si>
    <t>Heartland Consumers Power District</t>
  </si>
  <si>
    <t>Nuclear Decommissioning Cost: CRA analysis.</t>
  </si>
  <si>
    <t>O43</t>
  </si>
  <si>
    <t>NYISO_J-K Aggregated CC</t>
  </si>
  <si>
    <t>KRUGER-WTG1 0.6900</t>
  </si>
  <si>
    <t>STOG</t>
  </si>
  <si>
    <t>Exhibit 27 Energy Efficiency Resource Standards - Peak Demand Savings from 2010 on based on Existing Programs</t>
  </si>
  <si>
    <t>Table4_OM</t>
  </si>
  <si>
    <t>ESP</t>
  </si>
  <si>
    <t>Technology</t>
  </si>
  <si>
    <t>WCE3-CT1</t>
  </si>
  <si>
    <t>Appendix A, Exhibit 5 - Mapping of BA's to NEEM Regions (for generator mapping)</t>
  </si>
  <si>
    <t>WCE3-CT3</t>
  </si>
  <si>
    <t>WCE3-CT2</t>
  </si>
  <si>
    <t>S61</t>
  </si>
  <si>
    <t xml:space="preserve">same rate of increase for the 2030-2035 period. </t>
  </si>
  <si>
    <t>Q263STONY_2G0.6900</t>
  </si>
  <si>
    <t xml:space="preserve">8760 hr gen shape </t>
  </si>
  <si>
    <t>S60</t>
  </si>
  <si>
    <t>Nanticoke</t>
  </si>
  <si>
    <t>Based on eastern interconnection sorting.</t>
  </si>
  <si>
    <t>NERC Moderate Case and Sierra Club Data</t>
  </si>
  <si>
    <t>*CRA should make an explanation in report that  more fully gives the meaning of footnote 8 on NREL wind data source (instead of just saying “EWITS”). For example, explaining that CRA used the NREL data “straight out” [this seems to be what Ralph Luciani said on the Modeling phone call on 1-12] as developed by AWS Truewind for typical generators at “X”-meter hub height, averaged over all identified sites with class ”Y” resource or better, and accounting for the relevant operational factors of wake losses, the impact of gusts, availability and other factors, as described under “Methodology” at http://www.nrel.gov/wind/integrationdatasets/eastern/methodology.html . [Or stating that the footnote means that CRA just used the subset of EWITS sites that comprise a subset of all the NREL sites?][This note is based on 12-22-10 version of table that included preliminary plant list.]</t>
  </si>
  <si>
    <t>Sherburne County</t>
  </si>
  <si>
    <t>MISO_WUMS Aggregated NU</t>
  </si>
  <si>
    <t>Table2_Demand</t>
  </si>
  <si>
    <t>Denver, Colorado</t>
  </si>
  <si>
    <t>O73</t>
  </si>
  <si>
    <t>Appendix B_Sectoral mapping of IMPLAN Sectors based on NAICS 2002</t>
  </si>
  <si>
    <t>VACAR Aggregated Coal, Scrubbed</t>
  </si>
  <si>
    <t>Capital Costs</t>
  </si>
  <si>
    <t>S64</t>
  </si>
  <si>
    <t>Q198_V90_4G 1.0000</t>
  </si>
  <si>
    <t>NYISO_G-I Aggregated Coal, Scrubbed</t>
  </si>
  <si>
    <t>BALLHL4G    0.5750</t>
  </si>
  <si>
    <t>FIT_FARM_OWN13.800</t>
  </si>
  <si>
    <t>Capacity Factor</t>
  </si>
  <si>
    <t>Lawrence Energy Center (KS)</t>
  </si>
  <si>
    <t>IGCC-CCS not available until 2020 (for economic builds); CCS Retrofits available in the same year.</t>
  </si>
  <si>
    <t>JRCHO_4G    0.6900</t>
  </si>
  <si>
    <t xml:space="preserve">FOM ($/kW-year) </t>
  </si>
  <si>
    <t>S70</t>
  </si>
  <si>
    <t>S71</t>
  </si>
  <si>
    <t>EWITS-site weighted NEISO</t>
  </si>
  <si>
    <t>MAPP_US Aggregated CT</t>
  </si>
  <si>
    <t>S72</t>
  </si>
  <si>
    <t>S73</t>
  </si>
  <si>
    <t>FIT Woolwich Bio-En Inc.</t>
  </si>
  <si>
    <t>O68</t>
  </si>
  <si>
    <t>Wind Turbine</t>
  </si>
  <si>
    <t>Coal Creek</t>
  </si>
  <si>
    <t>Table6_InstalledCapacity</t>
  </si>
  <si>
    <t>SOCO Aggregated HY</t>
  </si>
  <si>
    <t>FIT White Otter Falls Hydroelectric Project</t>
  </si>
  <si>
    <t>MAPP_US Aggregated CC</t>
  </si>
  <si>
    <t>NEISO_MA</t>
  </si>
  <si>
    <t>Advanced Pulverized Coal, Coal IGCC, Coal IGCC-CCS</t>
  </si>
  <si>
    <t>S75</t>
  </si>
  <si>
    <t>S74</t>
  </si>
  <si>
    <t>1RICHCC2</t>
  </si>
  <si>
    <t>NEISO_ME</t>
  </si>
  <si>
    <t>S76</t>
  </si>
  <si>
    <t>S79</t>
  </si>
  <si>
    <t>NonRTO_Midwest Aggregated LFG</t>
  </si>
  <si>
    <t>FIT Merlin Wind Farm</t>
  </si>
</sst>
</file>

<file path=xl/styles.xml><?xml version="1.0" encoding="utf-8"?>
<styleSheet xmlns="http://schemas.openxmlformats.org/spreadsheetml/2006/main">
  <numFmts count="13">
    <numFmt numFmtId="165" formatCode="#,##0.000;(#,##0.000)"/>
    <numFmt numFmtId="166" formatCode="0.000"/>
    <numFmt numFmtId="167" formatCode="m/d/yy;@"/>
    <numFmt numFmtId="168" formatCode="#,##0.0;(#,##0.0)"/>
    <numFmt numFmtId="169" formatCode="0.0%"/>
    <numFmt numFmtId="170" formatCode="0.0"/>
    <numFmt numFmtId="171" formatCode="#,##0;(#,##0)"/>
    <numFmt numFmtId="172" formatCode="#,##0.00;(#,##0.00)"/>
    <numFmt numFmtId="173" formatCode="#,##0.0000"/>
    <numFmt numFmtId="174" formatCode="#,##0.0"/>
    <numFmt numFmtId="175" formatCode="&quot;$&quot;#,##0.00"/>
    <numFmt numFmtId="176" formatCode="&quot;$&quot;#,##0.00;&quot;$&quot;(#,##0.00)"/>
    <numFmt numFmtId="177" formatCode="&quot;$&quot;#,##0;&quot;$&quot;(#,##0)"/>
  </numFmts>
  <fonts count="37">
    <font>
      <sz val="10"/>
      <name val="Arial"/>
      <family val="2"/>
    </font>
    <font>
      <b/>
      <sz val="11"/>
      <color indexed="27"/>
      <name val="Times New Roman"/>
      <family val="2"/>
    </font>
    <font>
      <sz val="11"/>
      <color indexed="27"/>
      <name val="Arial"/>
      <family val="2"/>
    </font>
    <font>
      <sz val="10"/>
      <color indexed="27"/>
      <name val="Arial"/>
      <family val="2"/>
    </font>
    <font>
      <b/>
      <sz val="10"/>
      <color indexed="27"/>
      <name val="Arial"/>
      <family val="2"/>
    </font>
    <font>
      <sz val="10"/>
      <color indexed="26"/>
      <name val="Arial"/>
      <family val="2"/>
    </font>
    <font>
      <b/>
      <sz val="10"/>
      <color indexed="26"/>
      <name val="Arial"/>
      <family val="2"/>
    </font>
    <font>
      <b/>
      <sz val="7"/>
      <color indexed="26"/>
      <name val="Arial"/>
      <family val="2"/>
    </font>
    <font>
      <b/>
      <sz val="12"/>
      <color indexed="27"/>
      <name val="Arial"/>
      <family val="2"/>
    </font>
    <font>
      <i/>
      <sz val="12"/>
      <color indexed="27"/>
      <name val="Arial"/>
      <family val="2"/>
    </font>
    <font>
      <sz val="11"/>
      <color indexed="27"/>
      <name val="Times New Roman"/>
      <family val="2"/>
    </font>
    <font>
      <b/>
      <sz val="10"/>
      <color indexed="21"/>
      <name val="Arial"/>
      <family val="2"/>
    </font>
    <font>
      <i/>
      <sz val="10"/>
      <color indexed="27"/>
      <name val="Arial"/>
      <family val="2"/>
    </font>
    <font>
      <i/>
      <sz val="11"/>
      <color indexed="27"/>
      <name val="Arial"/>
      <family val="2"/>
    </font>
    <font>
      <b/>
      <sz val="10"/>
      <name val="Arial"/>
      <family val="2"/>
    </font>
    <font>
      <b/>
      <sz val="16"/>
      <color indexed="26"/>
      <name val="Times New Roman"/>
      <family val="2"/>
    </font>
    <font>
      <b/>
      <sz val="14"/>
      <color indexed="27"/>
      <name val="Times New Roman"/>
      <family val="2"/>
    </font>
    <font>
      <b/>
      <sz val="11"/>
      <color indexed="20"/>
      <name val="Times New Roman"/>
      <family val="2"/>
    </font>
    <font>
      <sz val="10"/>
      <color indexed="27"/>
      <name val="Times New Roman"/>
      <family val="2"/>
    </font>
    <font>
      <u val="single"/>
      <sz val="11"/>
      <color indexed="22"/>
      <name val="Times New Roman"/>
      <family val="2"/>
    </font>
    <font>
      <b/>
      <sz val="11"/>
      <color indexed="39"/>
      <name val="Times New Roman"/>
      <family val="2"/>
    </font>
    <font>
      <b/>
      <sz val="12"/>
      <color indexed="27"/>
      <name val="Times New Roman"/>
      <family val="2"/>
    </font>
    <font>
      <b/>
      <sz val="11"/>
      <color indexed="27"/>
      <name val="Arial"/>
      <family val="2"/>
    </font>
    <font>
      <b/>
      <sz val="18"/>
      <name val="Arial"/>
      <family val="2"/>
    </font>
    <font>
      <b/>
      <i/>
      <sz val="11"/>
      <color indexed="26"/>
      <name val="Times New Roman"/>
      <family val="2"/>
    </font>
    <font>
      <sz val="9"/>
      <color indexed="27"/>
      <name val="Arial"/>
      <family val="2"/>
    </font>
    <font>
      <b/>
      <sz val="11"/>
      <color indexed="26"/>
      <name val="Times New Roman"/>
      <family val="2"/>
    </font>
    <font>
      <i/>
      <sz val="11"/>
      <color indexed="27"/>
      <name val="Times New Roman"/>
      <family val="2"/>
    </font>
    <font>
      <b/>
      <sz val="12"/>
      <name val="Arial"/>
      <family val="2"/>
    </font>
    <font>
      <sz val="12"/>
      <name val="Arial"/>
      <family val="2"/>
    </font>
    <font>
      <b/>
      <sz val="10"/>
      <color indexed="27"/>
      <name val="Verdana"/>
      <family val="2"/>
    </font>
    <font>
      <sz val="10"/>
      <color indexed="27"/>
      <name val="Verdana"/>
      <family val="2"/>
    </font>
    <font>
      <b/>
      <u val="single"/>
      <sz val="10"/>
      <color indexed="22"/>
      <name val="Verdana"/>
      <family val="2"/>
    </font>
    <font>
      <b/>
      <sz val="14"/>
      <color indexed="27"/>
      <name val="Arial"/>
      <family val="2"/>
    </font>
    <font>
      <b/>
      <sz val="10"/>
      <color indexed="27"/>
      <name val="Times New Roman"/>
      <family val="2"/>
    </font>
    <font>
      <b/>
      <sz val="9"/>
      <color indexed="27"/>
      <name val="Arial"/>
      <family val="2"/>
    </font>
    <font>
      <b/>
      <sz val="8"/>
      <name val="Arial"/>
      <family val="2"/>
    </font>
  </fonts>
  <fills count="22">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30"/>
        <bgColor indexed="64"/>
      </patternFill>
    </fill>
    <fill>
      <patternFill patternType="solid">
        <fgColor indexed="34"/>
        <bgColor indexed="64"/>
      </patternFill>
    </fill>
    <fill>
      <patternFill patternType="solid">
        <fgColor indexed="39"/>
        <bgColor indexed="64"/>
      </patternFill>
    </fill>
    <fill>
      <patternFill patternType="solid">
        <fgColor indexed="52"/>
        <bgColor indexed="64"/>
      </patternFill>
    </fill>
    <fill>
      <patternFill patternType="solid">
        <fgColor indexed="28"/>
        <bgColor indexed="64"/>
      </patternFill>
    </fill>
    <fill>
      <patternFill patternType="solid">
        <fgColor indexed="44"/>
        <bgColor indexed="64"/>
      </patternFill>
    </fill>
    <fill>
      <patternFill patternType="solid">
        <fgColor indexed="1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21"/>
        <bgColor indexed="64"/>
      </patternFill>
    </fill>
    <fill>
      <patternFill patternType="solid">
        <fgColor indexed="41"/>
        <bgColor indexed="64"/>
      </patternFill>
    </fill>
    <fill>
      <patternFill patternType="solid">
        <fgColor indexed="15"/>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1">
    <xf numFmtId="0" fontId="0" fillId="0" borderId="0" xfId="0" applyAlignment="1">
      <alignment vertical="center"/>
    </xf>
    <xf numFmtId="0" fontId="1" fillId="0" borderId="0" xfId="0" applyNumberFormat="1" applyFont="1" applyFill="1" applyAlignment="1">
      <alignment/>
    </xf>
    <xf numFmtId="0" fontId="1" fillId="0" borderId="0" xfId="0" applyNumberFormat="1" applyFont="1" applyFill="1" applyAlignment="1">
      <alignment wrapText="1"/>
    </xf>
    <xf numFmtId="0" fontId="2" fillId="0" borderId="0" xfId="0" applyNumberFormat="1" applyFont="1" applyFill="1" applyAlignment="1">
      <alignment wrapText="1"/>
    </xf>
    <xf numFmtId="0" fontId="3" fillId="0" borderId="0" xfId="0" applyNumberFormat="1" applyFont="1" applyFill="1" applyAlignment="1">
      <alignment/>
    </xf>
    <xf numFmtId="0" fontId="4" fillId="0" borderId="0" xfId="0" applyNumberFormat="1" applyFont="1" applyFill="1" applyAlignment="1">
      <alignment wrapText="1"/>
    </xf>
    <xf numFmtId="0" fontId="3" fillId="0" borderId="0" xfId="0" applyNumberFormat="1" applyFont="1" applyFill="1" applyAlignment="1">
      <alignment wrapText="1"/>
    </xf>
    <xf numFmtId="0" fontId="0" fillId="0" borderId="0" xfId="0" applyNumberFormat="1" applyFont="1" applyFill="1" applyAlignment="1">
      <alignment wrapText="1"/>
    </xf>
    <xf numFmtId="0" fontId="3" fillId="0" borderId="0" xfId="0" applyNumberFormat="1" applyFont="1" applyFill="1" applyAlignment="1">
      <alignment vertical="center"/>
    </xf>
    <xf numFmtId="0" fontId="5" fillId="0" borderId="0" xfId="0" applyNumberFormat="1" applyFont="1" applyFill="1" applyAlignment="1">
      <alignment/>
    </xf>
    <xf numFmtId="0" fontId="5" fillId="0" borderId="0" xfId="0" applyNumberFormat="1" applyFont="1" applyFill="1" applyAlignment="1">
      <alignment wrapText="1"/>
    </xf>
    <xf numFmtId="0" fontId="6" fillId="0" borderId="0" xfId="0" applyNumberFormat="1" applyFont="1" applyFill="1" applyAlignment="1">
      <alignment/>
    </xf>
    <xf numFmtId="0" fontId="7" fillId="2" borderId="0" xfId="0" applyNumberFormat="1" applyFont="1" applyFill="1" applyAlignment="1">
      <alignment wrapText="1"/>
    </xf>
    <xf numFmtId="0" fontId="8" fillId="0" borderId="0" xfId="0" applyNumberFormat="1" applyFont="1" applyFill="1" applyAlignment="1">
      <alignment/>
    </xf>
    <xf numFmtId="0" fontId="9" fillId="0" borderId="0" xfId="0" applyNumberFormat="1" applyFont="1" applyFill="1" applyAlignment="1">
      <alignment/>
    </xf>
    <xf numFmtId="0" fontId="3" fillId="0" borderId="1" xfId="0" applyNumberFormat="1" applyFont="1" applyFill="1" applyBorder="1" applyAlignment="1">
      <alignment wrapText="1"/>
    </xf>
    <xf numFmtId="0" fontId="3" fillId="0" borderId="2" xfId="0" applyNumberFormat="1" applyFont="1" applyFill="1" applyBorder="1" applyAlignment="1">
      <alignment/>
    </xf>
    <xf numFmtId="0" fontId="3" fillId="0" borderId="3" xfId="0" applyNumberFormat="1" applyFont="1" applyFill="1" applyBorder="1" applyAlignment="1">
      <alignment/>
    </xf>
    <xf numFmtId="0" fontId="3" fillId="0" borderId="2" xfId="0" applyNumberFormat="1" applyFont="1" applyFill="1" applyBorder="1" applyAlignment="1">
      <alignment horizontal="center"/>
    </xf>
    <xf numFmtId="0" fontId="3" fillId="0" borderId="4"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5" xfId="0" applyNumberFormat="1" applyFont="1" applyFill="1" applyBorder="1" applyAlignment="1">
      <alignment/>
    </xf>
    <xf numFmtId="0" fontId="3" fillId="0" borderId="6" xfId="0" applyNumberFormat="1" applyFont="1" applyFill="1" applyBorder="1" applyAlignment="1">
      <alignment/>
    </xf>
    <xf numFmtId="0" fontId="3" fillId="0" borderId="5" xfId="0" applyNumberFormat="1" applyFont="1" applyFill="1" applyBorder="1" applyAlignment="1">
      <alignment horizontal="center"/>
    </xf>
    <xf numFmtId="0" fontId="3" fillId="0" borderId="0" xfId="0" applyNumberFormat="1" applyFont="1" applyFill="1" applyAlignment="1">
      <alignment horizontal="center"/>
    </xf>
    <xf numFmtId="0" fontId="3" fillId="0" borderId="6" xfId="0" applyNumberFormat="1" applyFont="1" applyFill="1" applyBorder="1" applyAlignment="1">
      <alignment horizontal="center"/>
    </xf>
    <xf numFmtId="0" fontId="3" fillId="0" borderId="7" xfId="0" applyNumberFormat="1" applyFont="1" applyFill="1" applyBorder="1" applyAlignment="1">
      <alignment/>
    </xf>
    <xf numFmtId="0" fontId="3" fillId="0" borderId="8" xfId="0" applyNumberFormat="1" applyFont="1" applyFill="1" applyBorder="1" applyAlignment="1">
      <alignment/>
    </xf>
    <xf numFmtId="0" fontId="3" fillId="0" borderId="7" xfId="0" applyNumberFormat="1" applyFont="1" applyFill="1" applyBorder="1" applyAlignment="1">
      <alignment horizontal="center"/>
    </xf>
    <xf numFmtId="0" fontId="3" fillId="0" borderId="1" xfId="0" applyNumberFormat="1" applyFont="1" applyFill="1" applyBorder="1" applyAlignment="1">
      <alignment horizontal="center"/>
    </xf>
    <xf numFmtId="0" fontId="3" fillId="0" borderId="8" xfId="0" applyNumberFormat="1" applyFont="1" applyFill="1" applyBorder="1" applyAlignment="1">
      <alignment horizontal="center"/>
    </xf>
    <xf numFmtId="0" fontId="3" fillId="0" borderId="3" xfId="0" applyNumberFormat="1" applyFont="1" applyFill="1" applyBorder="1" applyAlignment="1">
      <alignment horizontal="left"/>
    </xf>
    <xf numFmtId="165" fontId="3" fillId="0" borderId="2" xfId="0" applyNumberFormat="1" applyFont="1" applyFill="1" applyBorder="1" applyAlignment="1">
      <alignment horizontal="center"/>
    </xf>
    <xf numFmtId="165" fontId="3" fillId="0" borderId="4" xfId="0" applyNumberFormat="1" applyFont="1" applyFill="1" applyBorder="1" applyAlignment="1">
      <alignment horizontal="center"/>
    </xf>
    <xf numFmtId="165" fontId="3" fillId="0" borderId="3" xfId="0" applyNumberFormat="1" applyFont="1" applyFill="1" applyBorder="1" applyAlignment="1">
      <alignment horizontal="center"/>
    </xf>
    <xf numFmtId="0" fontId="3" fillId="0" borderId="6" xfId="0" applyNumberFormat="1" applyFont="1" applyFill="1" applyBorder="1" applyAlignment="1">
      <alignment horizontal="left"/>
    </xf>
    <xf numFmtId="166" fontId="3" fillId="0" borderId="5" xfId="0" applyNumberFormat="1" applyFont="1" applyFill="1" applyBorder="1" applyAlignment="1">
      <alignment horizontal="center"/>
    </xf>
    <xf numFmtId="166" fontId="3" fillId="0" borderId="0" xfId="0" applyNumberFormat="1" applyFont="1" applyFill="1" applyAlignment="1">
      <alignment horizontal="center"/>
    </xf>
    <xf numFmtId="166" fontId="3" fillId="0" borderId="6" xfId="0" applyNumberFormat="1" applyFont="1" applyFill="1" applyBorder="1" applyAlignment="1">
      <alignment horizontal="center"/>
    </xf>
    <xf numFmtId="0" fontId="3" fillId="0" borderId="8" xfId="0" applyNumberFormat="1" applyFont="1" applyFill="1" applyBorder="1" applyAlignment="1">
      <alignment horizontal="left"/>
    </xf>
    <xf numFmtId="166" fontId="3" fillId="0" borderId="7" xfId="0" applyNumberFormat="1" applyFont="1" applyFill="1" applyBorder="1" applyAlignment="1">
      <alignment horizontal="center"/>
    </xf>
    <xf numFmtId="166" fontId="3" fillId="0" borderId="1" xfId="0" applyNumberFormat="1" applyFont="1" applyFill="1" applyBorder="1" applyAlignment="1">
      <alignment horizontal="center"/>
    </xf>
    <xf numFmtId="166" fontId="3" fillId="0" borderId="8" xfId="0" applyNumberFormat="1" applyFont="1" applyFill="1" applyBorder="1" applyAlignment="1">
      <alignment horizontal="center"/>
    </xf>
    <xf numFmtId="166" fontId="10" fillId="0" borderId="2" xfId="0" applyNumberFormat="1" applyFont="1" applyFill="1" applyBorder="1" applyAlignment="1">
      <alignment horizontal="center"/>
    </xf>
    <xf numFmtId="0" fontId="0" fillId="0" borderId="4" xfId="0" applyNumberFormat="1" applyFont="1" applyFill="1" applyBorder="1" applyAlignment="1">
      <alignment wrapText="1"/>
    </xf>
    <xf numFmtId="166" fontId="10" fillId="0" borderId="3" xfId="0" applyNumberFormat="1" applyFont="1" applyFill="1" applyBorder="1" applyAlignment="1">
      <alignment horizontal="center"/>
    </xf>
    <xf numFmtId="0" fontId="5" fillId="2" borderId="7" xfId="0" applyNumberFormat="1" applyFont="1" applyFill="1" applyBorder="1" applyAlignment="1">
      <alignment wrapText="1"/>
    </xf>
    <xf numFmtId="0" fontId="3" fillId="0" borderId="8" xfId="0" applyNumberFormat="1" applyFont="1" applyFill="1" applyBorder="1" applyAlignment="1">
      <alignment horizontal="left" wrapText="1"/>
    </xf>
    <xf numFmtId="166" fontId="10" fillId="0" borderId="7" xfId="0" applyNumberFormat="1" applyFont="1" applyFill="1" applyBorder="1" applyAlignment="1">
      <alignment horizontal="center" wrapText="1"/>
    </xf>
    <xf numFmtId="166" fontId="10" fillId="0" borderId="1" xfId="0" applyNumberFormat="1" applyFont="1" applyFill="1" applyBorder="1" applyAlignment="1">
      <alignment horizontal="center" wrapText="1"/>
    </xf>
    <xf numFmtId="166" fontId="10" fillId="0" borderId="8" xfId="0" applyNumberFormat="1" applyFont="1" applyFill="1" applyBorder="1" applyAlignment="1">
      <alignment horizontal="center" wrapText="1"/>
    </xf>
    <xf numFmtId="166" fontId="10" fillId="0" borderId="8" xfId="0" applyNumberFormat="1" applyFont="1" applyFill="1" applyBorder="1" applyAlignment="1">
      <alignment horizontal="center"/>
    </xf>
    <xf numFmtId="0" fontId="11" fillId="0" borderId="0" xfId="0" applyNumberFormat="1" applyFont="1" applyFill="1" applyAlignment="1">
      <alignment/>
    </xf>
    <xf numFmtId="0" fontId="0" fillId="0" borderId="1" xfId="0" applyNumberFormat="1" applyFont="1" applyFill="1" applyBorder="1" applyAlignment="1">
      <alignment wrapText="1"/>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0" fillId="0" borderId="5" xfId="0" applyNumberFormat="1" applyFont="1" applyFill="1" applyBorder="1" applyAlignment="1">
      <alignment wrapText="1"/>
    </xf>
    <xf numFmtId="167" fontId="3" fillId="0" borderId="4" xfId="0" applyNumberFormat="1" applyFont="1" applyFill="1" applyBorder="1" applyAlignment="1">
      <alignment horizontal="center"/>
    </xf>
    <xf numFmtId="167" fontId="3" fillId="0" borderId="0" xfId="0" applyNumberFormat="1" applyFont="1" applyFill="1" applyAlignment="1">
      <alignment horizontal="center"/>
    </xf>
    <xf numFmtId="0" fontId="3" fillId="3" borderId="7" xfId="0" applyNumberFormat="1" applyFont="1" applyFill="1" applyBorder="1" applyAlignment="1">
      <alignment horizontal="center"/>
    </xf>
    <xf numFmtId="167" fontId="3" fillId="3" borderId="1" xfId="0" applyNumberFormat="1" applyFont="1" applyFill="1" applyBorder="1" applyAlignment="1">
      <alignment horizontal="center"/>
    </xf>
    <xf numFmtId="0" fontId="3" fillId="3" borderId="8" xfId="0" applyNumberFormat="1" applyFont="1" applyFill="1" applyBorder="1" applyAlignment="1">
      <alignment horizontal="center"/>
    </xf>
    <xf numFmtId="0" fontId="12" fillId="0" borderId="0" xfId="0" applyNumberFormat="1" applyFont="1" applyFill="1" applyAlignment="1">
      <alignment/>
    </xf>
    <xf numFmtId="0" fontId="4" fillId="0" borderId="12" xfId="0" applyNumberFormat="1" applyFont="1" applyFill="1" applyBorder="1" applyAlignment="1">
      <alignment/>
    </xf>
    <xf numFmtId="0" fontId="3" fillId="0" borderId="12" xfId="0" applyNumberFormat="1" applyFont="1" applyFill="1" applyBorder="1" applyAlignment="1">
      <alignment/>
    </xf>
    <xf numFmtId="0" fontId="5" fillId="2" borderId="0" xfId="0" applyNumberFormat="1" applyFont="1" applyFill="1" applyAlignment="1">
      <alignment horizontal="left" wrapText="1"/>
    </xf>
    <xf numFmtId="0" fontId="5" fillId="4" borderId="0" xfId="0" applyNumberFormat="1" applyFont="1" applyFill="1" applyAlignment="1">
      <alignment wrapText="1"/>
    </xf>
    <xf numFmtId="0" fontId="13" fillId="0" borderId="1" xfId="0" applyNumberFormat="1" applyFont="1" applyFill="1" applyBorder="1" applyAlignment="1">
      <alignment/>
    </xf>
    <xf numFmtId="0" fontId="8" fillId="0" borderId="2" xfId="0" applyNumberFormat="1" applyFont="1" applyFill="1" applyBorder="1" applyAlignment="1">
      <alignment/>
    </xf>
    <xf numFmtId="0" fontId="3" fillId="0" borderId="4" xfId="0" applyNumberFormat="1" applyFont="1" applyFill="1" applyBorder="1" applyAlignment="1">
      <alignment/>
    </xf>
    <xf numFmtId="0" fontId="3" fillId="0" borderId="4" xfId="0" applyNumberFormat="1" applyFont="1" applyFill="1" applyBorder="1" applyAlignment="1">
      <alignment wrapText="1"/>
    </xf>
    <xf numFmtId="0" fontId="0" fillId="0" borderId="3" xfId="0" applyNumberFormat="1" applyFont="1" applyFill="1" applyBorder="1" applyAlignment="1">
      <alignment wrapText="1"/>
    </xf>
    <xf numFmtId="0" fontId="0" fillId="0" borderId="6" xfId="0" applyNumberFormat="1" applyFont="1" applyFill="1" applyBorder="1" applyAlignment="1">
      <alignment wrapText="1"/>
    </xf>
    <xf numFmtId="0" fontId="3" fillId="0" borderId="1" xfId="0" applyNumberFormat="1" applyFont="1" applyFill="1" applyBorder="1" applyAlignment="1">
      <alignment/>
    </xf>
    <xf numFmtId="0" fontId="0" fillId="0" borderId="8" xfId="0" applyNumberFormat="1" applyFont="1" applyFill="1" applyBorder="1" applyAlignment="1">
      <alignment wrapText="1"/>
    </xf>
    <xf numFmtId="9" fontId="3" fillId="0" borderId="4" xfId="0" applyNumberFormat="1" applyFont="1" applyFill="1" applyBorder="1" applyAlignment="1">
      <alignment horizontal="center"/>
    </xf>
    <xf numFmtId="9" fontId="3" fillId="0" borderId="3" xfId="0" applyNumberFormat="1" applyFont="1" applyFill="1" applyBorder="1" applyAlignment="1">
      <alignment horizontal="center"/>
    </xf>
    <xf numFmtId="0" fontId="0" fillId="0" borderId="2" xfId="0" applyNumberFormat="1" applyFont="1" applyFill="1" applyBorder="1" applyAlignment="1">
      <alignment wrapText="1"/>
    </xf>
    <xf numFmtId="9" fontId="3" fillId="0" borderId="6" xfId="0" applyNumberFormat="1" applyFont="1" applyFill="1" applyBorder="1" applyAlignment="1">
      <alignment horizontal="center"/>
    </xf>
    <xf numFmtId="9" fontId="3" fillId="0" borderId="0" xfId="0" applyNumberFormat="1" applyFont="1" applyFill="1" applyAlignment="1">
      <alignment horizontal="center"/>
    </xf>
    <xf numFmtId="9" fontId="10" fillId="0" borderId="0" xfId="0" applyNumberFormat="1" applyFont="1" applyFill="1" applyAlignment="1">
      <alignment horizontal="right"/>
    </xf>
    <xf numFmtId="9" fontId="10" fillId="0" borderId="0" xfId="0" applyNumberFormat="1" applyFont="1" applyFill="1" applyAlignment="1">
      <alignment horizontal="left"/>
    </xf>
    <xf numFmtId="0" fontId="0" fillId="5" borderId="0" xfId="0" applyNumberFormat="1" applyFont="1" applyFill="1" applyAlignment="1">
      <alignment wrapText="1"/>
    </xf>
    <xf numFmtId="0" fontId="3" fillId="5" borderId="6" xfId="0" applyNumberFormat="1" applyFont="1" applyFill="1" applyBorder="1" applyAlignment="1">
      <alignment horizontal="center"/>
    </xf>
    <xf numFmtId="0" fontId="0" fillId="5" borderId="5" xfId="0" applyNumberFormat="1" applyFont="1" applyFill="1" applyBorder="1" applyAlignment="1">
      <alignment wrapText="1"/>
    </xf>
    <xf numFmtId="9" fontId="3" fillId="0" borderId="1" xfId="0" applyNumberFormat="1" applyFont="1" applyFill="1" applyBorder="1" applyAlignment="1">
      <alignment horizontal="center"/>
    </xf>
    <xf numFmtId="9" fontId="3" fillId="0" borderId="8" xfId="0" applyNumberFormat="1" applyFont="1" applyFill="1" applyBorder="1" applyAlignment="1">
      <alignment horizontal="center"/>
    </xf>
    <xf numFmtId="0" fontId="3" fillId="0" borderId="5" xfId="0" applyNumberFormat="1" applyFont="1" applyFill="1" applyBorder="1" applyAlignment="1">
      <alignment wrapText="1"/>
    </xf>
    <xf numFmtId="0" fontId="3" fillId="0" borderId="6" xfId="0" applyNumberFormat="1" applyFont="1" applyFill="1" applyBorder="1" applyAlignment="1">
      <alignment horizontal="center" wrapText="1"/>
    </xf>
    <xf numFmtId="9" fontId="3" fillId="6" borderId="0" xfId="0" applyNumberFormat="1" applyFont="1" applyFill="1" applyAlignment="1">
      <alignment horizontal="center"/>
    </xf>
    <xf numFmtId="9" fontId="3" fillId="6" borderId="6" xfId="0" applyNumberFormat="1" applyFont="1" applyFill="1" applyBorder="1" applyAlignment="1">
      <alignment horizontal="center"/>
    </xf>
    <xf numFmtId="9" fontId="3" fillId="7" borderId="0" xfId="0" applyNumberFormat="1" applyFont="1" applyFill="1" applyAlignment="1">
      <alignment horizontal="center"/>
    </xf>
    <xf numFmtId="0" fontId="3" fillId="0" borderId="13" xfId="0" applyNumberFormat="1" applyFont="1" applyFill="1" applyBorder="1" applyAlignment="1">
      <alignment/>
    </xf>
    <xf numFmtId="0" fontId="5" fillId="2" borderId="5" xfId="0" applyNumberFormat="1" applyFont="1" applyFill="1" applyBorder="1" applyAlignment="1">
      <alignment horizontal="left" wrapText="1"/>
    </xf>
    <xf numFmtId="0" fontId="5" fillId="0" borderId="5" xfId="0" applyNumberFormat="1" applyFont="1" applyFill="1" applyBorder="1" applyAlignment="1">
      <alignment horizontal="left" wrapText="1"/>
    </xf>
    <xf numFmtId="0" fontId="5" fillId="0" borderId="0" xfId="0" applyNumberFormat="1" applyFont="1" applyFill="1" applyAlignment="1">
      <alignment horizontal="left" wrapText="1"/>
    </xf>
    <xf numFmtId="0" fontId="3" fillId="0" borderId="5" xfId="0" applyNumberFormat="1" applyFont="1" applyFill="1" applyBorder="1" applyAlignment="1">
      <alignment horizontal="left" wrapText="1"/>
    </xf>
    <xf numFmtId="0" fontId="5" fillId="0" borderId="7" xfId="0" applyNumberFormat="1" applyFont="1" applyFill="1" applyBorder="1" applyAlignment="1">
      <alignment horizontal="left" wrapText="1"/>
    </xf>
    <xf numFmtId="0" fontId="5" fillId="0" borderId="1"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3" fillId="0" borderId="4" xfId="0" applyNumberFormat="1" applyFont="1" applyFill="1" applyBorder="1" applyAlignment="1">
      <alignment horizontal="left" wrapText="1"/>
    </xf>
    <xf numFmtId="0" fontId="3" fillId="0" borderId="3" xfId="0" applyNumberFormat="1" applyFont="1" applyFill="1" applyBorder="1" applyAlignment="1">
      <alignment horizontal="left" wrapText="1"/>
    </xf>
    <xf numFmtId="0" fontId="3" fillId="0" borderId="6" xfId="0" applyNumberFormat="1" applyFont="1" applyFill="1" applyBorder="1" applyAlignment="1">
      <alignment wrapText="1"/>
    </xf>
    <xf numFmtId="0" fontId="3" fillId="0" borderId="0" xfId="0" applyNumberFormat="1" applyFont="1" applyFill="1" applyAlignment="1">
      <alignment horizontal="left" wrapText="1"/>
    </xf>
    <xf numFmtId="0" fontId="3" fillId="0" borderId="6" xfId="0" applyNumberFormat="1" applyFont="1" applyFill="1" applyBorder="1" applyAlignment="1">
      <alignment horizontal="left" wrapText="1"/>
    </xf>
    <xf numFmtId="0" fontId="3" fillId="0" borderId="7"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6" borderId="0" xfId="0" applyNumberFormat="1" applyFont="1" applyFill="1" applyAlignment="1">
      <alignment horizontal="left" wrapText="1"/>
    </xf>
    <xf numFmtId="0" fontId="3" fillId="6" borderId="6" xfId="0" applyNumberFormat="1" applyFont="1" applyFill="1" applyBorder="1" applyAlignment="1">
      <alignment horizontal="left" wrapText="1"/>
    </xf>
    <xf numFmtId="0" fontId="3" fillId="0" borderId="12" xfId="0" applyNumberFormat="1" applyFont="1" applyFill="1" applyBorder="1" applyAlignment="1">
      <alignment wrapText="1"/>
    </xf>
    <xf numFmtId="0" fontId="1" fillId="0" borderId="6" xfId="0" applyNumberFormat="1" applyFont="1" applyFill="1" applyBorder="1" applyAlignment="1">
      <alignment/>
    </xf>
    <xf numFmtId="0" fontId="0" fillId="0" borderId="14" xfId="0" applyNumberFormat="1" applyFont="1" applyFill="1" applyBorder="1" applyAlignment="1">
      <alignment wrapText="1"/>
    </xf>
    <xf numFmtId="0" fontId="5" fillId="2" borderId="14" xfId="0" applyNumberFormat="1" applyFont="1" applyFill="1" applyBorder="1" applyAlignment="1">
      <alignment wrapText="1"/>
    </xf>
    <xf numFmtId="0" fontId="5" fillId="2" borderId="0" xfId="0" applyNumberFormat="1" applyFont="1" applyFill="1" applyAlignment="1">
      <alignment wrapText="1"/>
    </xf>
    <xf numFmtId="0" fontId="4" fillId="0" borderId="1" xfId="0" applyNumberFormat="1" applyFont="1" applyFill="1" applyBorder="1" applyAlignment="1">
      <alignment/>
    </xf>
    <xf numFmtId="0" fontId="4" fillId="0" borderId="12" xfId="0" applyNumberFormat="1" applyFont="1" applyFill="1" applyBorder="1" applyAlignment="1">
      <alignment horizontal="center" wrapText="1"/>
    </xf>
    <xf numFmtId="0" fontId="4" fillId="0" borderId="12" xfId="0" applyNumberFormat="1" applyFont="1" applyFill="1" applyBorder="1" applyAlignment="1">
      <alignment horizontal="center"/>
    </xf>
    <xf numFmtId="168" fontId="4" fillId="0" borderId="12" xfId="0" applyNumberFormat="1" applyFont="1" applyFill="1" applyBorder="1" applyAlignment="1">
      <alignment horizontal="center" wrapText="1"/>
    </xf>
    <xf numFmtId="0" fontId="3" fillId="0" borderId="14" xfId="0" applyNumberFormat="1" applyFont="1" applyFill="1" applyBorder="1" applyAlignment="1">
      <alignment/>
    </xf>
    <xf numFmtId="168" fontId="4" fillId="0" borderId="9" xfId="0" applyNumberFormat="1" applyFont="1" applyFill="1" applyBorder="1" applyAlignment="1">
      <alignment horizontal="left" wrapText="1"/>
    </xf>
    <xf numFmtId="168" fontId="4" fillId="0" borderId="11" xfId="0" applyNumberFormat="1" applyFont="1" applyFill="1" applyBorder="1" applyAlignment="1">
      <alignment horizontal="left" wrapText="1"/>
    </xf>
    <xf numFmtId="0" fontId="3" fillId="0" borderId="12" xfId="0" applyNumberFormat="1" applyFont="1" applyFill="1" applyBorder="1" applyAlignment="1">
      <alignment horizontal="center"/>
    </xf>
    <xf numFmtId="3" fontId="3" fillId="0" borderId="12" xfId="0" applyNumberFormat="1" applyFont="1" applyFill="1" applyBorder="1" applyAlignment="1">
      <alignment horizontal="center"/>
    </xf>
    <xf numFmtId="169" fontId="3" fillId="0" borderId="12" xfId="0" applyNumberFormat="1" applyFont="1" applyFill="1" applyBorder="1" applyAlignment="1">
      <alignment horizontal="center"/>
    </xf>
    <xf numFmtId="170" fontId="3" fillId="0" borderId="12" xfId="0" applyNumberFormat="1" applyFont="1" applyFill="1" applyBorder="1" applyAlignment="1">
      <alignment horizontal="center"/>
    </xf>
    <xf numFmtId="0" fontId="3" fillId="0" borderId="2" xfId="0" applyNumberFormat="1" applyFont="1" applyFill="1" applyBorder="1" applyAlignment="1">
      <alignment horizontal="left"/>
    </xf>
    <xf numFmtId="0" fontId="3" fillId="0" borderId="5" xfId="0" applyNumberFormat="1" applyFont="1" applyFill="1" applyBorder="1" applyAlignment="1">
      <alignment horizontal="left"/>
    </xf>
    <xf numFmtId="0" fontId="3" fillId="0" borderId="7" xfId="0" applyNumberFormat="1" applyFont="1" applyFill="1" applyBorder="1" applyAlignment="1">
      <alignment horizontal="left"/>
    </xf>
    <xf numFmtId="0" fontId="3" fillId="0" borderId="9" xfId="0" applyNumberFormat="1" applyFont="1" applyFill="1" applyBorder="1" applyAlignment="1">
      <alignment horizontal="center"/>
    </xf>
    <xf numFmtId="3" fontId="5" fillId="2" borderId="10" xfId="0" applyNumberFormat="1" applyFont="1" applyFill="1" applyBorder="1" applyAlignment="1">
      <alignment wrapText="1"/>
    </xf>
    <xf numFmtId="169" fontId="3" fillId="0" borderId="11" xfId="0" applyNumberFormat="1" applyFont="1" applyFill="1" applyBorder="1" applyAlignment="1">
      <alignment horizontal="center"/>
    </xf>
    <xf numFmtId="3" fontId="5" fillId="2" borderId="4" xfId="0" applyNumberFormat="1" applyFont="1" applyFill="1" applyBorder="1" applyAlignment="1">
      <alignment wrapText="1"/>
    </xf>
    <xf numFmtId="0" fontId="14" fillId="0" borderId="0" xfId="0" applyNumberFormat="1" applyFont="1" applyFill="1" applyAlignment="1">
      <alignment wrapText="1"/>
    </xf>
    <xf numFmtId="0" fontId="0" fillId="0" borderId="9" xfId="0" applyNumberFormat="1" applyFont="1" applyFill="1" applyBorder="1" applyAlignment="1">
      <alignment wrapText="1"/>
    </xf>
    <xf numFmtId="0" fontId="0" fillId="0" borderId="10" xfId="0" applyNumberFormat="1" applyFont="1" applyFill="1" applyBorder="1" applyAlignment="1">
      <alignment wrapText="1"/>
    </xf>
    <xf numFmtId="0" fontId="0" fillId="0" borderId="11" xfId="0" applyNumberFormat="1" applyFont="1" applyFill="1" applyBorder="1" applyAlignment="1">
      <alignment wrapText="1"/>
    </xf>
    <xf numFmtId="0" fontId="15" fillId="0" borderId="0" xfId="0" applyNumberFormat="1" applyFont="1" applyFill="1" applyAlignment="1">
      <alignment/>
    </xf>
    <xf numFmtId="0" fontId="16" fillId="0" borderId="0" xfId="0" applyNumberFormat="1" applyFont="1" applyFill="1" applyAlignment="1">
      <alignment/>
    </xf>
    <xf numFmtId="0" fontId="17" fillId="8" borderId="9" xfId="0" applyNumberFormat="1" applyFont="1" applyFill="1" applyBorder="1" applyAlignment="1">
      <alignment/>
    </xf>
    <xf numFmtId="0" fontId="17" fillId="8" borderId="10" xfId="0" applyNumberFormat="1" applyFont="1" applyFill="1" applyBorder="1" applyAlignment="1">
      <alignment wrapText="1"/>
    </xf>
    <xf numFmtId="0" fontId="17" fillId="8" borderId="10" xfId="0" applyNumberFormat="1" applyFont="1" applyFill="1" applyBorder="1" applyAlignment="1">
      <alignment horizontal="right" wrapText="1"/>
    </xf>
    <xf numFmtId="0" fontId="17" fillId="8" borderId="4" xfId="0" applyNumberFormat="1" applyFont="1" applyFill="1" applyBorder="1" applyAlignment="1">
      <alignment horizontal="right" wrapText="1"/>
    </xf>
    <xf numFmtId="0" fontId="17" fillId="8" borderId="11" xfId="0" applyNumberFormat="1" applyFont="1" applyFill="1" applyBorder="1" applyAlignment="1">
      <alignment horizontal="right" wrapText="1"/>
    </xf>
    <xf numFmtId="0" fontId="10" fillId="0" borderId="6" xfId="0" applyNumberFormat="1" applyFont="1" applyFill="1" applyBorder="1" applyAlignment="1">
      <alignment/>
    </xf>
    <xf numFmtId="0" fontId="10" fillId="0" borderId="2" xfId="0" applyNumberFormat="1" applyFont="1" applyFill="1" applyBorder="1" applyAlignment="1">
      <alignment/>
    </xf>
    <xf numFmtId="0" fontId="10" fillId="0" borderId="4" xfId="0" applyNumberFormat="1" applyFont="1" applyFill="1" applyBorder="1" applyAlignment="1">
      <alignment/>
    </xf>
    <xf numFmtId="3" fontId="10" fillId="4" borderId="4" xfId="0" applyNumberFormat="1" applyFont="1" applyFill="1" applyBorder="1" applyAlignment="1">
      <alignment/>
    </xf>
    <xf numFmtId="9" fontId="10" fillId="9" borderId="4" xfId="0" applyNumberFormat="1" applyFont="1" applyFill="1" applyBorder="1" applyAlignment="1">
      <alignment/>
    </xf>
    <xf numFmtId="171" fontId="10" fillId="4" borderId="4" xfId="0" applyNumberFormat="1" applyFont="1" applyFill="1" applyBorder="1" applyAlignment="1">
      <alignment/>
    </xf>
    <xf numFmtId="171" fontId="10" fillId="0" borderId="4" xfId="0" applyNumberFormat="1" applyFont="1" applyFill="1" applyBorder="1" applyAlignment="1">
      <alignment/>
    </xf>
    <xf numFmtId="172" fontId="10" fillId="0" borderId="4" xfId="0" applyNumberFormat="1" applyFont="1" applyFill="1" applyBorder="1" applyAlignment="1">
      <alignment/>
    </xf>
    <xf numFmtId="171" fontId="10" fillId="0" borderId="0" xfId="0" applyNumberFormat="1" applyFont="1" applyFill="1" applyAlignment="1">
      <alignment/>
    </xf>
    <xf numFmtId="0" fontId="10" fillId="10" borderId="3" xfId="0" applyNumberFormat="1" applyFont="1" applyFill="1" applyBorder="1" applyAlignment="1">
      <alignment horizontal="right"/>
    </xf>
    <xf numFmtId="0" fontId="10" fillId="0" borderId="5" xfId="0" applyNumberFormat="1" applyFont="1" applyFill="1" applyBorder="1" applyAlignment="1">
      <alignment/>
    </xf>
    <xf numFmtId="3" fontId="10" fillId="4" borderId="0" xfId="0" applyNumberFormat="1" applyFont="1" applyFill="1" applyAlignment="1">
      <alignment/>
    </xf>
    <xf numFmtId="9" fontId="10" fillId="9" borderId="0" xfId="0" applyNumberFormat="1" applyFont="1" applyFill="1" applyAlignment="1">
      <alignment/>
    </xf>
    <xf numFmtId="171" fontId="10" fillId="4" borderId="0" xfId="0" applyNumberFormat="1" applyFont="1" applyFill="1" applyAlignment="1">
      <alignment/>
    </xf>
    <xf numFmtId="172" fontId="10" fillId="0" borderId="0" xfId="0" applyNumberFormat="1" applyFont="1" applyFill="1" applyAlignment="1">
      <alignment/>
    </xf>
    <xf numFmtId="0" fontId="10" fillId="10" borderId="6" xfId="0" applyNumberFormat="1" applyFont="1" applyFill="1" applyBorder="1" applyAlignment="1">
      <alignment horizontal="right"/>
    </xf>
    <xf numFmtId="171" fontId="10" fillId="0" borderId="1" xfId="0" applyNumberFormat="1" applyFont="1" applyFill="1" applyBorder="1" applyAlignment="1">
      <alignment/>
    </xf>
    <xf numFmtId="172" fontId="10" fillId="2" borderId="0" xfId="0" applyNumberFormat="1" applyFont="1" applyFill="1" applyAlignment="1">
      <alignment/>
    </xf>
    <xf numFmtId="171" fontId="10" fillId="0" borderId="10" xfId="0" applyNumberFormat="1" applyFont="1" applyFill="1" applyBorder="1" applyAlignment="1">
      <alignment/>
    </xf>
    <xf numFmtId="169" fontId="10" fillId="9" borderId="0" xfId="0" applyNumberFormat="1" applyFont="1" applyFill="1" applyAlignment="1">
      <alignment/>
    </xf>
    <xf numFmtId="9" fontId="10" fillId="4" borderId="0" xfId="0" applyNumberFormat="1" applyFont="1" applyFill="1" applyAlignment="1">
      <alignment wrapText="1"/>
    </xf>
    <xf numFmtId="0" fontId="10" fillId="0" borderId="7" xfId="0" applyNumberFormat="1" applyFont="1" applyFill="1" applyBorder="1" applyAlignment="1">
      <alignment/>
    </xf>
    <xf numFmtId="0" fontId="10" fillId="0" borderId="1" xfId="0" applyNumberFormat="1" applyFont="1" applyFill="1" applyBorder="1" applyAlignment="1">
      <alignment/>
    </xf>
    <xf numFmtId="3" fontId="10" fillId="4" borderId="1" xfId="0" applyNumberFormat="1" applyFont="1" applyFill="1" applyBorder="1" applyAlignment="1">
      <alignment/>
    </xf>
    <xf numFmtId="9" fontId="10" fillId="9" borderId="1" xfId="0" applyNumberFormat="1" applyFont="1" applyFill="1" applyBorder="1" applyAlignment="1">
      <alignment/>
    </xf>
    <xf numFmtId="171" fontId="10" fillId="4" borderId="1" xfId="0" applyNumberFormat="1" applyFont="1" applyFill="1" applyBorder="1" applyAlignment="1">
      <alignment/>
    </xf>
    <xf numFmtId="172" fontId="10" fillId="0" borderId="1" xfId="0" applyNumberFormat="1" applyFont="1" applyFill="1" applyBorder="1" applyAlignment="1">
      <alignment/>
    </xf>
    <xf numFmtId="0" fontId="10" fillId="10" borderId="8" xfId="0" applyNumberFormat="1" applyFont="1" applyFill="1" applyBorder="1" applyAlignment="1">
      <alignment horizontal="right"/>
    </xf>
    <xf numFmtId="0" fontId="10" fillId="0" borderId="0" xfId="0" applyNumberFormat="1" applyFont="1" applyFill="1" applyAlignment="1">
      <alignment/>
    </xf>
    <xf numFmtId="0" fontId="18" fillId="0" borderId="0" xfId="0" applyNumberFormat="1" applyFont="1" applyFill="1" applyAlignment="1">
      <alignment/>
    </xf>
    <xf numFmtId="0" fontId="17" fillId="8" borderId="2" xfId="0" applyNumberFormat="1" applyFont="1" applyFill="1" applyBorder="1" applyAlignment="1">
      <alignment horizontal="center"/>
    </xf>
    <xf numFmtId="0" fontId="17" fillId="8" borderId="4" xfId="0" applyNumberFormat="1" applyFont="1" applyFill="1" applyBorder="1" applyAlignment="1">
      <alignment horizontal="center"/>
    </xf>
    <xf numFmtId="0" fontId="17" fillId="8" borderId="3" xfId="0" applyNumberFormat="1" applyFont="1" applyFill="1" applyBorder="1" applyAlignment="1">
      <alignment horizontal="center"/>
    </xf>
    <xf numFmtId="0" fontId="17" fillId="8" borderId="7" xfId="0" applyNumberFormat="1" applyFont="1" applyFill="1" applyBorder="1" applyAlignment="1">
      <alignment/>
    </xf>
    <xf numFmtId="0" fontId="17" fillId="8" borderId="1" xfId="0" applyNumberFormat="1" applyFont="1" applyFill="1" applyBorder="1" applyAlignment="1">
      <alignment wrapText="1"/>
    </xf>
    <xf numFmtId="0" fontId="17" fillId="8" borderId="0" xfId="0" applyNumberFormat="1" applyFont="1" applyFill="1" applyAlignment="1">
      <alignment wrapText="1"/>
    </xf>
    <xf numFmtId="0" fontId="17" fillId="8" borderId="6" xfId="0" applyNumberFormat="1" applyFont="1" applyFill="1" applyBorder="1" applyAlignment="1">
      <alignment wrapText="1"/>
    </xf>
    <xf numFmtId="171" fontId="10" fillId="4" borderId="6" xfId="0" applyNumberFormat="1" applyFont="1" applyFill="1" applyBorder="1" applyAlignment="1">
      <alignment/>
    </xf>
    <xf numFmtId="173" fontId="0" fillId="0" borderId="0" xfId="0" applyNumberFormat="1" applyFont="1" applyFill="1" applyAlignment="1">
      <alignment wrapText="1"/>
    </xf>
    <xf numFmtId="0" fontId="1" fillId="0" borderId="12"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3" fillId="0" borderId="12" xfId="0" applyNumberFormat="1" applyFont="1" applyFill="1" applyBorder="1" applyAlignment="1">
      <alignment vertical="top" wrapText="1"/>
    </xf>
    <xf numFmtId="166" fontId="3" fillId="0" borderId="12" xfId="0" applyNumberFormat="1" applyFont="1" applyFill="1" applyBorder="1" applyAlignment="1">
      <alignment horizontal="right" vertical="top" wrapText="1"/>
    </xf>
    <xf numFmtId="166" fontId="3" fillId="9" borderId="12" xfId="0" applyNumberFormat="1" applyFont="1" applyFill="1" applyBorder="1" applyAlignment="1">
      <alignment horizontal="right" vertical="top" wrapText="1"/>
    </xf>
    <xf numFmtId="166" fontId="3" fillId="4" borderId="12" xfId="0" applyNumberFormat="1" applyFont="1" applyFill="1" applyBorder="1" applyAlignment="1">
      <alignment horizontal="right" vertical="top" wrapText="1"/>
    </xf>
    <xf numFmtId="0" fontId="3" fillId="0" borderId="4" xfId="0" applyNumberFormat="1" applyFont="1" applyFill="1" applyBorder="1" applyAlignment="1">
      <alignment vertical="top"/>
    </xf>
    <xf numFmtId="0" fontId="19" fillId="0" borderId="0" xfId="0" applyNumberFormat="1" applyFont="1" applyFill="1" applyAlignment="1">
      <alignment/>
    </xf>
    <xf numFmtId="0" fontId="3" fillId="0" borderId="0" xfId="0" applyNumberFormat="1" applyFont="1" applyFill="1" applyAlignment="1">
      <alignment horizontal="left"/>
    </xf>
    <xf numFmtId="0" fontId="3" fillId="0" borderId="1"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0" xfId="0" applyNumberFormat="1" applyFont="1" applyFill="1" applyAlignment="1">
      <alignment horizontal="right"/>
    </xf>
    <xf numFmtId="0" fontId="0" fillId="0" borderId="0" xfId="0" applyNumberFormat="1" applyFont="1" applyFill="1" applyAlignment="1">
      <alignment horizontal="right" wrapText="1"/>
    </xf>
    <xf numFmtId="0" fontId="3" fillId="0" borderId="1" xfId="0" applyNumberFormat="1" applyFont="1" applyFill="1" applyBorder="1" applyAlignment="1">
      <alignment horizontal="right"/>
    </xf>
    <xf numFmtId="0" fontId="0" fillId="0" borderId="1" xfId="0" applyNumberFormat="1" applyFont="1" applyFill="1" applyBorder="1" applyAlignment="1">
      <alignment horizontal="right" wrapText="1"/>
    </xf>
    <xf numFmtId="0" fontId="3" fillId="4" borderId="4" xfId="0" applyNumberFormat="1" applyFont="1" applyFill="1" applyBorder="1" applyAlignment="1">
      <alignment horizontal="left"/>
    </xf>
    <xf numFmtId="0" fontId="5" fillId="2" borderId="1" xfId="0" applyNumberFormat="1" applyFont="1" applyFill="1" applyBorder="1" applyAlignment="1">
      <alignment horizontal="left" wrapText="1"/>
    </xf>
    <xf numFmtId="0" fontId="4" fillId="0" borderId="12" xfId="0" applyNumberFormat="1" applyFont="1" applyFill="1" applyBorder="1" applyAlignment="1">
      <alignment wrapText="1"/>
    </xf>
    <xf numFmtId="0" fontId="4" fillId="0" borderId="12" xfId="0" applyNumberFormat="1" applyFont="1" applyFill="1" applyBorder="1" applyAlignment="1">
      <alignment horizontal="right" wrapText="1"/>
    </xf>
    <xf numFmtId="171" fontId="3" fillId="0" borderId="12" xfId="0" applyNumberFormat="1" applyFont="1" applyFill="1" applyBorder="1" applyAlignment="1">
      <alignment/>
    </xf>
    <xf numFmtId="169" fontId="3" fillId="0" borderId="12" xfId="0" applyNumberFormat="1" applyFont="1" applyFill="1" applyBorder="1" applyAlignment="1">
      <alignment/>
    </xf>
    <xf numFmtId="3" fontId="3" fillId="0" borderId="12" xfId="0" applyNumberFormat="1" applyFont="1" applyFill="1" applyBorder="1" applyAlignment="1">
      <alignment/>
    </xf>
    <xf numFmtId="171" fontId="20" fillId="0" borderId="12" xfId="0" applyNumberFormat="1" applyFont="1" applyFill="1" applyBorder="1" applyAlignment="1">
      <alignment horizontal="right"/>
    </xf>
    <xf numFmtId="0" fontId="10" fillId="0" borderId="12" xfId="0" applyNumberFormat="1" applyFont="1" applyFill="1" applyBorder="1" applyAlignment="1">
      <alignment horizontal="right"/>
    </xf>
    <xf numFmtId="169" fontId="10" fillId="0" borderId="12" xfId="0" applyNumberFormat="1" applyFont="1" applyFill="1" applyBorder="1" applyAlignment="1">
      <alignment horizontal="right"/>
    </xf>
    <xf numFmtId="171" fontId="3" fillId="2" borderId="12" xfId="0" applyNumberFormat="1" applyFont="1" applyFill="1" applyBorder="1" applyAlignment="1">
      <alignment/>
    </xf>
    <xf numFmtId="171" fontId="3" fillId="11" borderId="12" xfId="0" applyNumberFormat="1" applyFont="1" applyFill="1" applyBorder="1" applyAlignment="1">
      <alignment horizontal="right"/>
    </xf>
    <xf numFmtId="169" fontId="3" fillId="11" borderId="12" xfId="0" applyNumberFormat="1" applyFont="1" applyFill="1" applyBorder="1" applyAlignment="1">
      <alignment horizontal="right"/>
    </xf>
    <xf numFmtId="0" fontId="2" fillId="11" borderId="3" xfId="0" applyNumberFormat="1" applyFont="1" applyFill="1" applyBorder="1" applyAlignment="1">
      <alignment/>
    </xf>
    <xf numFmtId="169" fontId="3" fillId="11" borderId="12" xfId="0" applyNumberFormat="1" applyFont="1" applyFill="1" applyBorder="1" applyAlignment="1">
      <alignment/>
    </xf>
    <xf numFmtId="3" fontId="3" fillId="11" borderId="12" xfId="0" applyNumberFormat="1" applyFont="1" applyFill="1" applyBorder="1" applyAlignment="1">
      <alignment/>
    </xf>
    <xf numFmtId="169" fontId="3" fillId="2" borderId="12" xfId="0" applyNumberFormat="1" applyFont="1" applyFill="1" applyBorder="1" applyAlignment="1">
      <alignment/>
    </xf>
    <xf numFmtId="0" fontId="2" fillId="11" borderId="6" xfId="0" applyNumberFormat="1" applyFont="1" applyFill="1" applyBorder="1" applyAlignment="1">
      <alignment/>
    </xf>
    <xf numFmtId="171" fontId="3" fillId="11" borderId="12" xfId="0" applyNumberFormat="1" applyFont="1" applyFill="1" applyBorder="1" applyAlignment="1">
      <alignment/>
    </xf>
    <xf numFmtId="0" fontId="3" fillId="11" borderId="12" xfId="0" applyNumberFormat="1" applyFont="1" applyFill="1" applyBorder="1" applyAlignment="1">
      <alignment/>
    </xf>
    <xf numFmtId="171" fontId="10" fillId="0" borderId="12" xfId="0" applyNumberFormat="1" applyFont="1" applyFill="1" applyBorder="1" applyAlignment="1">
      <alignment horizontal="right"/>
    </xf>
    <xf numFmtId="0" fontId="2" fillId="11" borderId="8" xfId="0" applyNumberFormat="1" applyFont="1" applyFill="1" applyBorder="1" applyAlignment="1">
      <alignment/>
    </xf>
    <xf numFmtId="171" fontId="20" fillId="0" borderId="9" xfId="0" applyNumberFormat="1" applyFont="1" applyFill="1" applyBorder="1" applyAlignment="1">
      <alignment horizontal="right"/>
    </xf>
    <xf numFmtId="0" fontId="10" fillId="0" borderId="11" xfId="0" applyNumberFormat="1" applyFont="1" applyFill="1" applyBorder="1" applyAlignment="1">
      <alignment horizontal="right"/>
    </xf>
    <xf numFmtId="0" fontId="3" fillId="0" borderId="9" xfId="0" applyNumberFormat="1" applyFont="1" applyFill="1" applyBorder="1" applyAlignment="1">
      <alignment/>
    </xf>
    <xf numFmtId="171" fontId="10" fillId="12" borderId="10" xfId="0" applyNumberFormat="1" applyFont="1" applyFill="1" applyBorder="1" applyAlignment="1">
      <alignment horizontal="right"/>
    </xf>
    <xf numFmtId="0" fontId="3" fillId="2" borderId="12" xfId="0" applyNumberFormat="1" applyFont="1" applyFill="1" applyBorder="1" applyAlignment="1">
      <alignment horizontal="left"/>
    </xf>
    <xf numFmtId="171" fontId="3" fillId="11" borderId="12" xfId="0" applyNumberFormat="1" applyFont="1" applyFill="1" applyBorder="1" applyAlignment="1">
      <alignment horizontal="left"/>
    </xf>
    <xf numFmtId="171" fontId="20" fillId="0" borderId="10" xfId="0" applyNumberFormat="1" applyFont="1" applyFill="1" applyBorder="1" applyAlignment="1">
      <alignment horizontal="right"/>
    </xf>
    <xf numFmtId="0" fontId="12" fillId="0" borderId="4" xfId="0" applyNumberFormat="1" applyFont="1" applyFill="1" applyBorder="1" applyAlignment="1">
      <alignment/>
    </xf>
    <xf numFmtId="0" fontId="0" fillId="0" borderId="4" xfId="0" applyNumberFormat="1" applyFont="1" applyFill="1" applyBorder="1" applyAlignment="1">
      <alignment/>
    </xf>
    <xf numFmtId="0" fontId="21" fillId="0" borderId="0" xfId="0" applyNumberFormat="1" applyFont="1" applyFill="1" applyAlignment="1">
      <alignment/>
    </xf>
    <xf numFmtId="0" fontId="21" fillId="0" borderId="0" xfId="0" applyNumberFormat="1" applyFont="1" applyFill="1" applyAlignment="1">
      <alignment vertical="top"/>
    </xf>
    <xf numFmtId="0" fontId="13" fillId="0" borderId="0" xfId="0" applyNumberFormat="1" applyFont="1" applyFill="1" applyAlignment="1">
      <alignment vertical="top"/>
    </xf>
    <xf numFmtId="0" fontId="21" fillId="0" borderId="1" xfId="0" applyNumberFormat="1" applyFont="1" applyFill="1" applyBorder="1" applyAlignment="1">
      <alignment horizontal="right" vertical="top" wrapText="1"/>
    </xf>
    <xf numFmtId="0" fontId="22" fillId="0" borderId="0" xfId="0" applyNumberFormat="1" applyFont="1" applyFill="1" applyAlignment="1">
      <alignment/>
    </xf>
    <xf numFmtId="170" fontId="10" fillId="0" borderId="4" xfId="0" applyNumberFormat="1" applyFont="1" applyFill="1" applyBorder="1" applyAlignment="1">
      <alignment horizontal="right"/>
    </xf>
    <xf numFmtId="2" fontId="10" fillId="0" borderId="4" xfId="0" applyNumberFormat="1" applyFont="1" applyFill="1" applyBorder="1" applyAlignment="1">
      <alignment horizontal="right"/>
    </xf>
    <xf numFmtId="170" fontId="10" fillId="0" borderId="0" xfId="0" applyNumberFormat="1" applyFont="1" applyFill="1" applyAlignment="1">
      <alignment horizontal="right"/>
    </xf>
    <xf numFmtId="170" fontId="10" fillId="2" borderId="0" xfId="0" applyNumberFormat="1" applyFont="1" applyFill="1" applyAlignment="1">
      <alignment horizontal="right"/>
    </xf>
    <xf numFmtId="0" fontId="22" fillId="11" borderId="0" xfId="0" applyNumberFormat="1" applyFont="1" applyFill="1" applyAlignment="1">
      <alignment/>
    </xf>
    <xf numFmtId="170" fontId="10" fillId="11" borderId="0" xfId="0" applyNumberFormat="1" applyFont="1" applyFill="1" applyAlignment="1">
      <alignment horizontal="right"/>
    </xf>
    <xf numFmtId="0" fontId="10" fillId="0" borderId="0" xfId="0" applyNumberFormat="1" applyFont="1" applyFill="1" applyAlignment="1">
      <alignment horizontal="right" wrapText="1"/>
    </xf>
    <xf numFmtId="0" fontId="10" fillId="0" borderId="0" xfId="0" applyNumberFormat="1" applyFont="1" applyFill="1" applyAlignment="1">
      <alignment horizontal="right" vertical="top" wrapText="1"/>
    </xf>
    <xf numFmtId="170" fontId="10" fillId="13" borderId="0" xfId="0" applyNumberFormat="1" applyFont="1" applyFill="1" applyAlignment="1">
      <alignment horizontal="right"/>
    </xf>
    <xf numFmtId="0" fontId="2" fillId="0" borderId="1" xfId="0" applyNumberFormat="1" applyFont="1" applyFill="1" applyBorder="1" applyAlignment="1">
      <alignment vertical="top" wrapText="1"/>
    </xf>
    <xf numFmtId="0" fontId="1" fillId="0" borderId="0" xfId="0" applyNumberFormat="1" applyFont="1" applyFill="1" applyAlignment="1">
      <alignment vertical="top" wrapText="1"/>
    </xf>
    <xf numFmtId="1" fontId="10" fillId="0" borderId="4" xfId="0" applyNumberFormat="1" applyFont="1" applyFill="1" applyBorder="1" applyAlignment="1">
      <alignment horizontal="right"/>
    </xf>
    <xf numFmtId="174" fontId="10" fillId="2" borderId="4" xfId="0" applyNumberFormat="1" applyFont="1" applyFill="1" applyBorder="1" applyAlignment="1">
      <alignment/>
    </xf>
    <xf numFmtId="174" fontId="10" fillId="6" borderId="4" xfId="0" applyNumberFormat="1" applyFont="1" applyFill="1" applyBorder="1" applyAlignment="1">
      <alignment/>
    </xf>
    <xf numFmtId="170" fontId="10" fillId="11" borderId="4" xfId="0" applyNumberFormat="1" applyFont="1" applyFill="1" applyBorder="1" applyAlignment="1">
      <alignment horizontal="right"/>
    </xf>
    <xf numFmtId="0" fontId="2" fillId="0" borderId="0" xfId="0" applyNumberFormat="1" applyFont="1" applyFill="1" applyAlignment="1">
      <alignment vertical="top"/>
    </xf>
    <xf numFmtId="0" fontId="2" fillId="0" borderId="0" xfId="0" applyNumberFormat="1" applyFont="1" applyFill="1" applyAlignment="1">
      <alignment vertical="top" wrapText="1"/>
    </xf>
    <xf numFmtId="0" fontId="0" fillId="2" borderId="0" xfId="0" applyNumberFormat="1" applyFont="1" applyFill="1" applyAlignment="1">
      <alignment wrapText="1"/>
    </xf>
    <xf numFmtId="0" fontId="22" fillId="0" borderId="0" xfId="0" applyNumberFormat="1" applyFont="1" applyFill="1" applyAlignment="1">
      <alignment vertical="top"/>
    </xf>
    <xf numFmtId="0" fontId="22" fillId="0" borderId="9" xfId="0" applyNumberFormat="1" applyFont="1" applyFill="1" applyBorder="1" applyAlignment="1">
      <alignment horizontal="center"/>
    </xf>
    <xf numFmtId="0" fontId="22" fillId="0" borderId="10" xfId="0" applyNumberFormat="1" applyFont="1" applyFill="1" applyBorder="1" applyAlignment="1">
      <alignment horizontal="center"/>
    </xf>
    <xf numFmtId="0" fontId="22" fillId="0" borderId="11" xfId="0" applyNumberFormat="1" applyFont="1" applyFill="1" applyBorder="1" applyAlignment="1">
      <alignment horizontal="center"/>
    </xf>
    <xf numFmtId="1" fontId="2" fillId="0" borderId="4" xfId="0" applyNumberFormat="1" applyFont="1" applyFill="1" applyBorder="1" applyAlignment="1">
      <alignment vertical="top" wrapText="1"/>
    </xf>
    <xf numFmtId="1" fontId="2" fillId="0" borderId="4" xfId="0" applyNumberFormat="1" applyFont="1" applyFill="1" applyBorder="1" applyAlignment="1">
      <alignment horizontal="right" vertical="top" wrapText="1"/>
    </xf>
    <xf numFmtId="1" fontId="2" fillId="0" borderId="0" xfId="0" applyNumberFormat="1" applyFont="1" applyFill="1" applyAlignment="1">
      <alignment vertical="top" wrapText="1"/>
    </xf>
    <xf numFmtId="1" fontId="2" fillId="0" borderId="0" xfId="0" applyNumberFormat="1" applyFont="1" applyFill="1" applyAlignment="1">
      <alignment horizontal="right" vertical="top" wrapText="1"/>
    </xf>
    <xf numFmtId="1" fontId="2" fillId="0" borderId="0" xfId="0" applyNumberFormat="1" applyFont="1" applyFill="1" applyAlignment="1">
      <alignment horizontal="right" wrapText="1"/>
    </xf>
    <xf numFmtId="1" fontId="2" fillId="0" borderId="0" xfId="0" applyNumberFormat="1" applyFont="1" applyFill="1" applyAlignment="1">
      <alignment horizontal="right"/>
    </xf>
    <xf numFmtId="9" fontId="2" fillId="0" borderId="0" xfId="0" applyNumberFormat="1" applyFont="1" applyFill="1" applyAlignment="1">
      <alignment vertical="top" wrapText="1"/>
    </xf>
    <xf numFmtId="9" fontId="2" fillId="0" borderId="0" xfId="0" applyNumberFormat="1" applyFont="1" applyFill="1" applyAlignment="1">
      <alignment wrapText="1"/>
    </xf>
    <xf numFmtId="9" fontId="2" fillId="0" borderId="0" xfId="0" applyNumberFormat="1" applyFont="1" applyFill="1" applyAlignment="1">
      <alignment horizontal="right"/>
    </xf>
    <xf numFmtId="0" fontId="2" fillId="0" borderId="0" xfId="0" applyNumberFormat="1" applyFont="1" applyFill="1" applyAlignment="1">
      <alignment horizontal="right" wrapText="1"/>
    </xf>
    <xf numFmtId="9" fontId="2" fillId="0" borderId="0" xfId="0" applyNumberFormat="1" applyFont="1" applyFill="1" applyAlignment="1">
      <alignment horizontal="right" vertical="top" wrapText="1"/>
    </xf>
    <xf numFmtId="0" fontId="2" fillId="0" borderId="0" xfId="0" applyNumberFormat="1" applyFont="1" applyFill="1" applyAlignment="1">
      <alignment horizontal="right" vertical="top" wrapText="1"/>
    </xf>
    <xf numFmtId="0" fontId="4" fillId="0" borderId="2" xfId="0" applyNumberFormat="1" applyFont="1" applyFill="1" applyBorder="1" applyAlignment="1">
      <alignment wrapText="1"/>
    </xf>
    <xf numFmtId="0" fontId="4" fillId="0" borderId="4" xfId="0" applyNumberFormat="1" applyFont="1" applyFill="1" applyBorder="1" applyAlignment="1">
      <alignment wrapText="1"/>
    </xf>
    <xf numFmtId="0" fontId="4" fillId="0" borderId="4" xfId="0" applyNumberFormat="1" applyFont="1" applyFill="1" applyBorder="1" applyAlignment="1">
      <alignment/>
    </xf>
    <xf numFmtId="0" fontId="4" fillId="0" borderId="3" xfId="0" applyNumberFormat="1" applyFont="1" applyFill="1" applyBorder="1" applyAlignment="1">
      <alignment/>
    </xf>
    <xf numFmtId="0" fontId="3" fillId="0" borderId="7" xfId="0" applyNumberFormat="1" applyFont="1" applyFill="1" applyBorder="1" applyAlignment="1">
      <alignment wrapText="1"/>
    </xf>
    <xf numFmtId="0" fontId="3" fillId="0" borderId="2" xfId="0" applyNumberFormat="1" applyFont="1" applyFill="1" applyBorder="1" applyAlignment="1">
      <alignment vertical="top"/>
    </xf>
    <xf numFmtId="0" fontId="3" fillId="0" borderId="4" xfId="0" applyNumberFormat="1" applyFont="1" applyFill="1" applyBorder="1" applyAlignment="1">
      <alignment vertical="top" wrapText="1"/>
    </xf>
    <xf numFmtId="0" fontId="3" fillId="0" borderId="3" xfId="0" applyNumberFormat="1" applyFont="1" applyFill="1" applyBorder="1" applyAlignment="1">
      <alignment vertical="top" wrapText="1"/>
    </xf>
    <xf numFmtId="0" fontId="3" fillId="0" borderId="5" xfId="0" applyNumberFormat="1" applyFont="1" applyFill="1" applyBorder="1" applyAlignment="1">
      <alignment vertical="top"/>
    </xf>
    <xf numFmtId="0" fontId="3" fillId="0" borderId="0" xfId="0" applyNumberFormat="1" applyFont="1" applyFill="1" applyAlignment="1">
      <alignment vertical="top"/>
    </xf>
    <xf numFmtId="0" fontId="3" fillId="0" borderId="0" xfId="0" applyNumberFormat="1" applyFont="1" applyFill="1" applyAlignment="1">
      <alignment vertical="top" wrapText="1"/>
    </xf>
    <xf numFmtId="0" fontId="3" fillId="0" borderId="6" xfId="0" applyNumberFormat="1" applyFont="1" applyFill="1" applyBorder="1" applyAlignment="1">
      <alignment vertical="top" wrapText="1"/>
    </xf>
    <xf numFmtId="0" fontId="3" fillId="0" borderId="7" xfId="0" applyNumberFormat="1" applyFont="1" applyFill="1" applyBorder="1" applyAlignment="1">
      <alignment vertical="top"/>
    </xf>
    <xf numFmtId="0" fontId="3" fillId="0" borderId="1" xfId="0" applyNumberFormat="1" applyFont="1" applyFill="1" applyBorder="1" applyAlignment="1">
      <alignment vertical="top"/>
    </xf>
    <xf numFmtId="0" fontId="3" fillId="0" borderId="1" xfId="0" applyNumberFormat="1" applyFont="1" applyFill="1" applyBorder="1" applyAlignment="1">
      <alignment vertical="top" wrapText="1"/>
    </xf>
    <xf numFmtId="0" fontId="3" fillId="0" borderId="8" xfId="0" applyNumberFormat="1" applyFont="1" applyFill="1" applyBorder="1" applyAlignment="1">
      <alignment vertical="top" wrapText="1"/>
    </xf>
    <xf numFmtId="167" fontId="4" fillId="0" borderId="12" xfId="0" applyNumberFormat="1" applyFont="1" applyFill="1" applyBorder="1" applyAlignment="1">
      <alignment horizontal="center" wrapText="1"/>
    </xf>
    <xf numFmtId="0" fontId="2" fillId="11" borderId="12" xfId="0" applyNumberFormat="1" applyFont="1" applyFill="1" applyBorder="1" applyAlignment="1">
      <alignment/>
    </xf>
    <xf numFmtId="167" fontId="3" fillId="0" borderId="12" xfId="0" applyNumberFormat="1" applyFont="1" applyFill="1" applyBorder="1" applyAlignment="1">
      <alignment horizontal="center"/>
    </xf>
    <xf numFmtId="0" fontId="3" fillId="11" borderId="12" xfId="0" applyNumberFormat="1" applyFont="1" applyFill="1" applyBorder="1" applyAlignment="1">
      <alignment horizontal="center"/>
    </xf>
    <xf numFmtId="167" fontId="3" fillId="11" borderId="12" xfId="0" applyNumberFormat="1" applyFont="1" applyFill="1" applyBorder="1" applyAlignment="1">
      <alignment horizontal="center"/>
    </xf>
    <xf numFmtId="0" fontId="23" fillId="0" borderId="0" xfId="0" applyNumberFormat="1" applyFont="1" applyFill="1" applyAlignment="1">
      <alignment wrapText="1"/>
    </xf>
    <xf numFmtId="0" fontId="24" fillId="0" borderId="14" xfId="0" applyNumberFormat="1" applyFont="1" applyFill="1" applyBorder="1" applyAlignment="1">
      <alignment/>
    </xf>
    <xf numFmtId="9" fontId="3" fillId="0" borderId="12" xfId="0" applyNumberFormat="1" applyFont="1" applyFill="1" applyBorder="1" applyAlignment="1">
      <alignment/>
    </xf>
    <xf numFmtId="175" fontId="3" fillId="0" borderId="12" xfId="0" applyNumberFormat="1" applyFont="1" applyFill="1" applyBorder="1" applyAlignment="1">
      <alignment/>
    </xf>
    <xf numFmtId="175" fontId="3" fillId="0" borderId="12" xfId="0" applyNumberFormat="1" applyFont="1" applyFill="1" applyBorder="1" applyAlignment="1">
      <alignment horizontal="right"/>
    </xf>
    <xf numFmtId="0" fontId="1" fillId="0" borderId="0" xfId="0" applyNumberFormat="1" applyFont="1" applyFill="1" applyAlignment="1">
      <alignment horizontal="left"/>
    </xf>
    <xf numFmtId="0" fontId="0" fillId="0" borderId="0" xfId="0" applyNumberFormat="1" applyFont="1" applyFill="1" applyAlignment="1">
      <alignment horizontal="left" wrapText="1"/>
    </xf>
    <xf numFmtId="0" fontId="10" fillId="0" borderId="0" xfId="0" applyNumberFormat="1" applyFont="1" applyFill="1" applyAlignment="1">
      <alignment wrapText="1"/>
    </xf>
    <xf numFmtId="0" fontId="3" fillId="0" borderId="6"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0" xfId="0" applyNumberFormat="1" applyFont="1" applyFill="1" applyAlignment="1">
      <alignment vertical="center" wrapText="1"/>
    </xf>
    <xf numFmtId="0" fontId="3" fillId="0" borderId="2" xfId="0" applyNumberFormat="1" applyFont="1" applyFill="1" applyBorder="1" applyAlignment="1">
      <alignment vertical="center" wrapText="1"/>
    </xf>
    <xf numFmtId="176" fontId="10" fillId="11" borderId="14" xfId="0" applyNumberFormat="1" applyFont="1" applyFill="1" applyBorder="1" applyAlignment="1">
      <alignment vertical="top" wrapText="1"/>
    </xf>
    <xf numFmtId="2" fontId="2" fillId="0" borderId="6" xfId="0" applyNumberFormat="1" applyFont="1" applyFill="1" applyBorder="1" applyAlignment="1">
      <alignment/>
    </xf>
    <xf numFmtId="2" fontId="2" fillId="0" borderId="14" xfId="0" applyNumberFormat="1" applyFont="1" applyFill="1" applyBorder="1" applyAlignment="1">
      <alignment/>
    </xf>
    <xf numFmtId="2" fontId="3" fillId="0" borderId="5" xfId="0" applyNumberFormat="1" applyFont="1" applyFill="1" applyBorder="1" applyAlignment="1">
      <alignment/>
    </xf>
    <xf numFmtId="2" fontId="3" fillId="0" borderId="0" xfId="0" applyNumberFormat="1" applyFont="1" applyFill="1" applyAlignment="1">
      <alignment/>
    </xf>
    <xf numFmtId="9" fontId="3" fillId="0" borderId="0" xfId="0" applyNumberFormat="1" applyFont="1" applyFill="1" applyAlignment="1">
      <alignment vertical="center"/>
    </xf>
    <xf numFmtId="9" fontId="3" fillId="0" borderId="6" xfId="0" applyNumberFormat="1" applyFont="1" applyFill="1" applyBorder="1" applyAlignment="1">
      <alignment vertical="center"/>
    </xf>
    <xf numFmtId="176" fontId="10" fillId="11" borderId="0" xfId="0" applyNumberFormat="1" applyFont="1" applyFill="1" applyAlignment="1">
      <alignment vertical="top" wrapText="1"/>
    </xf>
    <xf numFmtId="176" fontId="10" fillId="11" borderId="13" xfId="0" applyNumberFormat="1" applyFont="1" applyFill="1" applyBorder="1" applyAlignment="1">
      <alignment vertical="top" wrapText="1"/>
    </xf>
    <xf numFmtId="2" fontId="2" fillId="0" borderId="13" xfId="0" applyNumberFormat="1" applyFont="1" applyFill="1" applyBorder="1" applyAlignment="1">
      <alignment/>
    </xf>
    <xf numFmtId="2" fontId="3" fillId="0" borderId="7" xfId="0" applyNumberFormat="1" applyFont="1" applyFill="1" applyBorder="1" applyAlignment="1">
      <alignment/>
    </xf>
    <xf numFmtId="0" fontId="5" fillId="0" borderId="0" xfId="0" applyNumberFormat="1" applyFont="1" applyFill="1" applyAlignment="1">
      <alignment vertical="center"/>
    </xf>
    <xf numFmtId="0" fontId="25" fillId="0" borderId="0" xfId="0" applyNumberFormat="1" applyFont="1" applyFill="1" applyAlignment="1">
      <alignment/>
    </xf>
    <xf numFmtId="0" fontId="4" fillId="0" borderId="0" xfId="0" applyNumberFormat="1" applyFont="1" applyFill="1" applyAlignment="1">
      <alignment/>
    </xf>
    <xf numFmtId="166" fontId="3" fillId="0" borderId="0" xfId="0" applyNumberFormat="1" applyFont="1" applyFill="1" applyAlignment="1">
      <alignment/>
    </xf>
    <xf numFmtId="0" fontId="26" fillId="0" borderId="0" xfId="0" applyNumberFormat="1" applyFont="1" applyFill="1" applyAlignment="1">
      <alignment vertical="top"/>
    </xf>
    <xf numFmtId="0" fontId="26" fillId="0" borderId="0" xfId="0" applyNumberFormat="1" applyFont="1" applyFill="1" applyAlignment="1">
      <alignment/>
    </xf>
    <xf numFmtId="0" fontId="0" fillId="0" borderId="0" xfId="0" applyNumberFormat="1" applyFont="1" applyFill="1" applyAlignment="1">
      <alignment/>
    </xf>
    <xf numFmtId="0" fontId="1" fillId="0" borderId="12" xfId="0" applyNumberFormat="1" applyFont="1" applyFill="1" applyBorder="1" applyAlignment="1">
      <alignment vertical="top" wrapText="1"/>
    </xf>
    <xf numFmtId="0" fontId="10" fillId="0" borderId="12" xfId="0" applyNumberFormat="1" applyFont="1" applyFill="1" applyBorder="1" applyAlignment="1">
      <alignment/>
    </xf>
    <xf numFmtId="0" fontId="10" fillId="0" borderId="15" xfId="0" applyNumberFormat="1" applyFont="1" applyFill="1" applyBorder="1" applyAlignment="1">
      <alignment vertical="top"/>
    </xf>
    <xf numFmtId="0" fontId="10" fillId="0" borderId="9" xfId="0" applyNumberFormat="1" applyFont="1" applyFill="1" applyBorder="1" applyAlignment="1">
      <alignment/>
    </xf>
    <xf numFmtId="0" fontId="10" fillId="3" borderId="9" xfId="0" applyNumberFormat="1" applyFont="1" applyFill="1" applyBorder="1" applyAlignment="1">
      <alignment/>
    </xf>
    <xf numFmtId="0" fontId="10" fillId="0" borderId="13" xfId="0" applyNumberFormat="1" applyFont="1" applyFill="1" applyBorder="1" applyAlignment="1">
      <alignment vertical="top"/>
    </xf>
    <xf numFmtId="0" fontId="10" fillId="0" borderId="12" xfId="0" applyNumberFormat="1" applyFont="1" applyFill="1" applyBorder="1" applyAlignment="1">
      <alignment vertical="top"/>
    </xf>
    <xf numFmtId="0" fontId="0" fillId="0" borderId="15" xfId="0" applyNumberFormat="1" applyFont="1" applyFill="1" applyBorder="1" applyAlignment="1">
      <alignment wrapText="1"/>
    </xf>
    <xf numFmtId="0" fontId="0" fillId="0" borderId="13" xfId="0" applyNumberFormat="1" applyFont="1" applyFill="1" applyBorder="1" applyAlignment="1">
      <alignment wrapText="1"/>
    </xf>
    <xf numFmtId="0" fontId="0" fillId="0" borderId="7" xfId="0" applyNumberFormat="1" applyFont="1" applyFill="1" applyBorder="1" applyAlignment="1">
      <alignment wrapText="1"/>
    </xf>
    <xf numFmtId="0" fontId="27" fillId="0" borderId="1" xfId="0" applyNumberFormat="1" applyFont="1" applyFill="1" applyBorder="1" applyAlignment="1">
      <alignment/>
    </xf>
    <xf numFmtId="0" fontId="4" fillId="13" borderId="15" xfId="0" applyNumberFormat="1" applyFont="1" applyFill="1" applyBorder="1" applyAlignment="1">
      <alignment horizontal="center" vertical="center"/>
    </xf>
    <xf numFmtId="0" fontId="4" fillId="13" borderId="15" xfId="0" applyNumberFormat="1" applyFont="1" applyFill="1" applyBorder="1" applyAlignment="1">
      <alignment horizontal="center" wrapText="1"/>
    </xf>
    <xf numFmtId="0" fontId="4" fillId="13" borderId="13" xfId="0" applyNumberFormat="1" applyFont="1" applyFill="1" applyBorder="1" applyAlignment="1">
      <alignment horizontal="center" vertical="center"/>
    </xf>
    <xf numFmtId="0" fontId="3" fillId="0" borderId="13" xfId="0" applyNumberFormat="1" applyFont="1" applyFill="1" applyBorder="1" applyAlignment="1">
      <alignment horizontal="center"/>
    </xf>
    <xf numFmtId="1" fontId="3" fillId="0" borderId="12" xfId="0" applyNumberFormat="1" applyFont="1" applyFill="1" applyBorder="1" applyAlignment="1">
      <alignment horizontal="center"/>
    </xf>
    <xf numFmtId="10" fontId="0" fillId="0" borderId="0" xfId="0" applyNumberFormat="1" applyFont="1" applyFill="1" applyAlignment="1">
      <alignment wrapText="1"/>
    </xf>
    <xf numFmtId="0" fontId="28" fillId="0" borderId="0" xfId="0" applyNumberFormat="1" applyFont="1" applyFill="1" applyAlignment="1">
      <alignment horizontal="center" wrapText="1"/>
    </xf>
    <xf numFmtId="0" fontId="29" fillId="0" borderId="0" xfId="0" applyNumberFormat="1" applyFont="1" applyFill="1" applyAlignment="1">
      <alignment horizontal="center" wrapText="1"/>
    </xf>
    <xf numFmtId="0" fontId="14" fillId="14" borderId="12" xfId="0" applyNumberFormat="1" applyFont="1" applyFill="1" applyBorder="1" applyAlignment="1">
      <alignment horizontal="center" wrapText="1"/>
    </xf>
    <xf numFmtId="0" fontId="14" fillId="14" borderId="7" xfId="0" applyNumberFormat="1" applyFont="1" applyFill="1" applyBorder="1" applyAlignment="1">
      <alignment horizontal="center" wrapText="1"/>
    </xf>
    <xf numFmtId="0" fontId="14" fillId="14" borderId="8" xfId="0" applyNumberFormat="1" applyFont="1" applyFill="1" applyBorder="1" applyAlignment="1">
      <alignment horizontal="center" wrapText="1"/>
    </xf>
    <xf numFmtId="0" fontId="14" fillId="0" borderId="5" xfId="0" applyNumberFormat="1" applyFont="1" applyFill="1" applyBorder="1" applyAlignment="1">
      <alignment horizontal="center" wrapText="1"/>
    </xf>
    <xf numFmtId="0" fontId="0" fillId="0" borderId="12" xfId="0" applyNumberFormat="1" applyFont="1" applyFill="1" applyBorder="1" applyAlignment="1">
      <alignment horizontal="right" wrapText="1"/>
    </xf>
    <xf numFmtId="0" fontId="0" fillId="15" borderId="12" xfId="0" applyNumberFormat="1" applyFont="1" applyFill="1" applyBorder="1" applyAlignment="1">
      <alignment wrapText="1"/>
    </xf>
    <xf numFmtId="0" fontId="0" fillId="16" borderId="12" xfId="0" applyNumberFormat="1" applyFont="1" applyFill="1" applyBorder="1" applyAlignment="1">
      <alignment wrapText="1"/>
    </xf>
    <xf numFmtId="0" fontId="0" fillId="15" borderId="12" xfId="0" applyNumberFormat="1" applyFont="1" applyFill="1" applyBorder="1" applyAlignment="1">
      <alignment horizontal="center" wrapText="1"/>
    </xf>
    <xf numFmtId="0" fontId="0" fillId="0" borderId="5" xfId="0" applyNumberFormat="1" applyFont="1" applyFill="1" applyBorder="1" applyAlignment="1">
      <alignment horizontal="center" wrapText="1"/>
    </xf>
    <xf numFmtId="0" fontId="3" fillId="15" borderId="12" xfId="0" applyNumberFormat="1" applyFont="1" applyFill="1" applyBorder="1" applyAlignment="1">
      <alignment wrapText="1"/>
    </xf>
    <xf numFmtId="0" fontId="0" fillId="0" borderId="15" xfId="0" applyNumberFormat="1" applyFont="1" applyFill="1" applyBorder="1" applyAlignment="1">
      <alignment horizontal="right" wrapText="1"/>
    </xf>
    <xf numFmtId="0" fontId="0" fillId="0" borderId="12" xfId="0" applyNumberFormat="1" applyFont="1" applyFill="1" applyBorder="1" applyAlignment="1">
      <alignment wrapText="1"/>
    </xf>
    <xf numFmtId="0" fontId="0" fillId="0" borderId="12" xfId="0" applyNumberFormat="1" applyFont="1" applyFill="1" applyBorder="1" applyAlignment="1">
      <alignment horizontal="center" wrapText="1"/>
    </xf>
    <xf numFmtId="172" fontId="10" fillId="0" borderId="12" xfId="0" applyNumberFormat="1" applyFont="1" applyFill="1" applyBorder="1" applyAlignment="1">
      <alignment/>
    </xf>
    <xf numFmtId="0" fontId="0" fillId="4" borderId="4" xfId="0" applyNumberFormat="1" applyFont="1" applyFill="1" applyBorder="1" applyAlignment="1">
      <alignment wrapText="1"/>
    </xf>
    <xf numFmtId="0" fontId="10" fillId="2" borderId="9" xfId="0" applyNumberFormat="1" applyFont="1" applyFill="1" applyBorder="1" applyAlignment="1">
      <alignment/>
    </xf>
    <xf numFmtId="0" fontId="10" fillId="2" borderId="10" xfId="0" applyNumberFormat="1" applyFont="1" applyFill="1" applyBorder="1" applyAlignment="1">
      <alignment/>
    </xf>
    <xf numFmtId="0" fontId="1" fillId="2" borderId="10" xfId="0" applyNumberFormat="1" applyFont="1" applyFill="1" applyBorder="1" applyAlignment="1">
      <alignment/>
    </xf>
    <xf numFmtId="0" fontId="1" fillId="2" borderId="11" xfId="0" applyNumberFormat="1" applyFont="1" applyFill="1" applyBorder="1" applyAlignment="1">
      <alignment/>
    </xf>
    <xf numFmtId="0" fontId="1" fillId="0" borderId="2" xfId="0" applyNumberFormat="1" applyFont="1" applyFill="1" applyBorder="1" applyAlignment="1">
      <alignment/>
    </xf>
    <xf numFmtId="172" fontId="10" fillId="4" borderId="4" xfId="0" applyNumberFormat="1" applyFont="1" applyFill="1" applyBorder="1" applyAlignment="1">
      <alignment/>
    </xf>
    <xf numFmtId="172" fontId="10" fillId="4" borderId="3" xfId="0" applyNumberFormat="1" applyFont="1" applyFill="1" applyBorder="1" applyAlignment="1">
      <alignment/>
    </xf>
    <xf numFmtId="172" fontId="10" fillId="4" borderId="1" xfId="0" applyNumberFormat="1" applyFont="1" applyFill="1" applyBorder="1" applyAlignment="1">
      <alignment/>
    </xf>
    <xf numFmtId="172" fontId="10" fillId="4" borderId="8" xfId="0" applyNumberFormat="1" applyFont="1" applyFill="1" applyBorder="1" applyAlignment="1">
      <alignment/>
    </xf>
    <xf numFmtId="0" fontId="1" fillId="0" borderId="9" xfId="0" applyNumberFormat="1" applyFont="1" applyFill="1" applyBorder="1" applyAlignment="1">
      <alignment/>
    </xf>
    <xf numFmtId="0" fontId="10" fillId="0" borderId="10" xfId="0" applyNumberFormat="1" applyFont="1" applyFill="1" applyBorder="1" applyAlignment="1">
      <alignment/>
    </xf>
    <xf numFmtId="172" fontId="10" fillId="0" borderId="10" xfId="0" applyNumberFormat="1" applyFont="1" applyFill="1" applyBorder="1" applyAlignment="1">
      <alignment/>
    </xf>
    <xf numFmtId="172" fontId="10" fillId="4" borderId="10" xfId="0" applyNumberFormat="1" applyFont="1" applyFill="1" applyBorder="1" applyAlignment="1">
      <alignment/>
    </xf>
    <xf numFmtId="172" fontId="10" fillId="4" borderId="11" xfId="0" applyNumberFormat="1" applyFont="1" applyFill="1" applyBorder="1" applyAlignment="1">
      <alignment/>
    </xf>
    <xf numFmtId="172" fontId="10" fillId="0" borderId="3" xfId="0" applyNumberFormat="1" applyFont="1" applyFill="1" applyBorder="1" applyAlignment="1">
      <alignment/>
    </xf>
    <xf numFmtId="172" fontId="10" fillId="0" borderId="8" xfId="0" applyNumberFormat="1" applyFont="1" applyFill="1" applyBorder="1" applyAlignment="1">
      <alignment/>
    </xf>
    <xf numFmtId="172" fontId="10" fillId="0" borderId="6" xfId="0" applyNumberFormat="1" applyFont="1" applyFill="1" applyBorder="1" applyAlignment="1">
      <alignment/>
    </xf>
    <xf numFmtId="2" fontId="10" fillId="2" borderId="4" xfId="0" applyNumberFormat="1" applyFont="1" applyFill="1" applyBorder="1" applyAlignment="1">
      <alignment/>
    </xf>
    <xf numFmtId="172" fontId="10" fillId="2" borderId="4" xfId="0" applyNumberFormat="1" applyFont="1" applyFill="1" applyBorder="1" applyAlignment="1">
      <alignment/>
    </xf>
    <xf numFmtId="172" fontId="10" fillId="2" borderId="3" xfId="0" applyNumberFormat="1" applyFont="1" applyFill="1" applyBorder="1" applyAlignment="1">
      <alignment/>
    </xf>
    <xf numFmtId="2" fontId="10" fillId="2" borderId="1" xfId="0" applyNumberFormat="1" applyFont="1" applyFill="1" applyBorder="1" applyAlignment="1">
      <alignment/>
    </xf>
    <xf numFmtId="172" fontId="10" fillId="2" borderId="1" xfId="0" applyNumberFormat="1" applyFont="1" applyFill="1" applyBorder="1" applyAlignment="1">
      <alignment/>
    </xf>
    <xf numFmtId="172" fontId="10" fillId="2" borderId="8" xfId="0" applyNumberFormat="1" applyFont="1" applyFill="1" applyBorder="1" applyAlignment="1">
      <alignment/>
    </xf>
    <xf numFmtId="171" fontId="10" fillId="4" borderId="10" xfId="0" applyNumberFormat="1" applyFont="1" applyFill="1" applyBorder="1" applyAlignment="1">
      <alignment/>
    </xf>
    <xf numFmtId="171" fontId="10" fillId="4" borderId="11" xfId="0" applyNumberFormat="1" applyFont="1" applyFill="1" applyBorder="1" applyAlignment="1">
      <alignment/>
    </xf>
    <xf numFmtId="2" fontId="10" fillId="0" borderId="4" xfId="0" applyNumberFormat="1" applyFont="1" applyFill="1" applyBorder="1" applyAlignment="1">
      <alignment/>
    </xf>
    <xf numFmtId="2" fontId="10" fillId="0" borderId="1" xfId="0" applyNumberFormat="1" applyFont="1" applyFill="1" applyBorder="1" applyAlignment="1">
      <alignment/>
    </xf>
    <xf numFmtId="0" fontId="10" fillId="0" borderId="3" xfId="0" applyNumberFormat="1" applyFont="1" applyFill="1" applyBorder="1" applyAlignment="1">
      <alignment/>
    </xf>
    <xf numFmtId="0" fontId="10" fillId="0" borderId="8" xfId="0" applyNumberFormat="1" applyFont="1" applyFill="1" applyBorder="1" applyAlignment="1">
      <alignment/>
    </xf>
    <xf numFmtId="0" fontId="10" fillId="0" borderId="11" xfId="0" applyNumberFormat="1" applyFont="1" applyFill="1" applyBorder="1" applyAlignment="1">
      <alignment/>
    </xf>
    <xf numFmtId="0" fontId="10" fillId="0" borderId="0" xfId="0" applyNumberFormat="1" applyFont="1" applyFill="1" applyAlignment="1">
      <alignment horizontal="left"/>
    </xf>
    <xf numFmtId="0" fontId="30" fillId="17" borderId="15" xfId="0" applyNumberFormat="1" applyFont="1" applyFill="1" applyBorder="1" applyAlignment="1">
      <alignment horizontal="center" wrapText="1"/>
    </xf>
    <xf numFmtId="0" fontId="30" fillId="2" borderId="9" xfId="0" applyNumberFormat="1" applyFont="1" applyFill="1" applyBorder="1" applyAlignment="1">
      <alignment horizontal="center" wrapText="1"/>
    </xf>
    <xf numFmtId="0" fontId="31" fillId="0" borderId="10" xfId="0" applyNumberFormat="1" applyFont="1" applyFill="1" applyBorder="1" applyAlignment="1">
      <alignment horizontal="center" wrapText="1"/>
    </xf>
    <xf numFmtId="0" fontId="31" fillId="0" borderId="11" xfId="0" applyNumberFormat="1" applyFont="1" applyFill="1" applyBorder="1" applyAlignment="1">
      <alignment horizontal="center" wrapText="1"/>
    </xf>
    <xf numFmtId="0" fontId="31" fillId="0" borderId="13" xfId="0" applyNumberFormat="1" applyFont="1" applyFill="1" applyBorder="1" applyAlignment="1">
      <alignment horizontal="center" wrapText="1"/>
    </xf>
    <xf numFmtId="0" fontId="31" fillId="0" borderId="13" xfId="0" applyNumberFormat="1" applyFont="1" applyFill="1" applyBorder="1" applyAlignment="1">
      <alignment horizontal="center"/>
    </xf>
    <xf numFmtId="0" fontId="30" fillId="2" borderId="12" xfId="0" applyNumberFormat="1" applyFont="1" applyFill="1" applyBorder="1" applyAlignment="1">
      <alignment horizontal="center"/>
    </xf>
    <xf numFmtId="0" fontId="32" fillId="18" borderId="12" xfId="0" applyNumberFormat="1" applyFont="1" applyFill="1" applyBorder="1" applyAlignment="1">
      <alignment vertical="center" wrapText="1"/>
    </xf>
    <xf numFmtId="0" fontId="31" fillId="18" borderId="12" xfId="0" applyNumberFormat="1" applyFont="1" applyFill="1" applyBorder="1" applyAlignment="1">
      <alignment/>
    </xf>
    <xf numFmtId="10" fontId="31" fillId="18" borderId="12" xfId="0" applyNumberFormat="1" applyFont="1" applyFill="1" applyBorder="1" applyAlignment="1">
      <alignment horizontal="right"/>
    </xf>
    <xf numFmtId="0" fontId="32" fillId="0" borderId="15" xfId="0" applyNumberFormat="1" applyFont="1" applyFill="1" applyBorder="1" applyAlignment="1">
      <alignment vertical="center"/>
    </xf>
    <xf numFmtId="0" fontId="31" fillId="0" borderId="12" xfId="0" applyNumberFormat="1" applyFont="1" applyFill="1" applyBorder="1" applyAlignment="1">
      <alignment/>
    </xf>
    <xf numFmtId="10" fontId="31" fillId="0" borderId="12" xfId="0" applyNumberFormat="1" applyFont="1" applyFill="1" applyBorder="1" applyAlignment="1">
      <alignment horizontal="right"/>
    </xf>
    <xf numFmtId="0" fontId="31" fillId="0" borderId="13" xfId="0" applyNumberFormat="1" applyFont="1" applyFill="1" applyBorder="1" applyAlignment="1">
      <alignment vertical="center"/>
    </xf>
    <xf numFmtId="0" fontId="32" fillId="18" borderId="15" xfId="0"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32" fillId="18" borderId="12" xfId="0" applyNumberFormat="1" applyFont="1" applyFill="1" applyBorder="1" applyAlignment="1">
      <alignment/>
    </xf>
    <xf numFmtId="0" fontId="32" fillId="0" borderId="12" xfId="0" applyNumberFormat="1" applyFont="1" applyFill="1" applyBorder="1" applyAlignment="1">
      <alignment vertical="center"/>
    </xf>
    <xf numFmtId="0" fontId="32" fillId="18" borderId="15" xfId="0" applyNumberFormat="1" applyFont="1" applyFill="1" applyBorder="1" applyAlignment="1">
      <alignment vertical="center"/>
    </xf>
    <xf numFmtId="0" fontId="31" fillId="0" borderId="14" xfId="0" applyNumberFormat="1" applyFont="1" applyFill="1" applyBorder="1" applyAlignment="1">
      <alignment vertical="center"/>
    </xf>
    <xf numFmtId="0" fontId="32" fillId="18" borderId="13" xfId="0" applyNumberFormat="1" applyFont="1" applyFill="1" applyBorder="1" applyAlignment="1">
      <alignment/>
    </xf>
    <xf numFmtId="0" fontId="31" fillId="18" borderId="12" xfId="0" applyNumberFormat="1" applyFont="1" applyFill="1" applyBorder="1" applyAlignment="1">
      <alignment horizontal="right"/>
    </xf>
    <xf numFmtId="0" fontId="32" fillId="0" borderId="13" xfId="0" applyNumberFormat="1" applyFont="1" applyFill="1" applyBorder="1" applyAlignment="1">
      <alignment vertical="center"/>
    </xf>
    <xf numFmtId="0" fontId="31" fillId="18" borderId="12" xfId="0" applyNumberFormat="1" applyFont="1" applyFill="1" applyBorder="1" applyAlignment="1">
      <alignment horizontal="right" wrapText="1"/>
    </xf>
    <xf numFmtId="10" fontId="32" fillId="0" borderId="12" xfId="0" applyNumberFormat="1" applyFont="1" applyFill="1" applyBorder="1" applyAlignment="1">
      <alignment vertical="center"/>
    </xf>
    <xf numFmtId="177" fontId="31" fillId="0" borderId="12" xfId="0" applyNumberFormat="1" applyFont="1" applyFill="1" applyBorder="1" applyAlignment="1">
      <alignment/>
    </xf>
    <xf numFmtId="10" fontId="31" fillId="0" borderId="9" xfId="0" applyNumberFormat="1" applyFont="1" applyFill="1" applyBorder="1" applyAlignment="1">
      <alignment horizontal="right"/>
    </xf>
    <xf numFmtId="0" fontId="32" fillId="0" borderId="12" xfId="0" applyNumberFormat="1" applyFont="1" applyFill="1" applyBorder="1" applyAlignment="1">
      <alignment/>
    </xf>
    <xf numFmtId="0" fontId="32" fillId="2" borderId="12" xfId="0" applyNumberFormat="1" applyFont="1" applyFill="1" applyBorder="1" applyAlignment="1">
      <alignment vertical="center" wrapText="1"/>
    </xf>
    <xf numFmtId="0" fontId="30" fillId="2" borderId="12" xfId="0" applyNumberFormat="1" applyFont="1" applyFill="1" applyBorder="1" applyAlignment="1">
      <alignment horizontal="left" vertical="center"/>
    </xf>
    <xf numFmtId="0" fontId="31" fillId="2" borderId="12" xfId="0" applyNumberFormat="1" applyFont="1" applyFill="1" applyBorder="1" applyAlignment="1">
      <alignment/>
    </xf>
    <xf numFmtId="10" fontId="31" fillId="2" borderId="12" xfId="0" applyNumberFormat="1" applyFont="1" applyFill="1" applyBorder="1" applyAlignment="1">
      <alignment/>
    </xf>
    <xf numFmtId="0" fontId="0" fillId="19" borderId="0" xfId="0" applyNumberFormat="1" applyFont="1" applyFill="1" applyAlignment="1">
      <alignment wrapText="1"/>
    </xf>
    <xf numFmtId="0" fontId="3" fillId="0" borderId="12"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10" fillId="0" borderId="12" xfId="0" applyNumberFormat="1" applyFont="1" applyFill="1" applyBorder="1" applyAlignment="1">
      <alignment horizontal="center"/>
    </xf>
    <xf numFmtId="0" fontId="1" fillId="0" borderId="12" xfId="0" applyNumberFormat="1" applyFont="1" applyFill="1" applyBorder="1" applyAlignment="1">
      <alignment wrapText="1"/>
    </xf>
    <xf numFmtId="0" fontId="1" fillId="0" borderId="12" xfId="0" applyNumberFormat="1" applyFont="1" applyFill="1" applyBorder="1" applyAlignment="1">
      <alignment horizontal="center" wrapText="1"/>
    </xf>
    <xf numFmtId="3" fontId="10" fillId="0" borderId="12" xfId="0" applyNumberFormat="1" applyFont="1" applyFill="1" applyBorder="1" applyAlignment="1">
      <alignment horizontal="center"/>
    </xf>
    <xf numFmtId="10" fontId="10" fillId="0" borderId="12" xfId="0" applyNumberFormat="1" applyFont="1" applyFill="1" applyBorder="1" applyAlignment="1">
      <alignment horizontal="center"/>
    </xf>
    <xf numFmtId="3" fontId="10" fillId="9" borderId="12" xfId="0" applyNumberFormat="1" applyFont="1" applyFill="1" applyBorder="1" applyAlignment="1">
      <alignment horizontal="center"/>
    </xf>
    <xf numFmtId="10" fontId="10" fillId="9" borderId="12" xfId="0" applyNumberFormat="1" applyFont="1" applyFill="1" applyBorder="1" applyAlignment="1">
      <alignment horizontal="center"/>
    </xf>
    <xf numFmtId="3" fontId="10" fillId="20" borderId="12" xfId="0" applyNumberFormat="1" applyFont="1" applyFill="1" applyBorder="1" applyAlignment="1">
      <alignment horizontal="center"/>
    </xf>
    <xf numFmtId="10" fontId="10" fillId="20" borderId="12" xfId="0" applyNumberFormat="1" applyFont="1" applyFill="1" applyBorder="1" applyAlignment="1">
      <alignment horizontal="center"/>
    </xf>
    <xf numFmtId="3" fontId="10" fillId="21" borderId="12" xfId="0" applyNumberFormat="1" applyFont="1" applyFill="1" applyBorder="1" applyAlignment="1">
      <alignment horizontal="center"/>
    </xf>
    <xf numFmtId="10" fontId="10" fillId="21" borderId="12" xfId="0" applyNumberFormat="1" applyFont="1" applyFill="1" applyBorder="1" applyAlignment="1">
      <alignment horizontal="center"/>
    </xf>
    <xf numFmtId="10" fontId="3" fillId="0" borderId="12" xfId="0" applyNumberFormat="1" applyFont="1" applyFill="1" applyBorder="1" applyAlignment="1">
      <alignment horizontal="center"/>
    </xf>
    <xf numFmtId="3" fontId="3" fillId="9" borderId="12" xfId="0" applyNumberFormat="1" applyFont="1" applyFill="1" applyBorder="1" applyAlignment="1">
      <alignment horizontal="center"/>
    </xf>
    <xf numFmtId="10" fontId="3" fillId="9" borderId="12" xfId="0" applyNumberFormat="1" applyFont="1" applyFill="1" applyBorder="1" applyAlignment="1">
      <alignment horizontal="center"/>
    </xf>
    <xf numFmtId="10" fontId="3" fillId="0" borderId="9" xfId="0" applyNumberFormat="1" applyFont="1" applyFill="1" applyBorder="1" applyAlignment="1">
      <alignment horizontal="center"/>
    </xf>
    <xf numFmtId="3" fontId="3" fillId="20" borderId="12" xfId="0" applyNumberFormat="1" applyFont="1" applyFill="1" applyBorder="1" applyAlignment="1">
      <alignment horizontal="center"/>
    </xf>
    <xf numFmtId="10" fontId="3" fillId="20" borderId="12" xfId="0" applyNumberFormat="1" applyFont="1" applyFill="1" applyBorder="1" applyAlignment="1">
      <alignment horizontal="center"/>
    </xf>
    <xf numFmtId="10" fontId="3" fillId="20" borderId="9" xfId="0" applyNumberFormat="1" applyFont="1" applyFill="1" applyBorder="1" applyAlignment="1">
      <alignment horizontal="center"/>
    </xf>
    <xf numFmtId="3" fontId="3" fillId="21" borderId="12" xfId="0" applyNumberFormat="1" applyFont="1" applyFill="1" applyBorder="1" applyAlignment="1">
      <alignment horizontal="center"/>
    </xf>
    <xf numFmtId="10" fontId="3" fillId="21" borderId="12" xfId="0" applyNumberFormat="1" applyFont="1" applyFill="1" applyBorder="1" applyAlignment="1">
      <alignment horizontal="center"/>
    </xf>
    <xf numFmtId="3" fontId="3" fillId="0" borderId="13" xfId="0" applyNumberFormat="1" applyFont="1" applyFill="1" applyBorder="1" applyAlignment="1">
      <alignment horizontal="center"/>
    </xf>
    <xf numFmtId="10" fontId="3" fillId="0" borderId="13" xfId="0" applyNumberFormat="1" applyFont="1" applyFill="1" applyBorder="1" applyAlignment="1">
      <alignment horizontal="center"/>
    </xf>
    <xf numFmtId="0" fontId="5" fillId="2" borderId="1" xfId="0" applyNumberFormat="1" applyFont="1" applyFill="1" applyBorder="1" applyAlignment="1">
      <alignment wrapText="1"/>
    </xf>
    <xf numFmtId="0" fontId="5" fillId="4" borderId="1" xfId="0" applyNumberFormat="1" applyFont="1" applyFill="1" applyBorder="1" applyAlignment="1">
      <alignment wrapText="1"/>
    </xf>
    <xf numFmtId="0" fontId="3" fillId="0" borderId="2" xfId="0" applyNumberFormat="1" applyFont="1" applyFill="1" applyBorder="1" applyAlignment="1">
      <alignment wrapText="1"/>
    </xf>
    <xf numFmtId="0" fontId="10" fillId="0" borderId="12" xfId="0" applyNumberFormat="1" applyFont="1" applyFill="1" applyBorder="1" applyAlignment="1">
      <alignment vertical="top" wrapText="1"/>
    </xf>
    <xf numFmtId="0" fontId="10" fillId="0" borderId="12" xfId="0" applyNumberFormat="1" applyFont="1" applyFill="1" applyBorder="1" applyAlignment="1">
      <alignment horizontal="center" vertical="top" wrapText="1"/>
    </xf>
    <xf numFmtId="0" fontId="10" fillId="0" borderId="9" xfId="0" applyNumberFormat="1" applyFont="1" applyFill="1" applyBorder="1" applyAlignment="1">
      <alignment horizontal="center" vertical="top" wrapText="1"/>
    </xf>
    <xf numFmtId="0" fontId="5" fillId="0" borderId="1" xfId="0" applyNumberFormat="1" applyFont="1" applyFill="1" applyBorder="1" applyAlignment="1">
      <alignment wrapText="1"/>
    </xf>
    <xf numFmtId="0" fontId="10" fillId="3" borderId="12" xfId="0" applyNumberFormat="1" applyFont="1" applyFill="1" applyBorder="1" applyAlignment="1">
      <alignment horizontal="center" vertical="top" wrapText="1"/>
    </xf>
    <xf numFmtId="0" fontId="18" fillId="0" borderId="15" xfId="0" applyNumberFormat="1" applyFont="1" applyFill="1" applyBorder="1" applyAlignment="1">
      <alignment vertical="top"/>
    </xf>
    <xf numFmtId="0" fontId="18" fillId="0" borderId="0" xfId="0" applyNumberFormat="1" applyFont="1" applyFill="1" applyAlignment="1">
      <alignment vertical="top"/>
    </xf>
    <xf numFmtId="9" fontId="3" fillId="0" borderId="12" xfId="0" applyNumberFormat="1" applyFont="1" applyFill="1" applyBorder="1" applyAlignment="1">
      <alignment horizontal="center" vertical="top" wrapText="1"/>
    </xf>
    <xf numFmtId="0" fontId="3" fillId="3" borderId="12" xfId="0" applyNumberFormat="1" applyFont="1" applyFill="1" applyBorder="1" applyAlignment="1">
      <alignment vertical="top" wrapText="1"/>
    </xf>
    <xf numFmtId="0" fontId="3" fillId="3" borderId="12" xfId="0" applyNumberFormat="1" applyFont="1" applyFill="1" applyBorder="1" applyAlignment="1">
      <alignment horizontal="center" vertical="top" wrapText="1"/>
    </xf>
    <xf numFmtId="9" fontId="3" fillId="3" borderId="12" xfId="0" applyNumberFormat="1" applyFont="1" applyFill="1" applyBorder="1" applyAlignment="1">
      <alignment horizontal="center" vertical="top" wrapText="1"/>
    </xf>
    <xf numFmtId="0" fontId="33" fillId="0" borderId="0" xfId="0" applyNumberFormat="1" applyFont="1" applyFill="1" applyAlignment="1">
      <alignment/>
    </xf>
    <xf numFmtId="0" fontId="33" fillId="0" borderId="0" xfId="0" applyNumberFormat="1" applyFont="1" applyFill="1" applyAlignment="1">
      <alignment wrapText="1"/>
    </xf>
    <xf numFmtId="0" fontId="5" fillId="0" borderId="5" xfId="0" applyNumberFormat="1" applyFont="1" applyFill="1" applyBorder="1" applyAlignment="1">
      <alignment wrapText="1"/>
    </xf>
    <xf numFmtId="4" fontId="10" fillId="0" borderId="12" xfId="0" applyNumberFormat="1" applyFont="1" applyFill="1" applyBorder="1" applyAlignment="1">
      <alignment horizontal="center"/>
    </xf>
    <xf numFmtId="0" fontId="1" fillId="0" borderId="12" xfId="0" applyNumberFormat="1" applyFont="1" applyFill="1" applyBorder="1" applyAlignment="1">
      <alignment/>
    </xf>
    <xf numFmtId="4" fontId="1" fillId="0" borderId="12" xfId="0" applyNumberFormat="1" applyFont="1" applyFill="1" applyBorder="1" applyAlignment="1">
      <alignment horizontal="center"/>
    </xf>
    <xf numFmtId="0" fontId="3" fillId="0" borderId="8" xfId="0" applyNumberFormat="1" applyFont="1" applyFill="1" applyBorder="1" applyAlignment="1">
      <alignment wrapText="1"/>
    </xf>
    <xf numFmtId="0" fontId="16" fillId="0" borderId="7" xfId="0" applyNumberFormat="1" applyFont="1" applyFill="1" applyBorder="1" applyAlignment="1">
      <alignment horizontal="center"/>
    </xf>
    <xf numFmtId="0" fontId="16" fillId="0" borderId="8" xfId="0" applyNumberFormat="1" applyFont="1" applyFill="1" applyBorder="1" applyAlignment="1">
      <alignment horizontal="center"/>
    </xf>
    <xf numFmtId="0" fontId="16" fillId="0" borderId="1" xfId="0" applyNumberFormat="1" applyFont="1" applyFill="1" applyBorder="1" applyAlignment="1">
      <alignment horizontal="center"/>
    </xf>
    <xf numFmtId="0" fontId="1" fillId="0" borderId="9"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0" fillId="0" borderId="15" xfId="0" applyNumberFormat="1" applyFont="1" applyFill="1" applyBorder="1" applyAlignment="1">
      <alignment vertical="top" wrapText="1"/>
    </xf>
    <xf numFmtId="3" fontId="10" fillId="0" borderId="2" xfId="0" applyNumberFormat="1" applyFont="1" applyFill="1" applyBorder="1" applyAlignment="1">
      <alignment horizontal="center" vertical="top" wrapText="1"/>
    </xf>
    <xf numFmtId="3" fontId="10" fillId="0" borderId="3" xfId="0" applyNumberFormat="1" applyFont="1" applyFill="1" applyBorder="1" applyAlignment="1">
      <alignment horizontal="center" vertical="top" wrapText="1"/>
    </xf>
    <xf numFmtId="2" fontId="10" fillId="0" borderId="2" xfId="0" applyNumberFormat="1" applyFont="1" applyFill="1" applyBorder="1" applyAlignment="1">
      <alignment horizontal="center" vertical="top" wrapText="1"/>
    </xf>
    <xf numFmtId="2" fontId="10" fillId="0" borderId="4" xfId="0" applyNumberFormat="1" applyFont="1" applyFill="1" applyBorder="1" applyAlignment="1">
      <alignment horizontal="center" vertical="top" wrapText="1"/>
    </xf>
    <xf numFmtId="3" fontId="10" fillId="0" borderId="4" xfId="0" applyNumberFormat="1" applyFont="1" applyFill="1" applyBorder="1" applyAlignment="1">
      <alignment horizontal="center" vertical="top" wrapText="1"/>
    </xf>
    <xf numFmtId="0" fontId="10" fillId="0" borderId="14" xfId="0" applyNumberFormat="1" applyFont="1" applyFill="1" applyBorder="1" applyAlignment="1">
      <alignment vertical="top" wrapText="1"/>
    </xf>
    <xf numFmtId="3" fontId="10" fillId="0" borderId="5" xfId="0" applyNumberFormat="1" applyFont="1" applyFill="1" applyBorder="1" applyAlignment="1">
      <alignment horizontal="center" vertical="top" wrapText="1"/>
    </xf>
    <xf numFmtId="3" fontId="10" fillId="0" borderId="6" xfId="0" applyNumberFormat="1" applyFont="1" applyFill="1" applyBorder="1" applyAlignment="1">
      <alignment horizontal="center"/>
    </xf>
    <xf numFmtId="2" fontId="10" fillId="0" borderId="5" xfId="0" applyNumberFormat="1" applyFont="1" applyFill="1" applyBorder="1" applyAlignment="1">
      <alignment horizontal="center" vertical="top" wrapText="1"/>
    </xf>
    <xf numFmtId="2" fontId="10" fillId="0" borderId="0" xfId="0" applyNumberFormat="1" applyFont="1" applyFill="1" applyAlignment="1">
      <alignment horizontal="center" vertical="top" wrapText="1"/>
    </xf>
    <xf numFmtId="3" fontId="10" fillId="0" borderId="0" xfId="0" applyNumberFormat="1" applyFont="1" applyFill="1" applyAlignment="1">
      <alignment horizontal="center" vertical="top" wrapText="1"/>
    </xf>
    <xf numFmtId="3" fontId="10" fillId="0" borderId="6" xfId="0" applyNumberFormat="1" applyFont="1" applyFill="1" applyBorder="1" applyAlignment="1">
      <alignment horizontal="center" vertical="top" wrapText="1"/>
    </xf>
    <xf numFmtId="2" fontId="10" fillId="2" borderId="5" xfId="0" applyNumberFormat="1" applyFont="1" applyFill="1" applyBorder="1" applyAlignment="1">
      <alignment horizontal="center" vertical="top" wrapText="1"/>
    </xf>
    <xf numFmtId="2" fontId="10" fillId="2" borderId="0" xfId="0" applyNumberFormat="1" applyFont="1" applyFill="1" applyAlignment="1">
      <alignment horizontal="center" vertical="top" wrapText="1"/>
    </xf>
    <xf numFmtId="3" fontId="10" fillId="2" borderId="0" xfId="0" applyNumberFormat="1" applyFont="1" applyFill="1" applyAlignment="1">
      <alignment horizontal="center" vertical="top" wrapText="1"/>
    </xf>
    <xf numFmtId="3" fontId="10" fillId="2" borderId="6" xfId="0" applyNumberFormat="1" applyFont="1" applyFill="1" applyBorder="1" applyAlignment="1">
      <alignment horizontal="center" vertical="top" wrapText="1"/>
    </xf>
    <xf numFmtId="0" fontId="10" fillId="0" borderId="13" xfId="0" applyNumberFormat="1" applyFont="1" applyFill="1" applyBorder="1" applyAlignment="1">
      <alignment vertical="top" wrapText="1"/>
    </xf>
    <xf numFmtId="3" fontId="10" fillId="0" borderId="7" xfId="0" applyNumberFormat="1" applyFont="1" applyFill="1" applyBorder="1" applyAlignment="1">
      <alignment horizontal="center" vertical="top" wrapText="1"/>
    </xf>
    <xf numFmtId="3" fontId="10" fillId="0" borderId="8" xfId="0" applyNumberFormat="1" applyFont="1" applyFill="1" applyBorder="1" applyAlignment="1">
      <alignment horizontal="center" vertical="top" wrapText="1"/>
    </xf>
    <xf numFmtId="2" fontId="10" fillId="0" borderId="7"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vertical="top" wrapText="1"/>
    </xf>
    <xf numFmtId="0" fontId="3" fillId="2" borderId="4" xfId="0" applyNumberFormat="1" applyFont="1" applyFill="1" applyBorder="1" applyAlignment="1">
      <alignment wrapText="1"/>
    </xf>
    <xf numFmtId="171" fontId="3" fillId="0" borderId="12"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0" fontId="3" fillId="0" borderId="4" xfId="0" applyNumberFormat="1" applyFont="1" applyFill="1" applyBorder="1" applyAlignment="1">
      <alignment horizontal="left" vertical="top"/>
    </xf>
    <xf numFmtId="0" fontId="27" fillId="0" borderId="0" xfId="0" applyNumberFormat="1" applyFont="1" applyFill="1" applyAlignment="1">
      <alignment/>
    </xf>
    <xf numFmtId="0" fontId="10" fillId="0" borderId="12" xfId="0" applyNumberFormat="1" applyFont="1" applyFill="1" applyBorder="1" applyAlignment="1">
      <alignment wrapText="1"/>
    </xf>
    <xf numFmtId="0" fontId="34" fillId="0" borderId="12" xfId="0" applyNumberFormat="1" applyFont="1" applyFill="1" applyBorder="1" applyAlignment="1">
      <alignment wrapText="1"/>
    </xf>
    <xf numFmtId="0" fontId="34" fillId="0" borderId="12" xfId="0" applyNumberFormat="1" applyFont="1" applyFill="1" applyBorder="1" applyAlignment="1">
      <alignment horizontal="center" wrapText="1"/>
    </xf>
    <xf numFmtId="0" fontId="1" fillId="0" borderId="9" xfId="0" applyNumberFormat="1" applyFont="1" applyFill="1" applyBorder="1" applyAlignment="1">
      <alignment horizontal="center" vertical="top" wrapText="1"/>
    </xf>
    <xf numFmtId="0" fontId="14" fillId="0" borderId="11" xfId="0" applyNumberFormat="1" applyFont="1" applyFill="1" applyBorder="1" applyAlignment="1">
      <alignment wrapText="1"/>
    </xf>
    <xf numFmtId="9" fontId="10" fillId="0" borderId="12" xfId="0" applyNumberFormat="1" applyFont="1" applyFill="1" applyBorder="1" applyAlignment="1">
      <alignment horizontal="center" vertical="top" wrapText="1"/>
    </xf>
    <xf numFmtId="9" fontId="10" fillId="3" borderId="12" xfId="0" applyNumberFormat="1" applyFont="1" applyFill="1" applyBorder="1" applyAlignment="1">
      <alignment horizontal="center" vertical="top" wrapText="1"/>
    </xf>
    <xf numFmtId="9" fontId="10" fillId="0" borderId="12" xfId="0" applyNumberFormat="1" applyFont="1" applyFill="1" applyBorder="1" applyAlignment="1">
      <alignment horizontal="center"/>
    </xf>
    <xf numFmtId="0" fontId="10" fillId="3" borderId="12" xfId="0" applyNumberFormat="1" applyFont="1" applyFill="1" applyBorder="1" applyAlignment="1">
      <alignment horizontal="center"/>
    </xf>
    <xf numFmtId="9" fontId="10" fillId="3" borderId="12" xfId="0" applyNumberFormat="1" applyFont="1" applyFill="1" applyBorder="1" applyAlignment="1">
      <alignment horizontal="center"/>
    </xf>
    <xf numFmtId="0" fontId="1" fillId="0" borderId="0" xfId="0" applyNumberFormat="1" applyFont="1" applyFill="1" applyAlignment="1">
      <alignment horizontal="center"/>
    </xf>
    <xf numFmtId="0" fontId="3" fillId="0" borderId="12" xfId="0" applyNumberFormat="1" applyFont="1" applyFill="1" applyBorder="1" applyAlignment="1">
      <alignment horizontal="left" vertical="center"/>
    </xf>
    <xf numFmtId="169" fontId="3" fillId="0" borderId="12" xfId="0" applyNumberFormat="1" applyFont="1" applyFill="1" applyBorder="1" applyAlignment="1">
      <alignment horizontal="center" vertical="center"/>
    </xf>
    <xf numFmtId="169" fontId="10" fillId="0" borderId="12" xfId="0" applyNumberFormat="1" applyFont="1" applyFill="1" applyBorder="1" applyAlignment="1">
      <alignment horizontal="center" vertical="center"/>
    </xf>
    <xf numFmtId="169" fontId="3" fillId="11" borderId="12" xfId="0" applyNumberFormat="1" applyFont="1" applyFill="1" applyBorder="1" applyAlignment="1">
      <alignment horizontal="center" vertical="center"/>
    </xf>
    <xf numFmtId="169" fontId="10" fillId="11" borderId="12" xfId="0" applyNumberFormat="1" applyFont="1" applyFill="1" applyBorder="1" applyAlignment="1">
      <alignment horizontal="center" vertical="center"/>
    </xf>
    <xf numFmtId="0" fontId="3" fillId="0" borderId="15" xfId="0" applyNumberFormat="1" applyFont="1" applyFill="1" applyBorder="1" applyAlignment="1">
      <alignment horizontal="left" vertical="center"/>
    </xf>
    <xf numFmtId="169" fontId="3" fillId="11" borderId="15" xfId="0" applyNumberFormat="1" applyFont="1" applyFill="1" applyBorder="1" applyAlignment="1">
      <alignment horizontal="center" vertical="center"/>
    </xf>
    <xf numFmtId="0" fontId="3" fillId="0" borderId="13" xfId="0" applyNumberFormat="1" applyFont="1" applyFill="1" applyBorder="1" applyAlignment="1">
      <alignment horizontal="left" vertical="center"/>
    </xf>
    <xf numFmtId="169" fontId="3" fillId="11" borderId="13" xfId="0" applyNumberFormat="1" applyFont="1" applyFill="1" applyBorder="1" applyAlignment="1">
      <alignment horizontal="center" vertical="center"/>
    </xf>
    <xf numFmtId="0" fontId="12" fillId="11" borderId="0" xfId="0" applyNumberFormat="1" applyFont="1" applyFill="1" applyAlignment="1">
      <alignment horizontal="left" vertical="center" wrapText="1"/>
    </xf>
    <xf numFmtId="0" fontId="12" fillId="11" borderId="6" xfId="0" applyNumberFormat="1" applyFont="1" applyFill="1" applyBorder="1" applyAlignment="1">
      <alignment horizontal="left" vertical="center" wrapText="1"/>
    </xf>
    <xf numFmtId="0" fontId="12" fillId="11" borderId="0" xfId="0" applyNumberFormat="1" applyFont="1" applyFill="1" applyAlignment="1">
      <alignment horizontal="left" vertical="center"/>
    </xf>
    <xf numFmtId="0" fontId="12" fillId="11" borderId="6" xfId="0" applyNumberFormat="1" applyFont="1" applyFill="1" applyBorder="1" applyAlignment="1">
      <alignment horizontal="left" vertical="center"/>
    </xf>
    <xf numFmtId="0" fontId="35" fillId="0" borderId="12" xfId="0" applyNumberFormat="1" applyFont="1" applyFill="1" applyBorder="1" applyAlignment="1">
      <alignment wrapText="1"/>
    </xf>
    <xf numFmtId="176" fontId="10" fillId="0" borderId="12" xfId="0" applyNumberFormat="1" applyFont="1" applyFill="1" applyBorder="1" applyAlignment="1">
      <alignment/>
    </xf>
    <xf numFmtId="170" fontId="3" fillId="0" borderId="12" xfId="0" applyNumberFormat="1" applyFont="1" applyFill="1" applyBorder="1" applyAlignment="1">
      <alignment/>
    </xf>
    <xf numFmtId="176" fontId="3" fillId="0" borderId="12" xfId="0" applyNumberFormat="1" applyFont="1" applyFill="1" applyBorder="1" applyAlignment="1">
      <alignment/>
    </xf>
    <xf numFmtId="0" fontId="10" fillId="0" borderId="4" xfId="0" applyNumberFormat="1" applyFont="1" applyFill="1" applyBorder="1" applyAlignment="1">
      <alignment horizontal="center"/>
    </xf>
    <xf numFmtId="0" fontId="10" fillId="0" borderId="3" xfId="0" applyNumberFormat="1" applyFont="1" applyFill="1" applyBorder="1" applyAlignment="1">
      <alignment horizontal="center"/>
    </xf>
    <xf numFmtId="0" fontId="10" fillId="0" borderId="7" xfId="0" applyNumberFormat="1"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2" fontId="10" fillId="0" borderId="2" xfId="0" applyNumberFormat="1" applyFont="1" applyFill="1" applyBorder="1" applyAlignment="1">
      <alignment vertical="top" wrapText="1"/>
    </xf>
    <xf numFmtId="2" fontId="10" fillId="0" borderId="4" xfId="0" applyNumberFormat="1" applyFont="1" applyFill="1" applyBorder="1" applyAlignment="1">
      <alignment vertical="top"/>
    </xf>
    <xf numFmtId="2" fontId="10" fillId="0" borderId="4" xfId="0" applyNumberFormat="1" applyFont="1" applyFill="1" applyBorder="1" applyAlignment="1">
      <alignment horizontal="center" vertical="top"/>
    </xf>
    <xf numFmtId="3" fontId="10" fillId="0" borderId="4" xfId="0" applyNumberFormat="1" applyFont="1" applyFill="1" applyBorder="1" applyAlignment="1">
      <alignment horizontal="center" vertical="top"/>
    </xf>
    <xf numFmtId="1" fontId="10" fillId="0" borderId="3" xfId="0" applyNumberFormat="1" applyFont="1" applyFill="1" applyBorder="1" applyAlignment="1">
      <alignment horizontal="center" vertical="top"/>
    </xf>
    <xf numFmtId="2" fontId="10" fillId="0" borderId="5" xfId="0" applyNumberFormat="1" applyFont="1" applyFill="1" applyBorder="1" applyAlignment="1">
      <alignment vertical="top" wrapText="1"/>
    </xf>
    <xf numFmtId="2" fontId="10" fillId="0" borderId="0" xfId="0" applyNumberFormat="1" applyFont="1" applyFill="1" applyAlignment="1">
      <alignment vertical="top"/>
    </xf>
    <xf numFmtId="2" fontId="10" fillId="0" borderId="0" xfId="0" applyNumberFormat="1" applyFont="1" applyFill="1" applyAlignment="1">
      <alignment horizontal="center" vertical="top"/>
    </xf>
    <xf numFmtId="3" fontId="10" fillId="0" borderId="0" xfId="0" applyNumberFormat="1" applyFont="1" applyFill="1" applyAlignment="1">
      <alignment horizontal="center" vertical="top"/>
    </xf>
    <xf numFmtId="1" fontId="10" fillId="0" borderId="6" xfId="0" applyNumberFormat="1" applyFont="1" applyFill="1" applyBorder="1" applyAlignment="1">
      <alignment horizontal="center" vertical="top"/>
    </xf>
    <xf numFmtId="2" fontId="10" fillId="0" borderId="7" xfId="0" applyNumberFormat="1" applyFont="1" applyFill="1" applyBorder="1" applyAlignment="1">
      <alignment vertical="top" wrapText="1"/>
    </xf>
    <xf numFmtId="2" fontId="10" fillId="0" borderId="1" xfId="0" applyNumberFormat="1" applyFont="1" applyFill="1" applyBorder="1" applyAlignment="1">
      <alignment vertical="top"/>
    </xf>
    <xf numFmtId="2" fontId="10"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1" fontId="10" fillId="0" borderId="8" xfId="0" applyNumberFormat="1" applyFont="1" applyFill="1" applyBorder="1" applyAlignment="1">
      <alignment horizontal="center" vertical="top"/>
    </xf>
    <xf numFmtId="0" fontId="3" fillId="0" borderId="11" xfId="0" applyNumberFormat="1" applyFont="1" applyFill="1" applyBorder="1" applyAlignment="1">
      <alignment wrapText="1"/>
    </xf>
    <xf numFmtId="0" fontId="3" fillId="0" borderId="3" xfId="0" applyNumberFormat="1" applyFont="1" applyFill="1" applyBorder="1" applyAlignment="1">
      <alignment wrapText="1"/>
    </xf>
    <xf numFmtId="0" fontId="10" fillId="0" borderId="9" xfId="0" applyNumberFormat="1" applyFont="1" applyFill="1" applyBorder="1" applyAlignment="1">
      <alignment horizontal="center" wrapText="1"/>
    </xf>
    <xf numFmtId="0" fontId="10" fillId="0" borderId="10" xfId="0" applyNumberFormat="1" applyFont="1" applyFill="1" applyBorder="1" applyAlignment="1">
      <alignment horizontal="center" wrapText="1"/>
    </xf>
    <xf numFmtId="0" fontId="10" fillId="0" borderId="11" xfId="0" applyNumberFormat="1" applyFont="1" applyFill="1" applyBorder="1" applyAlignment="1">
      <alignment horizontal="center" wrapText="1"/>
    </xf>
    <xf numFmtId="0" fontId="10" fillId="0" borderId="9" xfId="0" applyNumberFormat="1" applyFont="1" applyFill="1" applyBorder="1" applyAlignment="1">
      <alignment wrapText="1"/>
    </xf>
    <xf numFmtId="0" fontId="10" fillId="0" borderId="10" xfId="0" applyNumberFormat="1" applyFont="1" applyFill="1" applyBorder="1" applyAlignment="1">
      <alignment wrapText="1"/>
    </xf>
    <xf numFmtId="0" fontId="10" fillId="0" borderId="11" xfId="0" applyNumberFormat="1" applyFont="1" applyFill="1" applyBorder="1" applyAlignment="1">
      <alignment wrapText="1"/>
    </xf>
    <xf numFmtId="0" fontId="10" fillId="0" borderId="9" xfId="0" applyNumberFormat="1" applyFont="1" applyFill="1" applyBorder="1" applyAlignment="1">
      <alignment horizontal="right"/>
    </xf>
    <xf numFmtId="0" fontId="10" fillId="0" borderId="10" xfId="0" applyNumberFormat="1" applyFont="1" applyFill="1" applyBorder="1" applyAlignment="1">
      <alignment horizontal="right"/>
    </xf>
    <xf numFmtId="170" fontId="10" fillId="0" borderId="2" xfId="0" applyNumberFormat="1" applyFont="1" applyFill="1" applyBorder="1" applyAlignment="1">
      <alignment/>
    </xf>
    <xf numFmtId="170" fontId="10" fillId="0" borderId="4" xfId="0" applyNumberFormat="1" applyFont="1" applyFill="1" applyBorder="1" applyAlignment="1">
      <alignment/>
    </xf>
    <xf numFmtId="170" fontId="10" fillId="0" borderId="3" xfId="0" applyNumberFormat="1" applyFont="1" applyFill="1" applyBorder="1" applyAlignment="1">
      <alignment/>
    </xf>
    <xf numFmtId="0" fontId="10" fillId="0" borderId="5" xfId="0" applyNumberFormat="1" applyFont="1" applyFill="1" applyBorder="1" applyAlignment="1">
      <alignment horizontal="right"/>
    </xf>
    <xf numFmtId="0" fontId="10" fillId="0" borderId="0" xfId="0" applyNumberFormat="1" applyFont="1" applyFill="1" applyAlignment="1">
      <alignment horizontal="right"/>
    </xf>
    <xf numFmtId="0" fontId="10" fillId="0" borderId="6" xfId="0" applyNumberFormat="1" applyFont="1" applyFill="1" applyBorder="1" applyAlignment="1">
      <alignment horizontal="right"/>
    </xf>
    <xf numFmtId="170" fontId="10" fillId="0" borderId="5" xfId="0" applyNumberFormat="1" applyFont="1" applyFill="1" applyBorder="1" applyAlignment="1">
      <alignment/>
    </xf>
    <xf numFmtId="170" fontId="10" fillId="0" borderId="0" xfId="0" applyNumberFormat="1" applyFont="1" applyFill="1" applyAlignment="1">
      <alignment/>
    </xf>
    <xf numFmtId="170" fontId="10" fillId="0" borderId="6" xfId="0" applyNumberFormat="1" applyFont="1" applyFill="1" applyBorder="1" applyAlignment="1">
      <alignment/>
    </xf>
    <xf numFmtId="170" fontId="10" fillId="0" borderId="7" xfId="0" applyNumberFormat="1" applyFont="1" applyFill="1" applyBorder="1" applyAlignment="1">
      <alignment/>
    </xf>
    <xf numFmtId="170" fontId="10" fillId="0" borderId="1" xfId="0" applyNumberFormat="1" applyFont="1" applyFill="1" applyBorder="1" applyAlignment="1">
      <alignment/>
    </xf>
    <xf numFmtId="170" fontId="10" fillId="0" borderId="8" xfId="0" applyNumberFormat="1" applyFont="1" applyFill="1" applyBorder="1" applyAlignment="1">
      <alignment/>
    </xf>
    <xf numFmtId="0" fontId="1" fillId="0" borderId="7" xfId="0" applyNumberFormat="1" applyFont="1" applyFill="1" applyBorder="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FFFF"/>
      <rgbColor rgb="000000FF"/>
      <rgbColor rgb="00FF9900"/>
      <rgbColor rgb="00FF99CC"/>
      <rgbColor rgb="00FF6600"/>
      <rgbColor rgb="0099CCFF"/>
      <rgbColor rgb="00BDE6E1"/>
      <rgbColor rgb="00B3D580"/>
      <rgbColor rgb="00BFBFBF"/>
      <rgbColor rgb="0000CCFF"/>
      <rgbColor rgb="00CCFFFF"/>
      <rgbColor rgb="00DDDDDD"/>
      <rgbColor rgb="00FFFFFF"/>
      <rgbColor rgb="00C0C0C0"/>
      <rgbColor rgb="000000D4"/>
      <rgbColor rgb="00CCFFCC"/>
      <rgbColor rgb="00FFCC99"/>
      <rgbColor rgb="00FFFF00"/>
      <rgbColor rgb="00FF0000"/>
      <rgbColor rgb="00000000"/>
      <rgbColor rgb="0000FF00"/>
      <rgbColor rgb="00FADCB3"/>
      <rgbColor rgb="00000080"/>
      <rgbColor rgb="00FFCC00"/>
      <rgbColor rgb="00DD0806"/>
      <rgbColor rgb="00FFFF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F101"/>
  <sheetViews>
    <sheetView tabSelected="1" workbookViewId="0" topLeftCell="A1"/>
  </sheetViews>
  <sheetFormatPr defaultColWidth="9.140625" defaultRowHeight="15" customHeight="1"/>
  <cols>
    <col min="1" max="1" width="37.57421875" style="0" customWidth="1"/>
    <col min="2" max="2" width="20.8515625" style="0" customWidth="1"/>
    <col min="3" max="3" width="20.140625" style="0" customWidth="1"/>
    <col min="4" max="4" width="36.140625" style="0" customWidth="1"/>
    <col min="5" max="5" width="37.28125" style="0" customWidth="1"/>
    <col min="6" max="6" width="9.140625" style="0" customWidth="1"/>
  </cols>
  <sheetData>
    <row r="1" ht="15" customHeight="1">
      <c r="A1" s="1" t="s">
        <v>973</v>
      </c>
    </row>
    <row r="2" spans="1:6" ht="409.5">
      <c r="A2" s="2" t="s">
        <v>1716</v>
      </c>
      <c r="B2" s="3"/>
      <c r="C2" s="3"/>
      <c r="D2" s="3"/>
      <c r="E2" s="3"/>
      <c r="F2" s="3"/>
    </row>
    <row r="3" ht="15" customHeight="1">
      <c r="A3" s="4" t="s">
        <v>1126</v>
      </c>
    </row>
    <row r="4" ht="15" customHeight="1">
      <c r="A4" s="4" t="s">
        <v>1657</v>
      </c>
    </row>
    <row r="5" ht="15" customHeight="1"/>
    <row r="6" ht="15" customHeight="1"/>
    <row r="7" spans="1:6" ht="114">
      <c r="A7" s="5" t="s">
        <v>662</v>
      </c>
      <c r="B7" s="5" t="s">
        <v>1644</v>
      </c>
      <c r="C7" s="5" t="s">
        <v>332</v>
      </c>
      <c r="D7" s="5" t="s">
        <v>2547</v>
      </c>
      <c r="E7" s="5" t="s">
        <v>413</v>
      </c>
      <c r="F7" s="5"/>
    </row>
    <row r="8" spans="1:4" ht="57">
      <c r="A8" s="6" t="s">
        <v>968</v>
      </c>
      <c r="B8" s="6" t="s">
        <v>2137</v>
      </c>
      <c r="C8" s="6" t="s">
        <v>2209</v>
      </c>
      <c r="D8" s="6" t="s">
        <v>1442</v>
      </c>
    </row>
    <row r="9" spans="1:4" ht="42.75">
      <c r="A9" s="6" t="s">
        <v>1195</v>
      </c>
      <c r="B9" s="6" t="s">
        <v>2137</v>
      </c>
      <c r="C9" s="6" t="s">
        <v>2209</v>
      </c>
      <c r="D9" s="6" t="s">
        <v>1442</v>
      </c>
    </row>
    <row r="10" spans="1:4" ht="57">
      <c r="A10" s="6" t="s">
        <v>329</v>
      </c>
      <c r="B10" s="6" t="s">
        <v>210</v>
      </c>
      <c r="C10" s="6" t="s">
        <v>466</v>
      </c>
      <c r="D10" s="6" t="s">
        <v>1442</v>
      </c>
    </row>
    <row r="11" spans="1:4" ht="71.25">
      <c r="A11" s="6" t="s">
        <v>1803</v>
      </c>
      <c r="B11" s="6" t="s">
        <v>2525</v>
      </c>
      <c r="C11" s="6" t="s">
        <v>1937</v>
      </c>
      <c r="D11" s="6" t="s">
        <v>1734</v>
      </c>
    </row>
    <row r="12" spans="1:5" ht="299.25">
      <c r="A12" s="6" t="s">
        <v>1803</v>
      </c>
      <c r="B12" s="6" t="s">
        <v>1287</v>
      </c>
      <c r="C12" s="6" t="s">
        <v>272</v>
      </c>
      <c r="D12" s="6" t="s">
        <v>859</v>
      </c>
      <c r="E12" s="7" t="s">
        <v>526</v>
      </c>
    </row>
    <row r="13" spans="1:4" ht="57">
      <c r="A13" s="6" t="s">
        <v>1060</v>
      </c>
      <c r="B13" s="6" t="s">
        <v>210</v>
      </c>
      <c r="C13" s="6" t="s">
        <v>466</v>
      </c>
      <c r="D13" s="6" t="s">
        <v>1442</v>
      </c>
    </row>
    <row r="14" spans="1:5" ht="242.25">
      <c r="A14" s="6" t="s">
        <v>2531</v>
      </c>
      <c r="B14" s="6" t="s">
        <v>1287</v>
      </c>
      <c r="C14" s="6" t="s">
        <v>306</v>
      </c>
      <c r="D14" s="6" t="s">
        <v>1544</v>
      </c>
      <c r="E14" s="7" t="s">
        <v>133</v>
      </c>
    </row>
    <row r="15" spans="1:4" ht="57">
      <c r="A15" s="6" t="s">
        <v>1788</v>
      </c>
      <c r="B15" s="6" t="s">
        <v>1287</v>
      </c>
      <c r="C15" s="6" t="s">
        <v>272</v>
      </c>
      <c r="D15" s="6" t="s">
        <v>1544</v>
      </c>
    </row>
    <row r="16" spans="1:4" ht="57">
      <c r="A16" s="6" t="s">
        <v>64</v>
      </c>
      <c r="B16" s="6" t="s">
        <v>1287</v>
      </c>
      <c r="C16" s="6" t="s">
        <v>306</v>
      </c>
      <c r="D16" s="6" t="s">
        <v>1544</v>
      </c>
    </row>
    <row r="17" spans="1:4" ht="57">
      <c r="A17" s="6" t="s">
        <v>779</v>
      </c>
      <c r="B17" s="6" t="s">
        <v>1287</v>
      </c>
      <c r="C17" s="6" t="s">
        <v>306</v>
      </c>
      <c r="D17" s="6" t="s">
        <v>1544</v>
      </c>
    </row>
    <row r="18" spans="1:4" ht="356.25">
      <c r="A18" s="6" t="s">
        <v>1812</v>
      </c>
      <c r="B18" s="6" t="s">
        <v>2525</v>
      </c>
      <c r="C18" s="6" t="s">
        <v>1937</v>
      </c>
      <c r="D18" s="6" t="s">
        <v>190</v>
      </c>
    </row>
    <row r="19" spans="1:5" ht="128.25">
      <c r="A19" s="6" t="s">
        <v>858</v>
      </c>
      <c r="B19" s="6" t="s">
        <v>2525</v>
      </c>
      <c r="C19" s="6" t="s">
        <v>1937</v>
      </c>
      <c r="D19" s="6" t="s">
        <v>1677</v>
      </c>
      <c r="E19" s="7" t="s">
        <v>1275</v>
      </c>
    </row>
    <row r="20" spans="1:4" ht="128.25">
      <c r="A20" s="6" t="s">
        <v>1977</v>
      </c>
      <c r="B20" s="6" t="s">
        <v>2525</v>
      </c>
      <c r="C20" s="6" t="s">
        <v>1937</v>
      </c>
      <c r="D20" s="6" t="s">
        <v>262</v>
      </c>
    </row>
    <row r="21" spans="1:4" ht="85.5">
      <c r="A21" s="6" t="s">
        <v>2378</v>
      </c>
      <c r="B21" s="6" t="s">
        <v>2525</v>
      </c>
      <c r="C21" s="6" t="s">
        <v>1937</v>
      </c>
      <c r="D21" s="6" t="s">
        <v>1745</v>
      </c>
    </row>
    <row r="22" spans="1:5" ht="142.5">
      <c r="A22" s="6" t="s">
        <v>1131</v>
      </c>
      <c r="B22" s="6" t="s">
        <v>1287</v>
      </c>
      <c r="C22" s="6" t="s">
        <v>306</v>
      </c>
      <c r="D22" s="6" t="s">
        <v>743</v>
      </c>
      <c r="E22" s="7" t="s">
        <v>1378</v>
      </c>
    </row>
    <row r="23" spans="1:4" ht="71.25">
      <c r="A23" s="6" t="s">
        <v>1131</v>
      </c>
      <c r="B23" s="6" t="s">
        <v>998</v>
      </c>
      <c r="C23" s="6" t="s">
        <v>2042</v>
      </c>
      <c r="D23" s="6" t="s">
        <v>743</v>
      </c>
    </row>
    <row r="24" spans="1:5" ht="57">
      <c r="A24" s="6" t="s">
        <v>497</v>
      </c>
      <c r="B24" s="6" t="s">
        <v>1287</v>
      </c>
      <c r="C24" s="6" t="s">
        <v>306</v>
      </c>
      <c r="D24" s="6" t="s">
        <v>1442</v>
      </c>
      <c r="E24" s="7" t="s">
        <v>1662</v>
      </c>
    </row>
    <row r="25" spans="1:5" ht="99.75">
      <c r="A25" s="6" t="s">
        <v>1025</v>
      </c>
      <c r="B25" s="6" t="s">
        <v>1287</v>
      </c>
      <c r="C25" s="6" t="s">
        <v>272</v>
      </c>
      <c r="D25" s="6" t="s">
        <v>1045</v>
      </c>
      <c r="E25" s="7" t="s">
        <v>1662</v>
      </c>
    </row>
    <row r="26" spans="1:5" ht="199.5">
      <c r="A26" s="6" t="s">
        <v>1695</v>
      </c>
      <c r="B26" s="6" t="s">
        <v>971</v>
      </c>
      <c r="C26" s="6" t="s">
        <v>2209</v>
      </c>
      <c r="D26" s="6" t="s">
        <v>1835</v>
      </c>
      <c r="E26" s="7" t="s">
        <v>2356</v>
      </c>
    </row>
    <row r="27" spans="1:4" ht="57">
      <c r="A27" s="6" t="s">
        <v>2541</v>
      </c>
      <c r="B27" s="6" t="s">
        <v>971</v>
      </c>
      <c r="C27" s="6" t="s">
        <v>2209</v>
      </c>
      <c r="D27" s="6"/>
    </row>
    <row r="28" spans="1:4" ht="185.25">
      <c r="A28" s="6" t="s">
        <v>126</v>
      </c>
      <c r="B28" s="6" t="s">
        <v>971</v>
      </c>
      <c r="C28" s="6" t="s">
        <v>2209</v>
      </c>
      <c r="D28" s="6" t="s">
        <v>1909</v>
      </c>
    </row>
    <row r="29" spans="1:4" ht="42.75">
      <c r="A29" s="6" t="s">
        <v>837</v>
      </c>
      <c r="B29" s="6" t="s">
        <v>210</v>
      </c>
      <c r="C29" s="6" t="s">
        <v>466</v>
      </c>
      <c r="D29" s="6"/>
    </row>
    <row r="30" spans="1:4" ht="57">
      <c r="A30" s="6" t="s">
        <v>430</v>
      </c>
      <c r="B30" s="6" t="s">
        <v>210</v>
      </c>
      <c r="C30" s="6" t="s">
        <v>466</v>
      </c>
      <c r="D30" s="6" t="s">
        <v>1544</v>
      </c>
    </row>
    <row r="31" spans="1:4" ht="99.75">
      <c r="A31" s="7" t="s">
        <v>2554</v>
      </c>
      <c r="B31" s="7" t="s">
        <v>210</v>
      </c>
      <c r="C31" s="7" t="s">
        <v>1955</v>
      </c>
      <c r="D31" s="7" t="s">
        <v>390</v>
      </c>
    </row>
    <row r="32" spans="1:4" ht="99.75">
      <c r="A32" s="7" t="s">
        <v>1495</v>
      </c>
      <c r="B32" s="7" t="s">
        <v>2215</v>
      </c>
      <c r="C32" s="7" t="s">
        <v>37</v>
      </c>
      <c r="D32" s="7" t="s">
        <v>1961</v>
      </c>
    </row>
    <row r="33" spans="1:4" ht="71.25">
      <c r="A33" s="6" t="s">
        <v>2279</v>
      </c>
      <c r="B33" s="6" t="s">
        <v>2137</v>
      </c>
      <c r="C33" s="6" t="s">
        <v>2209</v>
      </c>
      <c r="D33" s="6" t="s">
        <v>717</v>
      </c>
    </row>
    <row r="34" spans="1:4" ht="57">
      <c r="A34" s="6" t="s">
        <v>2565</v>
      </c>
      <c r="B34" s="6" t="s">
        <v>998</v>
      </c>
      <c r="C34" s="6" t="s">
        <v>447</v>
      </c>
      <c r="D34" s="6" t="s">
        <v>577</v>
      </c>
    </row>
    <row r="35" spans="1:4" ht="57">
      <c r="A35" s="6" t="s">
        <v>2061</v>
      </c>
      <c r="B35" s="6" t="s">
        <v>998</v>
      </c>
      <c r="C35" s="6" t="s">
        <v>447</v>
      </c>
      <c r="D35" s="6" t="s">
        <v>2498</v>
      </c>
    </row>
    <row r="36" spans="1:4" ht="57">
      <c r="A36" s="6" t="s">
        <v>459</v>
      </c>
      <c r="B36" s="6" t="s">
        <v>998</v>
      </c>
      <c r="C36" s="6" t="s">
        <v>447</v>
      </c>
      <c r="D36" s="6" t="s">
        <v>2498</v>
      </c>
    </row>
    <row r="37" spans="1:3" ht="71.25">
      <c r="A37" s="7" t="s">
        <v>1746</v>
      </c>
      <c r="B37" s="7" t="s">
        <v>998</v>
      </c>
      <c r="C37" s="7" t="s">
        <v>447</v>
      </c>
    </row>
    <row r="38" spans="1:3" ht="57">
      <c r="A38" s="7" t="s">
        <v>2616</v>
      </c>
      <c r="B38" s="7" t="s">
        <v>2137</v>
      </c>
      <c r="C38" s="7" t="s">
        <v>37</v>
      </c>
    </row>
    <row r="39" spans="1:3" ht="42.75">
      <c r="A39" s="7" t="s">
        <v>490</v>
      </c>
      <c r="B39" s="7" t="s">
        <v>2137</v>
      </c>
      <c r="C39" s="7" t="s">
        <v>37</v>
      </c>
    </row>
    <row r="40" spans="1:4" ht="57">
      <c r="A40" s="6" t="s">
        <v>1669</v>
      </c>
      <c r="B40" s="6" t="s">
        <v>2137</v>
      </c>
      <c r="C40" s="6" t="s">
        <v>2209</v>
      </c>
      <c r="D40" s="6" t="s">
        <v>743</v>
      </c>
    </row>
    <row r="41" spans="1:5" ht="156.75">
      <c r="A41" s="6" t="s">
        <v>2726</v>
      </c>
      <c r="B41" s="6" t="s">
        <v>2137</v>
      </c>
      <c r="C41" s="6" t="s">
        <v>2209</v>
      </c>
      <c r="D41" s="6" t="s">
        <v>469</v>
      </c>
      <c r="E41" s="7" t="s">
        <v>2199</v>
      </c>
    </row>
    <row r="42" spans="1:5" ht="156.75">
      <c r="A42" s="6" t="s">
        <v>1070</v>
      </c>
      <c r="B42" s="6" t="s">
        <v>2137</v>
      </c>
      <c r="C42" s="6" t="s">
        <v>2209</v>
      </c>
      <c r="D42" s="6" t="s">
        <v>469</v>
      </c>
      <c r="E42" s="7" t="s">
        <v>2199</v>
      </c>
    </row>
    <row r="43" spans="1:5" ht="142.5">
      <c r="A43" s="6" t="s">
        <v>2708</v>
      </c>
      <c r="B43" s="6" t="s">
        <v>1287</v>
      </c>
      <c r="C43" s="6" t="s">
        <v>272</v>
      </c>
      <c r="D43" s="6" t="s">
        <v>1442</v>
      </c>
      <c r="E43" s="7" t="s">
        <v>695</v>
      </c>
    </row>
    <row r="44" spans="1:4" ht="128.25">
      <c r="A44" s="6" t="s">
        <v>2243</v>
      </c>
      <c r="B44" s="6" t="s">
        <v>2525</v>
      </c>
      <c r="C44" s="6" t="s">
        <v>1937</v>
      </c>
      <c r="D44" s="6" t="s">
        <v>1001</v>
      </c>
    </row>
    <row r="45" spans="1:5" ht="228">
      <c r="A45" s="6" t="s">
        <v>2243</v>
      </c>
      <c r="B45" s="6" t="s">
        <v>1287</v>
      </c>
      <c r="C45" s="6" t="s">
        <v>272</v>
      </c>
      <c r="D45" s="6" t="s">
        <v>1001</v>
      </c>
      <c r="E45" s="7" t="s">
        <v>1708</v>
      </c>
    </row>
    <row r="46" spans="1:5" ht="185.25">
      <c r="A46" s="6" t="s">
        <v>2752</v>
      </c>
      <c r="B46" s="6" t="s">
        <v>1287</v>
      </c>
      <c r="C46" s="6" t="s">
        <v>306</v>
      </c>
      <c r="D46" s="6" t="s">
        <v>1544</v>
      </c>
      <c r="E46" s="7" t="s">
        <v>501</v>
      </c>
    </row>
    <row r="47" spans="1:4" ht="71.25">
      <c r="A47" s="6" t="s">
        <v>2566</v>
      </c>
      <c r="B47" s="6" t="s">
        <v>2525</v>
      </c>
      <c r="C47" s="6" t="s">
        <v>1937</v>
      </c>
      <c r="D47" s="6" t="s">
        <v>2065</v>
      </c>
    </row>
    <row r="48" spans="1:5" ht="270.75">
      <c r="A48" s="6" t="s">
        <v>541</v>
      </c>
      <c r="B48" s="6" t="s">
        <v>1287</v>
      </c>
      <c r="C48" s="6" t="s">
        <v>306</v>
      </c>
      <c r="D48" s="6" t="s">
        <v>743</v>
      </c>
      <c r="E48" s="7" t="s">
        <v>2185</v>
      </c>
    </row>
    <row r="49" spans="1:4" ht="57">
      <c r="A49" s="6" t="s">
        <v>2290</v>
      </c>
      <c r="B49" s="6" t="s">
        <v>2040</v>
      </c>
      <c r="C49" s="6" t="s">
        <v>2627</v>
      </c>
      <c r="D49" s="6" t="s">
        <v>743</v>
      </c>
    </row>
    <row r="50" spans="1:4" ht="57">
      <c r="A50" s="6" t="s">
        <v>1341</v>
      </c>
      <c r="B50" s="6" t="s">
        <v>998</v>
      </c>
      <c r="C50" s="6" t="s">
        <v>2042</v>
      </c>
      <c r="D50" s="6" t="s">
        <v>743</v>
      </c>
    </row>
    <row r="51" spans="1:4" ht="57">
      <c r="A51" s="6" t="s">
        <v>972</v>
      </c>
      <c r="B51" s="6" t="s">
        <v>2525</v>
      </c>
      <c r="C51" s="6" t="s">
        <v>1937</v>
      </c>
      <c r="D51" s="6" t="s">
        <v>1442</v>
      </c>
    </row>
    <row r="52" spans="1:4" ht="42.75">
      <c r="A52" s="6" t="s">
        <v>554</v>
      </c>
      <c r="B52" s="6" t="s">
        <v>210</v>
      </c>
      <c r="C52" s="6" t="s">
        <v>466</v>
      </c>
      <c r="D52" s="6" t="s">
        <v>1442</v>
      </c>
    </row>
    <row r="53" spans="1:4" ht="42.75">
      <c r="A53" s="6" t="s">
        <v>554</v>
      </c>
      <c r="B53" s="6" t="s">
        <v>2137</v>
      </c>
      <c r="C53" s="6" t="s">
        <v>37</v>
      </c>
      <c r="D53" s="6" t="s">
        <v>1442</v>
      </c>
    </row>
    <row r="54" spans="1:4" ht="57">
      <c r="A54" s="6" t="s">
        <v>1954</v>
      </c>
      <c r="B54" s="6" t="s">
        <v>971</v>
      </c>
      <c r="C54" s="6" t="s">
        <v>2209</v>
      </c>
      <c r="D54" s="6" t="s">
        <v>743</v>
      </c>
    </row>
    <row r="55" spans="1:4" ht="57">
      <c r="A55" s="6" t="s">
        <v>1285</v>
      </c>
      <c r="B55" s="6" t="s">
        <v>971</v>
      </c>
      <c r="C55" s="6" t="s">
        <v>2209</v>
      </c>
      <c r="D55" s="6" t="s">
        <v>743</v>
      </c>
    </row>
    <row r="56" spans="1:4" ht="57">
      <c r="A56" s="6" t="s">
        <v>2381</v>
      </c>
      <c r="B56" s="6" t="s">
        <v>210</v>
      </c>
      <c r="C56" s="6" t="s">
        <v>1955</v>
      </c>
      <c r="D56" s="6"/>
    </row>
    <row r="57" ht="71.25">
      <c r="A57" s="7" t="s">
        <v>742</v>
      </c>
    </row>
    <row r="58" spans="1:4" ht="42.75">
      <c r="A58" s="6" t="s">
        <v>990</v>
      </c>
      <c r="B58" s="6" t="s">
        <v>2040</v>
      </c>
      <c r="C58" s="6" t="s">
        <v>2627</v>
      </c>
      <c r="D58" s="6" t="s">
        <v>1442</v>
      </c>
    </row>
    <row r="59" spans="1:4" ht="15" customHeight="1">
      <c r="A59" s="6"/>
      <c r="B59" s="6"/>
      <c r="C59" s="6"/>
      <c r="D59" s="6"/>
    </row>
    <row r="60" spans="1:2" ht="114">
      <c r="A60" s="5" t="s">
        <v>854</v>
      </c>
      <c r="B60" s="8"/>
    </row>
    <row r="61" spans="1:3" ht="28.5">
      <c r="A61" s="5" t="s">
        <v>2515</v>
      </c>
      <c r="B61" s="5" t="s">
        <v>1644</v>
      </c>
      <c r="C61" s="5" t="s">
        <v>332</v>
      </c>
    </row>
    <row r="62" spans="1:4" ht="128.25">
      <c r="A62" s="6" t="s">
        <v>1120</v>
      </c>
      <c r="B62" s="6" t="s">
        <v>1933</v>
      </c>
      <c r="D62" s="6" t="s">
        <v>2498</v>
      </c>
    </row>
    <row r="63" spans="1:4" ht="71.25">
      <c r="A63" s="6" t="s">
        <v>1790</v>
      </c>
      <c r="B63" s="6" t="s">
        <v>1933</v>
      </c>
      <c r="D63" s="6" t="s">
        <v>2498</v>
      </c>
    </row>
    <row r="64" spans="1:4" ht="57">
      <c r="A64" s="6" t="s">
        <v>149</v>
      </c>
      <c r="B64" s="6" t="s">
        <v>2589</v>
      </c>
      <c r="C64" s="6" t="s">
        <v>696</v>
      </c>
      <c r="D64" s="6" t="s">
        <v>2498</v>
      </c>
    </row>
    <row r="65" spans="1:4" ht="71.25">
      <c r="A65" s="6" t="s">
        <v>705</v>
      </c>
      <c r="B65" s="6" t="s">
        <v>228</v>
      </c>
      <c r="C65" s="6" t="s">
        <v>889</v>
      </c>
      <c r="D65" s="6" t="s">
        <v>2498</v>
      </c>
    </row>
    <row r="66" spans="1:4" ht="85.5">
      <c r="A66" s="6" t="s">
        <v>1829</v>
      </c>
      <c r="B66" s="6" t="s">
        <v>184</v>
      </c>
      <c r="C66" s="6" t="s">
        <v>500</v>
      </c>
      <c r="D66" s="6" t="s">
        <v>2498</v>
      </c>
    </row>
    <row r="67" spans="1:4" ht="114">
      <c r="A67" s="6" t="s">
        <v>29</v>
      </c>
      <c r="B67" s="6" t="s">
        <v>1933</v>
      </c>
      <c r="D67" s="6" t="s">
        <v>2498</v>
      </c>
    </row>
    <row r="68" spans="1:4" ht="128.25">
      <c r="A68" s="6" t="s">
        <v>956</v>
      </c>
      <c r="B68" s="6" t="s">
        <v>2040</v>
      </c>
      <c r="C68" s="6" t="s">
        <v>1616</v>
      </c>
      <c r="D68" s="6" t="s">
        <v>2498</v>
      </c>
    </row>
    <row r="69" spans="1:4" ht="85.5">
      <c r="A69" s="6" t="s">
        <v>2403</v>
      </c>
      <c r="B69" s="6" t="s">
        <v>2040</v>
      </c>
      <c r="C69" s="6" t="s">
        <v>1616</v>
      </c>
      <c r="D69" s="6" t="s">
        <v>2498</v>
      </c>
    </row>
    <row r="70" spans="1:4" ht="71.25">
      <c r="A70" s="6" t="s">
        <v>1590</v>
      </c>
      <c r="B70" s="6" t="s">
        <v>2215</v>
      </c>
      <c r="C70" s="6" t="s">
        <v>500</v>
      </c>
      <c r="D70" s="6" t="s">
        <v>2498</v>
      </c>
    </row>
    <row r="71" spans="1:4" ht="71.25">
      <c r="A71" s="6" t="s">
        <v>18</v>
      </c>
      <c r="B71" s="6" t="s">
        <v>2215</v>
      </c>
      <c r="C71" s="6" t="s">
        <v>500</v>
      </c>
      <c r="D71" s="6" t="s">
        <v>2498</v>
      </c>
    </row>
    <row r="72" spans="1:5" ht="228">
      <c r="A72" s="6" t="s">
        <v>838</v>
      </c>
      <c r="B72" s="6" t="s">
        <v>939</v>
      </c>
      <c r="C72" s="6" t="s">
        <v>185</v>
      </c>
      <c r="D72" s="6" t="s">
        <v>2498</v>
      </c>
      <c r="E72" s="7" t="s">
        <v>412</v>
      </c>
    </row>
    <row r="73" spans="1:5" ht="85.5">
      <c r="A73" s="6" t="s">
        <v>1465</v>
      </c>
      <c r="B73" s="6" t="s">
        <v>939</v>
      </c>
      <c r="C73" s="6" t="s">
        <v>185</v>
      </c>
      <c r="D73" s="6" t="s">
        <v>2498</v>
      </c>
      <c r="E73" s="7" t="s">
        <v>371</v>
      </c>
    </row>
    <row r="74" spans="1:5" ht="85.5">
      <c r="A74" s="6" t="s">
        <v>2552</v>
      </c>
      <c r="B74" s="6" t="s">
        <v>939</v>
      </c>
      <c r="C74" s="6" t="s">
        <v>185</v>
      </c>
      <c r="D74" s="6" t="s">
        <v>2498</v>
      </c>
      <c r="E74" s="7" t="s">
        <v>371</v>
      </c>
    </row>
    <row r="75" spans="1:4" ht="114">
      <c r="A75" s="6" t="s">
        <v>111</v>
      </c>
      <c r="B75" s="6" t="s">
        <v>2040</v>
      </c>
      <c r="C75" s="6" t="s">
        <v>2353</v>
      </c>
      <c r="D75" s="6" t="s">
        <v>2498</v>
      </c>
    </row>
    <row r="76" spans="1:4" ht="71.25">
      <c r="A76" s="6" t="s">
        <v>2532</v>
      </c>
      <c r="B76" s="6" t="s">
        <v>2040</v>
      </c>
      <c r="C76" s="6" t="s">
        <v>2353</v>
      </c>
      <c r="D76" s="6" t="s">
        <v>2498</v>
      </c>
    </row>
    <row r="77" spans="1:4" ht="142.5">
      <c r="A77" s="6" t="s">
        <v>409</v>
      </c>
      <c r="B77" s="6" t="s">
        <v>2040</v>
      </c>
      <c r="C77" s="6" t="s">
        <v>2353</v>
      </c>
      <c r="D77" s="6" t="s">
        <v>2498</v>
      </c>
    </row>
    <row r="78" spans="1:4" ht="142.5">
      <c r="A78" s="6" t="s">
        <v>1445</v>
      </c>
      <c r="B78" s="6" t="s">
        <v>2040</v>
      </c>
      <c r="C78" s="6" t="s">
        <v>2353</v>
      </c>
      <c r="D78" s="6" t="s">
        <v>2498</v>
      </c>
    </row>
    <row r="79" spans="1:4" ht="171">
      <c r="A79" s="6" t="s">
        <v>2729</v>
      </c>
      <c r="B79" s="6" t="s">
        <v>2040</v>
      </c>
      <c r="C79" s="6" t="s">
        <v>2353</v>
      </c>
      <c r="D79" s="6" t="s">
        <v>2498</v>
      </c>
    </row>
    <row r="80" spans="1:4" ht="85.5">
      <c r="A80" s="7" t="s">
        <v>1868</v>
      </c>
      <c r="B80" s="7" t="s">
        <v>998</v>
      </c>
      <c r="C80" s="7" t="s">
        <v>1837</v>
      </c>
      <c r="D80" s="7" t="s">
        <v>1038</v>
      </c>
    </row>
    <row r="81" spans="1:4" ht="85.5">
      <c r="A81" s="7" t="s">
        <v>1454</v>
      </c>
      <c r="B81" s="7" t="s">
        <v>998</v>
      </c>
      <c r="C81" s="7" t="s">
        <v>1837</v>
      </c>
      <c r="D81" s="7" t="s">
        <v>1038</v>
      </c>
    </row>
    <row r="82" spans="1:4" ht="85.5">
      <c r="A82" s="7" t="s">
        <v>1510</v>
      </c>
      <c r="B82" s="7" t="s">
        <v>998</v>
      </c>
      <c r="C82" s="7" t="s">
        <v>1837</v>
      </c>
      <c r="D82" s="7" t="s">
        <v>1038</v>
      </c>
    </row>
    <row r="83" ht="15" customHeight="1"/>
    <row r="84" spans="1:2" ht="15" customHeight="1">
      <c r="A84" s="9" t="s">
        <v>2646</v>
      </c>
      <c r="B84" s="9" t="s">
        <v>1149</v>
      </c>
    </row>
    <row r="85" ht="15" customHeight="1"/>
    <row r="86" ht="409.5">
      <c r="A86" s="5" t="s">
        <v>295</v>
      </c>
    </row>
    <row r="87" spans="1:3" ht="42.75">
      <c r="A87" s="6" t="s">
        <v>196</v>
      </c>
      <c r="B87" s="6" t="s">
        <v>2589</v>
      </c>
      <c r="C87" s="6" t="s">
        <v>1955</v>
      </c>
    </row>
    <row r="88" spans="1:3" ht="42.75">
      <c r="A88" s="6" t="s">
        <v>869</v>
      </c>
      <c r="B88" s="6" t="s">
        <v>2589</v>
      </c>
      <c r="C88" s="6" t="s">
        <v>1955</v>
      </c>
    </row>
    <row r="89" spans="1:3" ht="28.5">
      <c r="A89" s="6" t="s">
        <v>1042</v>
      </c>
      <c r="B89" s="6" t="s">
        <v>2137</v>
      </c>
      <c r="C89" s="6" t="s">
        <v>37</v>
      </c>
    </row>
    <row r="90" spans="1:3" ht="28.5">
      <c r="A90" s="6" t="s">
        <v>1680</v>
      </c>
      <c r="B90" s="6" t="s">
        <v>2137</v>
      </c>
      <c r="C90" s="6" t="s">
        <v>37</v>
      </c>
    </row>
    <row r="91" spans="1:3" ht="28.5">
      <c r="A91" s="6" t="s">
        <v>2545</v>
      </c>
      <c r="B91" s="6" t="s">
        <v>2175</v>
      </c>
      <c r="C91" s="6" t="s">
        <v>37</v>
      </c>
    </row>
    <row r="92" spans="1:3" ht="42.75">
      <c r="A92" s="6" t="s">
        <v>1798</v>
      </c>
      <c r="B92" s="6" t="s">
        <v>998</v>
      </c>
      <c r="C92" s="6" t="s">
        <v>2042</v>
      </c>
    </row>
    <row r="93" spans="1:3" ht="28.5">
      <c r="A93" s="6" t="s">
        <v>154</v>
      </c>
      <c r="B93" s="6" t="s">
        <v>2137</v>
      </c>
      <c r="C93" s="6" t="s">
        <v>37</v>
      </c>
    </row>
    <row r="94" spans="1:3" ht="42.75">
      <c r="A94" s="6" t="s">
        <v>916</v>
      </c>
      <c r="B94" s="6" t="s">
        <v>2525</v>
      </c>
      <c r="C94" s="6" t="s">
        <v>2077</v>
      </c>
    </row>
    <row r="95" spans="1:3" ht="15" customHeight="1">
      <c r="A95" s="6"/>
      <c r="B95" s="6"/>
      <c r="C95" s="6"/>
    </row>
    <row r="96" ht="15" customHeight="1"/>
    <row r="97" spans="1:3" ht="71.25">
      <c r="A97" s="10" t="s">
        <v>2663</v>
      </c>
      <c r="C97" s="10" t="s">
        <v>272</v>
      </c>
    </row>
    <row r="98" spans="1:3" ht="71.25">
      <c r="A98" s="10" t="s">
        <v>327</v>
      </c>
      <c r="C98" s="10" t="s">
        <v>272</v>
      </c>
    </row>
    <row r="99" spans="1:3" ht="85.5">
      <c r="A99" s="10" t="s">
        <v>1095</v>
      </c>
      <c r="C99" s="10" t="s">
        <v>272</v>
      </c>
    </row>
    <row r="100" spans="1:3" ht="28.5">
      <c r="A100" s="9" t="s">
        <v>219</v>
      </c>
      <c r="C100" s="10" t="s">
        <v>272</v>
      </c>
    </row>
    <row r="101" ht="15" customHeight="1">
      <c r="A101" s="9" t="s">
        <v>1982</v>
      </c>
    </row>
  </sheetData>
  <mergeCells count="4">
    <mergeCell ref="A2:F2"/>
    <mergeCell ref="A3:F3"/>
    <mergeCell ref="A4:E4"/>
    <mergeCell ref="A60:B60"/>
  </mergeCells>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106"/>
  <sheetViews>
    <sheetView workbookViewId="0" topLeftCell="A1"/>
  </sheetViews>
  <sheetFormatPr defaultColWidth="9.140625" defaultRowHeight="15" customHeight="1"/>
  <cols>
    <col min="1" max="1" width="32.7109375" style="0" customWidth="1"/>
    <col min="2" max="2" width="10.8515625" style="0" customWidth="1"/>
    <col min="3" max="3" width="11.00390625" style="0" customWidth="1"/>
    <col min="4" max="4" width="10.57421875" style="0" customWidth="1"/>
    <col min="5" max="5" width="9.57421875" style="0" customWidth="1"/>
    <col min="6" max="6" width="19.140625" style="0" customWidth="1"/>
    <col min="7" max="7" width="9.28125" style="0" customWidth="1"/>
    <col min="8" max="8" width="9.140625" style="0" customWidth="1"/>
  </cols>
  <sheetData>
    <row r="1" ht="105">
      <c r="A1" s="2" t="s">
        <v>894</v>
      </c>
    </row>
    <row r="2" ht="57">
      <c r="A2" s="7" t="s">
        <v>1544</v>
      </c>
    </row>
    <row r="3" spans="1:8" ht="28.5">
      <c r="A3" s="7" t="s">
        <v>2511</v>
      </c>
      <c r="B3" s="7" t="s">
        <v>2002</v>
      </c>
      <c r="C3" s="7" t="s">
        <v>1579</v>
      </c>
      <c r="D3" s="7" t="s">
        <v>2710</v>
      </c>
      <c r="E3" s="7" t="s">
        <v>2387</v>
      </c>
      <c r="F3" s="7" t="s">
        <v>1511</v>
      </c>
      <c r="G3" s="7" t="s">
        <v>512</v>
      </c>
      <c r="H3" s="7" t="s">
        <v>878</v>
      </c>
    </row>
    <row r="4" spans="1:8" ht="42.75">
      <c r="A4" s="7" t="s">
        <v>1408</v>
      </c>
      <c r="B4" s="7">
        <v>1</v>
      </c>
      <c r="C4" s="7">
        <v>402</v>
      </c>
      <c r="D4" s="7" t="s">
        <v>2706</v>
      </c>
      <c r="E4" s="7">
        <v>2011</v>
      </c>
      <c r="F4" s="7" t="s">
        <v>1455</v>
      </c>
      <c r="G4" s="7" t="s">
        <v>2575</v>
      </c>
      <c r="H4" s="7">
        <v>402</v>
      </c>
    </row>
    <row r="5" spans="1:8" ht="42.75">
      <c r="A5" s="7" t="s">
        <v>1408</v>
      </c>
      <c r="B5" s="7">
        <v>2</v>
      </c>
      <c r="C5" s="7">
        <v>402</v>
      </c>
      <c r="D5" s="7" t="s">
        <v>2706</v>
      </c>
      <c r="E5" s="7">
        <v>2011</v>
      </c>
      <c r="F5" s="7" t="s">
        <v>1455</v>
      </c>
      <c r="G5" s="7" t="s">
        <v>2575</v>
      </c>
      <c r="H5" s="7">
        <v>402</v>
      </c>
    </row>
    <row r="6" spans="1:8" ht="28.5">
      <c r="A6" s="7" t="s">
        <v>2441</v>
      </c>
      <c r="B6" s="7">
        <v>1</v>
      </c>
      <c r="C6" s="7">
        <v>440.5</v>
      </c>
      <c r="D6" s="7" t="s">
        <v>316</v>
      </c>
      <c r="E6" s="7">
        <v>2020</v>
      </c>
      <c r="F6" s="7" t="s">
        <v>1455</v>
      </c>
      <c r="G6" s="7" t="s">
        <v>2575</v>
      </c>
      <c r="H6" s="7">
        <v>375</v>
      </c>
    </row>
    <row r="7" spans="1:8" ht="28.5">
      <c r="A7" s="7" t="s">
        <v>2441</v>
      </c>
      <c r="B7" s="7">
        <v>2</v>
      </c>
      <c r="C7" s="7">
        <v>523.8</v>
      </c>
      <c r="D7" s="7" t="s">
        <v>316</v>
      </c>
      <c r="E7" s="7">
        <v>2020</v>
      </c>
      <c r="F7" s="7" t="s">
        <v>1455</v>
      </c>
      <c r="G7" s="7" t="s">
        <v>2575</v>
      </c>
      <c r="H7" s="7">
        <v>494</v>
      </c>
    </row>
    <row r="8" spans="1:8" ht="28.5">
      <c r="A8" s="7" t="s">
        <v>1010</v>
      </c>
      <c r="B8" s="7">
        <v>1</v>
      </c>
      <c r="C8" s="7">
        <v>211</v>
      </c>
      <c r="D8" s="7" t="s">
        <v>316</v>
      </c>
      <c r="E8" s="7">
        <v>2013</v>
      </c>
      <c r="F8" s="7" t="s">
        <v>1692</v>
      </c>
      <c r="G8" s="7" t="s">
        <v>1703</v>
      </c>
      <c r="H8" s="7">
        <v>211</v>
      </c>
    </row>
    <row r="9" spans="1:8" ht="28.5">
      <c r="A9" s="7" t="s">
        <v>1050</v>
      </c>
      <c r="B9" s="7">
        <v>1</v>
      </c>
      <c r="C9" s="7">
        <v>520</v>
      </c>
      <c r="D9" s="7" t="s">
        <v>316</v>
      </c>
      <c r="E9" s="7">
        <v>2010</v>
      </c>
      <c r="F9" s="7" t="s">
        <v>1692</v>
      </c>
      <c r="G9" s="7" t="s">
        <v>1703</v>
      </c>
      <c r="H9" s="7">
        <v>485</v>
      </c>
    </row>
    <row r="10" spans="1:8" ht="28.5">
      <c r="A10" s="7" t="s">
        <v>1050</v>
      </c>
      <c r="B10" s="7">
        <v>2</v>
      </c>
      <c r="C10" s="7">
        <v>520</v>
      </c>
      <c r="D10" s="7" t="s">
        <v>316</v>
      </c>
      <c r="E10" s="7">
        <v>2010</v>
      </c>
      <c r="F10" s="7" t="s">
        <v>1692</v>
      </c>
      <c r="G10" s="7" t="s">
        <v>1703</v>
      </c>
      <c r="H10" s="7">
        <v>485</v>
      </c>
    </row>
    <row r="11" spans="1:8" ht="28.5">
      <c r="A11" s="7" t="s">
        <v>1050</v>
      </c>
      <c r="B11" s="7">
        <v>3</v>
      </c>
      <c r="C11" s="7">
        <v>489</v>
      </c>
      <c r="D11" s="7" t="s">
        <v>316</v>
      </c>
      <c r="E11" s="7">
        <v>2014</v>
      </c>
      <c r="F11" s="7" t="s">
        <v>1692</v>
      </c>
      <c r="G11" s="7" t="s">
        <v>1703</v>
      </c>
      <c r="H11" s="7">
        <v>489</v>
      </c>
    </row>
    <row r="12" spans="1:8" ht="28.5">
      <c r="A12" s="7" t="s">
        <v>1050</v>
      </c>
      <c r="B12" s="7">
        <v>4</v>
      </c>
      <c r="C12" s="7">
        <v>502</v>
      </c>
      <c r="D12" s="7" t="s">
        <v>316</v>
      </c>
      <c r="E12" s="7">
        <v>2014</v>
      </c>
      <c r="F12" s="7" t="s">
        <v>1692</v>
      </c>
      <c r="G12" s="7" t="s">
        <v>1703</v>
      </c>
      <c r="H12" s="7">
        <v>502</v>
      </c>
    </row>
    <row r="13" spans="1:8" ht="15" customHeight="1">
      <c r="A13" s="7" t="s">
        <v>2720</v>
      </c>
      <c r="B13" s="7">
        <v>3</v>
      </c>
      <c r="C13" s="7">
        <v>510</v>
      </c>
      <c r="D13" s="7" t="s">
        <v>316</v>
      </c>
      <c r="E13" s="7">
        <v>2010</v>
      </c>
      <c r="F13" s="7" t="s">
        <v>1692</v>
      </c>
      <c r="G13" s="7" t="s">
        <v>1703</v>
      </c>
      <c r="H13" s="7">
        <v>490</v>
      </c>
    </row>
    <row r="14" spans="1:8" ht="15" customHeight="1">
      <c r="A14" s="7" t="s">
        <v>2720</v>
      </c>
      <c r="B14" s="7">
        <v>4</v>
      </c>
      <c r="C14" s="7">
        <v>505</v>
      </c>
      <c r="D14" s="7" t="s">
        <v>316</v>
      </c>
      <c r="E14" s="7">
        <v>2010</v>
      </c>
      <c r="F14" s="7" t="s">
        <v>1692</v>
      </c>
      <c r="G14" s="7" t="s">
        <v>1703</v>
      </c>
      <c r="H14" s="7">
        <v>490</v>
      </c>
    </row>
    <row r="15" spans="1:8" ht="15" customHeight="1">
      <c r="A15" s="7" t="s">
        <v>2720</v>
      </c>
      <c r="B15" s="7">
        <v>1</v>
      </c>
      <c r="C15" s="7">
        <v>490</v>
      </c>
      <c r="D15" s="7" t="s">
        <v>316</v>
      </c>
      <c r="E15" s="7">
        <v>2011</v>
      </c>
      <c r="F15" s="7" t="s">
        <v>1692</v>
      </c>
      <c r="G15" s="7" t="s">
        <v>1703</v>
      </c>
      <c r="H15" s="7">
        <v>490</v>
      </c>
    </row>
    <row r="16" spans="1:8" ht="15" customHeight="1">
      <c r="A16" s="7" t="s">
        <v>2720</v>
      </c>
      <c r="B16" s="7">
        <v>2</v>
      </c>
      <c r="C16" s="7">
        <v>490</v>
      </c>
      <c r="D16" s="7" t="s">
        <v>316</v>
      </c>
      <c r="E16" s="7">
        <v>2011</v>
      </c>
      <c r="F16" s="7" t="s">
        <v>1692</v>
      </c>
      <c r="G16" s="7" t="s">
        <v>1703</v>
      </c>
      <c r="H16" s="7">
        <v>490</v>
      </c>
    </row>
    <row r="17" spans="1:8" ht="15" customHeight="1">
      <c r="A17" s="7" t="s">
        <v>2720</v>
      </c>
      <c r="B17" s="7">
        <v>5</v>
      </c>
      <c r="C17" s="7">
        <v>490</v>
      </c>
      <c r="D17" s="7" t="s">
        <v>316</v>
      </c>
      <c r="E17" s="7">
        <v>2014</v>
      </c>
      <c r="F17" s="7" t="s">
        <v>1692</v>
      </c>
      <c r="G17" s="7" t="s">
        <v>1703</v>
      </c>
      <c r="H17" s="7">
        <v>490</v>
      </c>
    </row>
    <row r="18" spans="1:8" ht="15" customHeight="1">
      <c r="A18" s="7" t="s">
        <v>2720</v>
      </c>
      <c r="B18" s="7">
        <v>6</v>
      </c>
      <c r="C18" s="7">
        <v>490</v>
      </c>
      <c r="D18" s="7" t="s">
        <v>316</v>
      </c>
      <c r="E18" s="7">
        <v>2014</v>
      </c>
      <c r="F18" s="7" t="s">
        <v>1692</v>
      </c>
      <c r="G18" s="7" t="s">
        <v>1703</v>
      </c>
      <c r="H18" s="7">
        <v>490</v>
      </c>
    </row>
    <row r="19" spans="1:8" ht="15" customHeight="1">
      <c r="A19" s="7" t="s">
        <v>2720</v>
      </c>
      <c r="B19" s="7">
        <v>7</v>
      </c>
      <c r="C19" s="7">
        <v>508</v>
      </c>
      <c r="D19" s="7" t="s">
        <v>316</v>
      </c>
      <c r="E19" s="7">
        <v>2014</v>
      </c>
      <c r="F19" s="7" t="s">
        <v>1692</v>
      </c>
      <c r="G19" s="7" t="s">
        <v>1703</v>
      </c>
      <c r="H19" s="7">
        <v>508</v>
      </c>
    </row>
    <row r="20" spans="1:8" ht="15" customHeight="1">
      <c r="A20" s="7" t="s">
        <v>2720</v>
      </c>
      <c r="B20" s="7">
        <v>8</v>
      </c>
      <c r="C20" s="7">
        <v>490</v>
      </c>
      <c r="D20" s="7" t="s">
        <v>316</v>
      </c>
      <c r="E20" s="7">
        <v>2014</v>
      </c>
      <c r="F20" s="7" t="s">
        <v>1692</v>
      </c>
      <c r="G20" s="7" t="s">
        <v>1703</v>
      </c>
      <c r="H20" s="7">
        <v>490</v>
      </c>
    </row>
    <row r="21" spans="1:8" ht="28.5">
      <c r="A21" s="7" t="s">
        <v>2402</v>
      </c>
      <c r="B21" s="7">
        <v>2</v>
      </c>
      <c r="C21" s="7">
        <v>150</v>
      </c>
      <c r="D21" s="7" t="s">
        <v>316</v>
      </c>
      <c r="E21" s="7">
        <v>2014</v>
      </c>
      <c r="F21" s="7" t="s">
        <v>1692</v>
      </c>
      <c r="G21" s="7" t="s">
        <v>1703</v>
      </c>
      <c r="H21" s="7">
        <v>150</v>
      </c>
    </row>
    <row r="22" spans="1:8" ht="28.5">
      <c r="A22" s="7" t="s">
        <v>2402</v>
      </c>
      <c r="B22" s="7">
        <v>3</v>
      </c>
      <c r="C22" s="7">
        <v>150</v>
      </c>
      <c r="D22" s="7" t="s">
        <v>316</v>
      </c>
      <c r="E22" s="7">
        <v>2014</v>
      </c>
      <c r="F22" s="7" t="s">
        <v>1692</v>
      </c>
      <c r="G22" s="7" t="s">
        <v>1703</v>
      </c>
      <c r="H22" s="7">
        <v>150</v>
      </c>
    </row>
    <row r="23" spans="1:8" ht="42.75">
      <c r="A23" s="7" t="s">
        <v>1912</v>
      </c>
      <c r="B23" s="7" t="s">
        <v>1099</v>
      </c>
      <c r="C23" s="7">
        <v>0.65</v>
      </c>
      <c r="D23" s="7" t="s">
        <v>139</v>
      </c>
      <c r="E23" s="7">
        <v>2012</v>
      </c>
      <c r="F23" s="7" t="s">
        <v>1692</v>
      </c>
      <c r="G23" s="7" t="s">
        <v>1703</v>
      </c>
      <c r="H23" s="7">
        <v>0.65</v>
      </c>
    </row>
    <row r="24" spans="1:8" ht="28.5">
      <c r="A24" s="7" t="s">
        <v>2314</v>
      </c>
      <c r="B24" s="7">
        <v>5</v>
      </c>
      <c r="C24" s="7">
        <v>105.9</v>
      </c>
      <c r="D24" s="7" t="s">
        <v>316</v>
      </c>
      <c r="E24" s="7">
        <v>2018</v>
      </c>
      <c r="F24" s="7" t="s">
        <v>1204</v>
      </c>
      <c r="G24" s="7" t="s">
        <v>2229</v>
      </c>
      <c r="H24" s="7">
        <v>105.9</v>
      </c>
    </row>
    <row r="25" spans="1:8" ht="28.5">
      <c r="A25" s="7" t="s">
        <v>331</v>
      </c>
      <c r="B25" s="7">
        <v>7</v>
      </c>
      <c r="C25" s="7">
        <v>40.2</v>
      </c>
      <c r="D25" s="7" t="s">
        <v>316</v>
      </c>
      <c r="E25" s="7">
        <v>2011</v>
      </c>
      <c r="F25" s="7" t="s">
        <v>829</v>
      </c>
      <c r="G25" s="7" t="s">
        <v>2376</v>
      </c>
      <c r="H25" s="7">
        <v>40.2</v>
      </c>
    </row>
    <row r="26" spans="1:8" ht="28.5">
      <c r="A26" s="7" t="s">
        <v>331</v>
      </c>
      <c r="B26" s="7">
        <v>8</v>
      </c>
      <c r="C26" s="7">
        <v>69</v>
      </c>
      <c r="D26" s="7" t="s">
        <v>316</v>
      </c>
      <c r="E26" s="7">
        <v>2011</v>
      </c>
      <c r="F26" s="7" t="s">
        <v>829</v>
      </c>
      <c r="G26" s="7" t="s">
        <v>2376</v>
      </c>
      <c r="H26" s="7">
        <v>69</v>
      </c>
    </row>
    <row r="27" spans="1:8" ht="28.5">
      <c r="A27" s="7" t="s">
        <v>1883</v>
      </c>
      <c r="B27" s="7">
        <v>3</v>
      </c>
      <c r="C27" s="7">
        <v>34.5</v>
      </c>
      <c r="D27" s="7" t="s">
        <v>2706</v>
      </c>
      <c r="E27" s="7">
        <v>2013</v>
      </c>
      <c r="F27" s="7" t="s">
        <v>1816</v>
      </c>
      <c r="G27" s="7" t="s">
        <v>209</v>
      </c>
      <c r="H27" s="7">
        <v>34.5</v>
      </c>
    </row>
    <row r="28" spans="1:8" ht="28.5">
      <c r="A28" s="7" t="s">
        <v>1883</v>
      </c>
      <c r="B28" s="7">
        <v>4</v>
      </c>
      <c r="C28" s="7">
        <v>20</v>
      </c>
      <c r="D28" s="7" t="s">
        <v>2706</v>
      </c>
      <c r="E28" s="7">
        <v>2013</v>
      </c>
      <c r="F28" s="7" t="s">
        <v>1816</v>
      </c>
      <c r="G28" s="7" t="s">
        <v>209</v>
      </c>
      <c r="H28" s="7">
        <v>20</v>
      </c>
    </row>
    <row r="29" spans="1:8" ht="28.5">
      <c r="A29" s="7" t="s">
        <v>1883</v>
      </c>
      <c r="B29" s="7">
        <v>5</v>
      </c>
      <c r="C29" s="7">
        <v>23</v>
      </c>
      <c r="D29" s="7" t="s">
        <v>316</v>
      </c>
      <c r="E29" s="7">
        <v>2013</v>
      </c>
      <c r="F29" s="7" t="s">
        <v>1816</v>
      </c>
      <c r="G29" s="7" t="s">
        <v>209</v>
      </c>
      <c r="H29" s="7">
        <v>23</v>
      </c>
    </row>
    <row r="30" spans="1:8" ht="28.5">
      <c r="A30" s="7" t="s">
        <v>291</v>
      </c>
      <c r="B30" s="7" t="s">
        <v>454</v>
      </c>
      <c r="C30" s="7">
        <v>5</v>
      </c>
      <c r="D30" s="7" t="s">
        <v>2706</v>
      </c>
      <c r="E30" s="7">
        <v>2014</v>
      </c>
      <c r="F30" s="7" t="s">
        <v>1816</v>
      </c>
      <c r="G30" s="7" t="s">
        <v>209</v>
      </c>
      <c r="H30" s="7">
        <v>5</v>
      </c>
    </row>
    <row r="31" spans="1:8" ht="15" customHeight="1">
      <c r="A31" s="7" t="s">
        <v>240</v>
      </c>
      <c r="B31" s="7" t="s">
        <v>1140</v>
      </c>
      <c r="C31" s="7">
        <v>1.2</v>
      </c>
      <c r="D31" s="7" t="s">
        <v>25</v>
      </c>
      <c r="E31" s="7">
        <v>2012</v>
      </c>
      <c r="F31" s="7" t="s">
        <v>1724</v>
      </c>
      <c r="G31" s="7" t="s">
        <v>379</v>
      </c>
      <c r="H31" s="7">
        <v>1.2</v>
      </c>
    </row>
    <row r="32" spans="1:8" ht="15" customHeight="1">
      <c r="A32" s="7" t="s">
        <v>240</v>
      </c>
      <c r="B32" s="7" t="s">
        <v>1143</v>
      </c>
      <c r="C32" s="7">
        <v>1.2</v>
      </c>
      <c r="D32" s="7" t="s">
        <v>25</v>
      </c>
      <c r="E32" s="7">
        <v>2012</v>
      </c>
      <c r="F32" s="7" t="s">
        <v>1724</v>
      </c>
      <c r="G32" s="7" t="s">
        <v>379</v>
      </c>
      <c r="H32" s="7">
        <v>1.2</v>
      </c>
    </row>
    <row r="33" spans="1:8" ht="15" customHeight="1">
      <c r="A33" s="7" t="s">
        <v>240</v>
      </c>
      <c r="B33" s="7" t="s">
        <v>1136</v>
      </c>
      <c r="C33" s="7">
        <v>1.2</v>
      </c>
      <c r="D33" s="7" t="s">
        <v>25</v>
      </c>
      <c r="E33" s="7">
        <v>2012</v>
      </c>
      <c r="F33" s="7" t="s">
        <v>1724</v>
      </c>
      <c r="G33" s="7" t="s">
        <v>379</v>
      </c>
      <c r="H33" s="7">
        <v>1.2</v>
      </c>
    </row>
    <row r="34" spans="1:8" ht="15" customHeight="1">
      <c r="A34" s="7" t="s">
        <v>240</v>
      </c>
      <c r="B34" s="7" t="s">
        <v>1138</v>
      </c>
      <c r="C34" s="7">
        <v>1.2</v>
      </c>
      <c r="D34" s="7" t="s">
        <v>25</v>
      </c>
      <c r="E34" s="7">
        <v>2012</v>
      </c>
      <c r="F34" s="7" t="s">
        <v>1724</v>
      </c>
      <c r="G34" s="7" t="s">
        <v>379</v>
      </c>
      <c r="H34" s="7">
        <v>1.2</v>
      </c>
    </row>
    <row r="35" spans="1:8" ht="85.5">
      <c r="A35" s="7" t="s">
        <v>2330</v>
      </c>
      <c r="B35" s="7">
        <v>1</v>
      </c>
      <c r="C35" s="7">
        <v>81.6</v>
      </c>
      <c r="D35" s="7" t="s">
        <v>316</v>
      </c>
      <c r="E35" s="7">
        <v>2011</v>
      </c>
      <c r="F35" s="7" t="s">
        <v>658</v>
      </c>
      <c r="G35" s="7" t="s">
        <v>442</v>
      </c>
      <c r="H35" s="7">
        <v>81.6</v>
      </c>
    </row>
    <row r="36" spans="1:8" ht="85.5">
      <c r="A36" s="7" t="s">
        <v>2330</v>
      </c>
      <c r="B36" s="7">
        <v>3</v>
      </c>
      <c r="C36" s="7">
        <v>176.8</v>
      </c>
      <c r="D36" s="7" t="s">
        <v>316</v>
      </c>
      <c r="E36" s="7">
        <v>2013</v>
      </c>
      <c r="F36" s="7" t="s">
        <v>658</v>
      </c>
      <c r="G36" s="7" t="s">
        <v>442</v>
      </c>
      <c r="H36" s="7">
        <v>176.8</v>
      </c>
    </row>
    <row r="37" spans="1:8" ht="85.5">
      <c r="A37" s="7" t="s">
        <v>2330</v>
      </c>
      <c r="B37" s="7">
        <v>2</v>
      </c>
      <c r="C37" s="7">
        <v>89</v>
      </c>
      <c r="D37" s="7" t="s">
        <v>316</v>
      </c>
      <c r="E37" s="7">
        <v>2010</v>
      </c>
      <c r="F37" s="7" t="s">
        <v>658</v>
      </c>
      <c r="G37" s="7" t="s">
        <v>442</v>
      </c>
      <c r="H37" s="7">
        <v>89</v>
      </c>
    </row>
    <row r="38" spans="1:8" ht="28.5">
      <c r="A38" s="7" t="s">
        <v>128</v>
      </c>
      <c r="B38" s="7">
        <v>9</v>
      </c>
      <c r="C38" s="7">
        <v>16.5</v>
      </c>
      <c r="D38" s="7" t="s">
        <v>2706</v>
      </c>
      <c r="E38" s="7">
        <v>2011</v>
      </c>
      <c r="F38" s="7" t="s">
        <v>2551</v>
      </c>
      <c r="G38" s="7" t="s">
        <v>442</v>
      </c>
      <c r="H38" s="7">
        <v>16.5</v>
      </c>
    </row>
    <row r="39" spans="1:8" ht="57">
      <c r="A39" s="7" t="s">
        <v>944</v>
      </c>
      <c r="B39" s="7">
        <v>1</v>
      </c>
      <c r="C39" s="7">
        <v>383</v>
      </c>
      <c r="D39" s="7" t="s">
        <v>2706</v>
      </c>
      <c r="E39" s="7">
        <v>2012</v>
      </c>
      <c r="F39" s="7" t="s">
        <v>2551</v>
      </c>
      <c r="G39" s="7" t="s">
        <v>442</v>
      </c>
      <c r="H39" s="7">
        <v>383</v>
      </c>
    </row>
    <row r="40" spans="1:8" ht="57">
      <c r="A40" s="7" t="s">
        <v>2389</v>
      </c>
      <c r="B40" s="7">
        <v>9</v>
      </c>
      <c r="C40" s="7">
        <v>18.5</v>
      </c>
      <c r="D40" s="7" t="s">
        <v>137</v>
      </c>
      <c r="E40" s="7">
        <v>2013</v>
      </c>
      <c r="F40" s="7" t="s">
        <v>2551</v>
      </c>
      <c r="G40" s="7" t="s">
        <v>442</v>
      </c>
      <c r="H40" s="7">
        <v>18.5</v>
      </c>
    </row>
    <row r="41" spans="1:8" ht="57">
      <c r="A41" s="7" t="s">
        <v>2389</v>
      </c>
      <c r="B41" s="7">
        <v>10</v>
      </c>
      <c r="C41" s="7">
        <v>122</v>
      </c>
      <c r="D41" s="7" t="s">
        <v>137</v>
      </c>
      <c r="E41" s="7">
        <v>2012</v>
      </c>
      <c r="F41" s="7" t="s">
        <v>2551</v>
      </c>
      <c r="G41" s="7" t="s">
        <v>442</v>
      </c>
      <c r="H41" s="7">
        <v>122</v>
      </c>
    </row>
    <row r="42" spans="1:8" ht="57">
      <c r="A42" s="7" t="s">
        <v>2389</v>
      </c>
      <c r="B42" s="7">
        <v>11</v>
      </c>
      <c r="C42" s="7">
        <v>128</v>
      </c>
      <c r="D42" s="7" t="s">
        <v>137</v>
      </c>
      <c r="E42" s="7">
        <v>2012</v>
      </c>
      <c r="F42" s="7" t="s">
        <v>2551</v>
      </c>
      <c r="G42" s="7" t="s">
        <v>442</v>
      </c>
      <c r="H42" s="7">
        <v>128</v>
      </c>
    </row>
    <row r="43" spans="1:8" ht="57">
      <c r="A43" s="7" t="s">
        <v>1432</v>
      </c>
      <c r="B43" s="7">
        <v>1</v>
      </c>
      <c r="C43" s="7">
        <v>187.5</v>
      </c>
      <c r="D43" s="7" t="s">
        <v>316</v>
      </c>
      <c r="E43" s="7">
        <v>2011</v>
      </c>
      <c r="F43" s="7" t="s">
        <v>949</v>
      </c>
      <c r="G43" s="7" t="s">
        <v>442</v>
      </c>
      <c r="H43" s="7">
        <v>187.5</v>
      </c>
    </row>
    <row r="44" spans="1:8" ht="57">
      <c r="A44" s="7" t="s">
        <v>1432</v>
      </c>
      <c r="B44" s="7">
        <v>2</v>
      </c>
      <c r="C44" s="7">
        <v>230</v>
      </c>
      <c r="D44" s="7" t="s">
        <v>2706</v>
      </c>
      <c r="E44" s="7">
        <v>2011</v>
      </c>
      <c r="F44" s="7" t="s">
        <v>949</v>
      </c>
      <c r="G44" s="7" t="s">
        <v>442</v>
      </c>
      <c r="H44" s="7">
        <v>230</v>
      </c>
    </row>
    <row r="45" spans="1:8" ht="57">
      <c r="A45" s="7" t="s">
        <v>1432</v>
      </c>
      <c r="B45" s="7" t="s">
        <v>1731</v>
      </c>
      <c r="C45" s="7">
        <v>2.7</v>
      </c>
      <c r="D45" s="7" t="s">
        <v>139</v>
      </c>
      <c r="E45" s="7">
        <v>2011</v>
      </c>
      <c r="F45" s="7" t="s">
        <v>949</v>
      </c>
      <c r="G45" s="7" t="s">
        <v>442</v>
      </c>
      <c r="H45" s="7">
        <v>2.7</v>
      </c>
    </row>
    <row r="46" spans="1:8" ht="71.25">
      <c r="A46" s="7" t="s">
        <v>1148</v>
      </c>
      <c r="B46" s="7">
        <v>1</v>
      </c>
      <c r="C46" s="7">
        <v>353.6</v>
      </c>
      <c r="D46" s="7" t="s">
        <v>316</v>
      </c>
      <c r="E46" s="7">
        <v>2011</v>
      </c>
      <c r="F46" s="7" t="s">
        <v>949</v>
      </c>
      <c r="G46" s="7" t="s">
        <v>442</v>
      </c>
      <c r="H46" s="7">
        <v>279</v>
      </c>
    </row>
    <row r="47" spans="1:8" ht="71.25">
      <c r="A47" s="7" t="s">
        <v>1148</v>
      </c>
      <c r="B47" s="7">
        <v>2</v>
      </c>
      <c r="C47" s="7">
        <v>353.6</v>
      </c>
      <c r="D47" s="7" t="s">
        <v>316</v>
      </c>
      <c r="E47" s="7">
        <v>2013</v>
      </c>
      <c r="F47" s="7" t="s">
        <v>949</v>
      </c>
      <c r="G47" s="7" t="s">
        <v>442</v>
      </c>
      <c r="H47" s="7">
        <v>309</v>
      </c>
    </row>
    <row r="48" spans="1:8" ht="42.75">
      <c r="A48" s="7" t="s">
        <v>99</v>
      </c>
      <c r="B48" s="7">
        <v>15</v>
      </c>
      <c r="C48" s="7">
        <v>290</v>
      </c>
      <c r="D48" s="7" t="s">
        <v>2706</v>
      </c>
      <c r="E48" s="7">
        <v>2012</v>
      </c>
      <c r="F48" s="7" t="s">
        <v>2581</v>
      </c>
      <c r="G48" s="7" t="s">
        <v>2618</v>
      </c>
      <c r="H48" s="7">
        <v>290</v>
      </c>
    </row>
    <row r="49" spans="1:8" ht="42.75">
      <c r="A49" s="7" t="s">
        <v>99</v>
      </c>
      <c r="B49" s="7">
        <v>16</v>
      </c>
      <c r="C49" s="7">
        <v>290</v>
      </c>
      <c r="D49" s="7" t="s">
        <v>2706</v>
      </c>
      <c r="E49" s="7">
        <v>2012</v>
      </c>
      <c r="F49" s="7" t="s">
        <v>2581</v>
      </c>
      <c r="G49" s="7" t="s">
        <v>2618</v>
      </c>
      <c r="H49" s="7">
        <v>290</v>
      </c>
    </row>
    <row r="50" spans="1:8" ht="42.75">
      <c r="A50" s="7" t="s">
        <v>569</v>
      </c>
      <c r="B50" s="7" t="s">
        <v>1386</v>
      </c>
      <c r="C50" s="7">
        <v>18</v>
      </c>
      <c r="D50" s="7" t="s">
        <v>139</v>
      </c>
      <c r="E50" s="7">
        <v>2012</v>
      </c>
      <c r="F50" s="7" t="s">
        <v>2581</v>
      </c>
      <c r="G50" s="7" t="s">
        <v>2618</v>
      </c>
      <c r="H50" s="7">
        <v>18</v>
      </c>
    </row>
    <row r="51" spans="1:8" ht="42.75">
      <c r="A51" s="7" t="s">
        <v>569</v>
      </c>
      <c r="B51" s="7" t="s">
        <v>1385</v>
      </c>
      <c r="C51" s="7">
        <v>18</v>
      </c>
      <c r="D51" s="7" t="s">
        <v>139</v>
      </c>
      <c r="E51" s="7">
        <v>2012</v>
      </c>
      <c r="F51" s="7" t="s">
        <v>2581</v>
      </c>
      <c r="G51" s="7" t="s">
        <v>2618</v>
      </c>
      <c r="H51" s="7">
        <v>18</v>
      </c>
    </row>
    <row r="52" spans="1:8" ht="42.75">
      <c r="A52" s="7" t="s">
        <v>569</v>
      </c>
      <c r="B52" s="7" t="s">
        <v>1387</v>
      </c>
      <c r="C52" s="7">
        <v>18</v>
      </c>
      <c r="D52" s="7" t="s">
        <v>139</v>
      </c>
      <c r="E52" s="7">
        <v>2012</v>
      </c>
      <c r="F52" s="7" t="s">
        <v>2581</v>
      </c>
      <c r="G52" s="7" t="s">
        <v>2618</v>
      </c>
      <c r="H52" s="7">
        <v>18</v>
      </c>
    </row>
    <row r="53" spans="1:8" ht="42.75">
      <c r="A53" s="7" t="s">
        <v>569</v>
      </c>
      <c r="B53" s="7" t="s">
        <v>1374</v>
      </c>
      <c r="C53" s="7">
        <v>18</v>
      </c>
      <c r="D53" s="7" t="s">
        <v>139</v>
      </c>
      <c r="E53" s="7">
        <v>2012</v>
      </c>
      <c r="F53" s="7" t="s">
        <v>2581</v>
      </c>
      <c r="G53" s="7" t="s">
        <v>2618</v>
      </c>
      <c r="H53" s="7">
        <v>18</v>
      </c>
    </row>
    <row r="54" spans="1:8" ht="42.75">
      <c r="A54" s="7" t="s">
        <v>569</v>
      </c>
      <c r="B54" s="7" t="s">
        <v>1375</v>
      </c>
      <c r="C54" s="7">
        <v>18</v>
      </c>
      <c r="D54" s="7" t="s">
        <v>139</v>
      </c>
      <c r="E54" s="7">
        <v>2012</v>
      </c>
      <c r="F54" s="7" t="s">
        <v>2581</v>
      </c>
      <c r="G54" s="7" t="s">
        <v>2618</v>
      </c>
      <c r="H54" s="7">
        <v>18</v>
      </c>
    </row>
    <row r="55" spans="1:8" ht="42.75">
      <c r="A55" s="7" t="s">
        <v>569</v>
      </c>
      <c r="B55" s="7" t="s">
        <v>1376</v>
      </c>
      <c r="C55" s="7">
        <v>18</v>
      </c>
      <c r="D55" s="7" t="s">
        <v>139</v>
      </c>
      <c r="E55" s="7">
        <v>2012</v>
      </c>
      <c r="F55" s="7" t="s">
        <v>2581</v>
      </c>
      <c r="G55" s="7" t="s">
        <v>2618</v>
      </c>
      <c r="H55" s="7">
        <v>18</v>
      </c>
    </row>
    <row r="56" spans="1:8" ht="42.75">
      <c r="A56" s="7" t="s">
        <v>569</v>
      </c>
      <c r="B56" s="7" t="s">
        <v>1377</v>
      </c>
      <c r="C56" s="7">
        <v>18</v>
      </c>
      <c r="D56" s="7" t="s">
        <v>139</v>
      </c>
      <c r="E56" s="7">
        <v>2012</v>
      </c>
      <c r="F56" s="7" t="s">
        <v>2581</v>
      </c>
      <c r="G56" s="7" t="s">
        <v>2618</v>
      </c>
      <c r="H56" s="7">
        <v>18</v>
      </c>
    </row>
    <row r="57" spans="1:8" ht="42.75">
      <c r="A57" s="7" t="s">
        <v>569</v>
      </c>
      <c r="B57" s="7" t="s">
        <v>1929</v>
      </c>
      <c r="C57" s="7">
        <v>18</v>
      </c>
      <c r="D57" s="7" t="s">
        <v>139</v>
      </c>
      <c r="E57" s="7">
        <v>2012</v>
      </c>
      <c r="F57" s="7" t="s">
        <v>2581</v>
      </c>
      <c r="G57" s="7" t="s">
        <v>2618</v>
      </c>
      <c r="H57" s="7">
        <v>18</v>
      </c>
    </row>
    <row r="58" spans="1:8" ht="42.75">
      <c r="A58" s="7" t="s">
        <v>569</v>
      </c>
      <c r="B58" s="7" t="s">
        <v>1927</v>
      </c>
      <c r="C58" s="7">
        <v>18</v>
      </c>
      <c r="D58" s="7" t="s">
        <v>139</v>
      </c>
      <c r="E58" s="7">
        <v>2012</v>
      </c>
      <c r="F58" s="7" t="s">
        <v>2581</v>
      </c>
      <c r="G58" s="7" t="s">
        <v>2618</v>
      </c>
      <c r="H58" s="7">
        <v>18</v>
      </c>
    </row>
    <row r="59" spans="1:8" ht="42.75">
      <c r="A59" s="7" t="s">
        <v>569</v>
      </c>
      <c r="B59" s="7" t="s">
        <v>1945</v>
      </c>
      <c r="C59" s="7">
        <v>18</v>
      </c>
      <c r="D59" s="7" t="s">
        <v>139</v>
      </c>
      <c r="E59" s="7">
        <v>2012</v>
      </c>
      <c r="F59" s="7" t="s">
        <v>2581</v>
      </c>
      <c r="G59" s="7" t="s">
        <v>2618</v>
      </c>
      <c r="H59" s="7">
        <v>18</v>
      </c>
    </row>
    <row r="60" spans="1:8" ht="42.75">
      <c r="A60" s="7" t="s">
        <v>569</v>
      </c>
      <c r="B60" s="7" t="s">
        <v>1944</v>
      </c>
      <c r="C60" s="7">
        <v>18</v>
      </c>
      <c r="D60" s="7" t="s">
        <v>139</v>
      </c>
      <c r="E60" s="7">
        <v>2012</v>
      </c>
      <c r="F60" s="7" t="s">
        <v>2581</v>
      </c>
      <c r="G60" s="7" t="s">
        <v>2618</v>
      </c>
      <c r="H60" s="7">
        <v>18</v>
      </c>
    </row>
    <row r="61" spans="1:8" ht="42.75">
      <c r="A61" s="7" t="s">
        <v>569</v>
      </c>
      <c r="B61" s="7" t="s">
        <v>1943</v>
      </c>
      <c r="C61" s="7">
        <v>18</v>
      </c>
      <c r="D61" s="7" t="s">
        <v>139</v>
      </c>
      <c r="E61" s="7">
        <v>2012</v>
      </c>
      <c r="F61" s="7" t="s">
        <v>2581</v>
      </c>
      <c r="G61" s="7" t="s">
        <v>2618</v>
      </c>
      <c r="H61" s="7">
        <v>18</v>
      </c>
    </row>
    <row r="62" spans="1:8" ht="42.75">
      <c r="A62" s="7" t="s">
        <v>569</v>
      </c>
      <c r="B62" s="7" t="s">
        <v>1941</v>
      </c>
      <c r="C62" s="7">
        <v>18</v>
      </c>
      <c r="D62" s="7" t="s">
        <v>139</v>
      </c>
      <c r="E62" s="7">
        <v>2012</v>
      </c>
      <c r="F62" s="7" t="s">
        <v>2581</v>
      </c>
      <c r="G62" s="7" t="s">
        <v>2618</v>
      </c>
      <c r="H62" s="7">
        <v>18</v>
      </c>
    </row>
    <row r="63" spans="1:8" ht="42.75">
      <c r="A63" s="7" t="s">
        <v>569</v>
      </c>
      <c r="B63" s="7" t="s">
        <v>1939</v>
      </c>
      <c r="C63" s="7">
        <v>18</v>
      </c>
      <c r="D63" s="7" t="s">
        <v>139</v>
      </c>
      <c r="E63" s="7">
        <v>2012</v>
      </c>
      <c r="F63" s="7" t="s">
        <v>2581</v>
      </c>
      <c r="G63" s="7" t="s">
        <v>2618</v>
      </c>
      <c r="H63" s="7">
        <v>18</v>
      </c>
    </row>
    <row r="64" spans="1:8" ht="42.75">
      <c r="A64" s="7" t="s">
        <v>569</v>
      </c>
      <c r="B64" s="7" t="s">
        <v>1839</v>
      </c>
      <c r="C64" s="7">
        <v>18</v>
      </c>
      <c r="D64" s="7" t="s">
        <v>139</v>
      </c>
      <c r="E64" s="7">
        <v>2012</v>
      </c>
      <c r="F64" s="7" t="s">
        <v>2581</v>
      </c>
      <c r="G64" s="7" t="s">
        <v>2618</v>
      </c>
      <c r="H64" s="7">
        <v>18</v>
      </c>
    </row>
    <row r="65" spans="1:8" ht="28.5">
      <c r="A65" s="7" t="s">
        <v>1463</v>
      </c>
      <c r="B65" s="7">
        <v>1</v>
      </c>
      <c r="C65" s="7">
        <v>187.5</v>
      </c>
      <c r="D65" s="7" t="s">
        <v>316</v>
      </c>
      <c r="E65" s="7">
        <v>2010</v>
      </c>
      <c r="F65" s="7" t="s">
        <v>2013</v>
      </c>
      <c r="G65" s="7" t="s">
        <v>2615</v>
      </c>
      <c r="H65" s="7">
        <v>187.5</v>
      </c>
    </row>
    <row r="66" spans="1:8" ht="28.5">
      <c r="A66" s="7" t="s">
        <v>1463</v>
      </c>
      <c r="B66" s="7">
        <v>2</v>
      </c>
      <c r="C66" s="7">
        <v>183.7</v>
      </c>
      <c r="D66" s="7" t="s">
        <v>316</v>
      </c>
      <c r="E66" s="7">
        <v>2010</v>
      </c>
      <c r="F66" s="7" t="s">
        <v>2013</v>
      </c>
      <c r="G66" s="7" t="s">
        <v>2615</v>
      </c>
      <c r="H66" s="7">
        <v>183.7</v>
      </c>
    </row>
    <row r="67" spans="1:8" ht="42.75">
      <c r="A67" s="7" t="s">
        <v>595</v>
      </c>
      <c r="B67" s="7">
        <v>1</v>
      </c>
      <c r="C67" s="7">
        <v>50</v>
      </c>
      <c r="D67" s="7" t="s">
        <v>316</v>
      </c>
      <c r="E67" s="7">
        <v>2010</v>
      </c>
      <c r="F67" s="7" t="s">
        <v>614</v>
      </c>
      <c r="G67" s="7" t="s">
        <v>2615</v>
      </c>
      <c r="H67" s="7">
        <v>50</v>
      </c>
    </row>
    <row r="68" spans="1:8" ht="42.75">
      <c r="A68" s="7" t="s">
        <v>595</v>
      </c>
      <c r="B68" s="7">
        <v>2</v>
      </c>
      <c r="C68" s="7">
        <v>50</v>
      </c>
      <c r="D68" s="7" t="s">
        <v>316</v>
      </c>
      <c r="E68" s="7">
        <v>2010</v>
      </c>
      <c r="F68" s="7" t="s">
        <v>614</v>
      </c>
      <c r="G68" s="7" t="s">
        <v>2615</v>
      </c>
      <c r="H68" s="7">
        <v>50</v>
      </c>
    </row>
    <row r="69" spans="1:8" ht="42.75">
      <c r="A69" s="7" t="s">
        <v>595</v>
      </c>
      <c r="B69" s="7">
        <v>3</v>
      </c>
      <c r="C69" s="7">
        <v>50</v>
      </c>
      <c r="D69" s="7" t="s">
        <v>316</v>
      </c>
      <c r="E69" s="7">
        <v>2010</v>
      </c>
      <c r="F69" s="7" t="s">
        <v>614</v>
      </c>
      <c r="G69" s="7" t="s">
        <v>2615</v>
      </c>
      <c r="H69" s="7">
        <v>50</v>
      </c>
    </row>
    <row r="70" spans="1:8" ht="42.75">
      <c r="A70" s="7" t="s">
        <v>595</v>
      </c>
      <c r="B70" s="7">
        <v>4</v>
      </c>
      <c r="C70" s="7">
        <v>50</v>
      </c>
      <c r="D70" s="7" t="s">
        <v>316</v>
      </c>
      <c r="E70" s="7">
        <v>2010</v>
      </c>
      <c r="F70" s="7" t="s">
        <v>614</v>
      </c>
      <c r="G70" s="7" t="s">
        <v>2615</v>
      </c>
      <c r="H70" s="7">
        <v>50</v>
      </c>
    </row>
    <row r="71" spans="1:8" ht="42.75">
      <c r="A71" s="7" t="s">
        <v>1633</v>
      </c>
      <c r="B71" s="7">
        <v>3</v>
      </c>
      <c r="C71" s="7">
        <v>43</v>
      </c>
      <c r="D71" s="7" t="s">
        <v>316</v>
      </c>
      <c r="E71" s="7">
        <v>2010</v>
      </c>
      <c r="F71" s="7" t="s">
        <v>949</v>
      </c>
      <c r="G71" s="7" t="s">
        <v>2615</v>
      </c>
      <c r="H71" s="7">
        <v>43</v>
      </c>
    </row>
    <row r="72" spans="1:8" ht="42.75">
      <c r="A72" s="7" t="s">
        <v>519</v>
      </c>
      <c r="B72" s="7">
        <v>1</v>
      </c>
      <c r="C72" s="7">
        <v>3</v>
      </c>
      <c r="D72" s="7" t="s">
        <v>1542</v>
      </c>
      <c r="E72" s="7">
        <v>2013</v>
      </c>
      <c r="F72" s="7" t="s">
        <v>1096</v>
      </c>
      <c r="G72" s="7" t="s">
        <v>2615</v>
      </c>
      <c r="H72" s="7">
        <v>3</v>
      </c>
    </row>
    <row r="73" spans="1:8" ht="28.5">
      <c r="A73" s="7" t="s">
        <v>1176</v>
      </c>
      <c r="B73" s="7">
        <v>7</v>
      </c>
      <c r="C73" s="7">
        <v>16</v>
      </c>
      <c r="D73" s="7" t="s">
        <v>1542</v>
      </c>
      <c r="E73" s="7">
        <v>2012</v>
      </c>
      <c r="F73" s="7" t="s">
        <v>1096</v>
      </c>
      <c r="G73" s="7" t="s">
        <v>2615</v>
      </c>
      <c r="H73" s="7">
        <v>16</v>
      </c>
    </row>
    <row r="74" spans="1:8" ht="42.75">
      <c r="A74" s="7" t="s">
        <v>1561</v>
      </c>
      <c r="B74" s="7">
        <v>1</v>
      </c>
      <c r="C74" s="7">
        <v>63</v>
      </c>
      <c r="D74" s="7" t="s">
        <v>316</v>
      </c>
      <c r="E74" s="7">
        <v>2010</v>
      </c>
      <c r="F74" s="7" t="s">
        <v>1096</v>
      </c>
      <c r="G74" s="7" t="s">
        <v>2615</v>
      </c>
      <c r="H74" s="7">
        <v>63</v>
      </c>
    </row>
    <row r="75" spans="1:8" ht="42.75">
      <c r="A75" s="7" t="s">
        <v>2643</v>
      </c>
      <c r="B75" s="7">
        <v>1</v>
      </c>
      <c r="C75" s="7">
        <v>80</v>
      </c>
      <c r="D75" s="7" t="s">
        <v>316</v>
      </c>
      <c r="E75" s="7">
        <v>2010</v>
      </c>
      <c r="F75" s="7" t="s">
        <v>1294</v>
      </c>
      <c r="G75" s="7" t="s">
        <v>2615</v>
      </c>
      <c r="H75" s="7">
        <v>80</v>
      </c>
    </row>
    <row r="76" spans="1:8" ht="28.5">
      <c r="A76" s="7" t="s">
        <v>852</v>
      </c>
      <c r="B76" s="7">
        <v>5</v>
      </c>
      <c r="C76" s="7">
        <v>495.5</v>
      </c>
      <c r="D76" s="7" t="s">
        <v>316</v>
      </c>
      <c r="E76" s="7">
        <v>2011</v>
      </c>
      <c r="F76" s="7" t="s">
        <v>1294</v>
      </c>
      <c r="G76" s="7" t="s">
        <v>2615</v>
      </c>
      <c r="H76" s="7">
        <v>440</v>
      </c>
    </row>
    <row r="77" spans="1:8" ht="15" customHeight="1">
      <c r="A77" s="7" t="s">
        <v>872</v>
      </c>
      <c r="B77" s="7">
        <v>4</v>
      </c>
      <c r="C77" s="7">
        <v>109</v>
      </c>
      <c r="D77" s="7" t="s">
        <v>316</v>
      </c>
      <c r="E77" s="7">
        <v>2013</v>
      </c>
      <c r="F77" s="7" t="s">
        <v>1697</v>
      </c>
      <c r="G77" s="7" t="s">
        <v>1533</v>
      </c>
      <c r="H77" s="7">
        <v>109</v>
      </c>
    </row>
    <row r="78" spans="1:8" ht="42.75">
      <c r="A78" s="7" t="s">
        <v>1970</v>
      </c>
      <c r="B78" s="7">
        <v>1</v>
      </c>
      <c r="C78" s="7">
        <v>251</v>
      </c>
      <c r="D78" s="7" t="s">
        <v>316</v>
      </c>
      <c r="E78" s="7">
        <v>2013</v>
      </c>
      <c r="F78" s="7" t="s">
        <v>2362</v>
      </c>
      <c r="G78" s="7" t="s">
        <v>1923</v>
      </c>
      <c r="H78" s="7">
        <v>251</v>
      </c>
    </row>
    <row r="79" spans="1:8" ht="42.75">
      <c r="A79" s="7" t="s">
        <v>1970</v>
      </c>
      <c r="B79" s="7">
        <v>2</v>
      </c>
      <c r="C79" s="7">
        <v>252</v>
      </c>
      <c r="D79" s="7" t="s">
        <v>316</v>
      </c>
      <c r="E79" s="7">
        <v>2013</v>
      </c>
      <c r="F79" s="7" t="s">
        <v>2362</v>
      </c>
      <c r="G79" s="7" t="s">
        <v>1923</v>
      </c>
      <c r="H79" s="7">
        <v>252</v>
      </c>
    </row>
    <row r="80" spans="1:8" ht="57">
      <c r="A80" s="7" t="s">
        <v>1817</v>
      </c>
      <c r="B80" s="7">
        <v>3</v>
      </c>
      <c r="C80" s="7">
        <v>80</v>
      </c>
      <c r="D80" s="7" t="s">
        <v>316</v>
      </c>
      <c r="E80" s="7">
        <v>2012</v>
      </c>
      <c r="F80" s="7" t="s">
        <v>1935</v>
      </c>
      <c r="G80" s="7" t="s">
        <v>2625</v>
      </c>
      <c r="H80" s="7">
        <v>80</v>
      </c>
    </row>
    <row r="81" spans="1:8" ht="57">
      <c r="A81" s="7" t="s">
        <v>1817</v>
      </c>
      <c r="B81" s="7">
        <v>4</v>
      </c>
      <c r="C81" s="7">
        <v>40</v>
      </c>
      <c r="D81" s="7" t="s">
        <v>316</v>
      </c>
      <c r="E81" s="7">
        <v>2012</v>
      </c>
      <c r="F81" s="7" t="s">
        <v>1935</v>
      </c>
      <c r="G81" s="7" t="s">
        <v>2625</v>
      </c>
      <c r="H81" s="7">
        <v>40</v>
      </c>
    </row>
    <row r="82" spans="1:8" ht="28.5">
      <c r="A82" s="7" t="s">
        <v>1748</v>
      </c>
      <c r="B82" s="7">
        <v>5</v>
      </c>
      <c r="C82" s="7">
        <v>140.6</v>
      </c>
      <c r="D82" s="7" t="s">
        <v>316</v>
      </c>
      <c r="E82" s="7">
        <v>2014</v>
      </c>
      <c r="F82" s="7" t="s">
        <v>1935</v>
      </c>
      <c r="G82" s="7" t="s">
        <v>2625</v>
      </c>
      <c r="H82" s="7">
        <v>140.6</v>
      </c>
    </row>
    <row r="83" spans="1:8" ht="28.5">
      <c r="A83" s="7" t="s">
        <v>1748</v>
      </c>
      <c r="B83" s="7">
        <v>6</v>
      </c>
      <c r="C83" s="7">
        <v>187.9</v>
      </c>
      <c r="D83" s="7" t="s">
        <v>316</v>
      </c>
      <c r="E83" s="7">
        <v>2014</v>
      </c>
      <c r="F83" s="7" t="s">
        <v>1935</v>
      </c>
      <c r="G83" s="7" t="s">
        <v>2625</v>
      </c>
      <c r="H83" s="7">
        <v>187.9</v>
      </c>
    </row>
    <row r="84" spans="1:8" ht="28.5">
      <c r="A84" s="7" t="s">
        <v>890</v>
      </c>
      <c r="B84" s="7">
        <v>1</v>
      </c>
      <c r="C84" s="7">
        <v>40</v>
      </c>
      <c r="D84" s="7" t="s">
        <v>316</v>
      </c>
      <c r="E84" s="7">
        <v>2011</v>
      </c>
      <c r="F84" s="7" t="s">
        <v>1935</v>
      </c>
      <c r="G84" s="7" t="s">
        <v>2625</v>
      </c>
      <c r="H84" s="7">
        <v>40</v>
      </c>
    </row>
    <row r="85" spans="1:8" ht="28.5">
      <c r="A85" s="7" t="s">
        <v>890</v>
      </c>
      <c r="B85" s="7">
        <v>2</v>
      </c>
      <c r="C85" s="7">
        <v>40</v>
      </c>
      <c r="D85" s="7" t="s">
        <v>316</v>
      </c>
      <c r="E85" s="7">
        <v>2011</v>
      </c>
      <c r="F85" s="7" t="s">
        <v>1935</v>
      </c>
      <c r="G85" s="7" t="s">
        <v>2625</v>
      </c>
      <c r="H85" s="7">
        <v>40</v>
      </c>
    </row>
    <row r="86" spans="1:8" ht="28.5">
      <c r="A86" s="7" t="s">
        <v>890</v>
      </c>
      <c r="B86" s="7">
        <v>3</v>
      </c>
      <c r="C86" s="7">
        <v>65</v>
      </c>
      <c r="D86" s="7" t="s">
        <v>316</v>
      </c>
      <c r="E86" s="7">
        <v>2011</v>
      </c>
      <c r="F86" s="7" t="s">
        <v>1935</v>
      </c>
      <c r="G86" s="7" t="s">
        <v>2625</v>
      </c>
      <c r="H86" s="7">
        <v>65</v>
      </c>
    </row>
    <row r="87" spans="1:8" ht="28.5">
      <c r="A87" s="7" t="s">
        <v>890</v>
      </c>
      <c r="B87" s="7">
        <v>4</v>
      </c>
      <c r="C87" s="7">
        <v>65</v>
      </c>
      <c r="D87" s="7" t="s">
        <v>316</v>
      </c>
      <c r="E87" s="7">
        <v>2011</v>
      </c>
      <c r="F87" s="7" t="s">
        <v>1935</v>
      </c>
      <c r="G87" s="7" t="s">
        <v>2625</v>
      </c>
      <c r="H87" s="7">
        <v>65</v>
      </c>
    </row>
    <row r="88" spans="1:8" ht="42.75">
      <c r="A88" s="7" t="s">
        <v>1813</v>
      </c>
      <c r="B88" s="7">
        <v>1</v>
      </c>
      <c r="C88" s="7">
        <v>70</v>
      </c>
      <c r="D88" s="7" t="s">
        <v>316</v>
      </c>
      <c r="E88" s="7">
        <v>2012</v>
      </c>
      <c r="F88" s="7" t="s">
        <v>1935</v>
      </c>
      <c r="G88" s="7" t="s">
        <v>2625</v>
      </c>
      <c r="H88" s="7">
        <v>70</v>
      </c>
    </row>
    <row r="89" spans="1:8" ht="42.75">
      <c r="A89" s="7" t="s">
        <v>1813</v>
      </c>
      <c r="B89" s="7">
        <v>2</v>
      </c>
      <c r="C89" s="7">
        <v>70</v>
      </c>
      <c r="D89" s="7" t="s">
        <v>316</v>
      </c>
      <c r="E89" s="7">
        <v>2012</v>
      </c>
      <c r="F89" s="7" t="s">
        <v>1935</v>
      </c>
      <c r="G89" s="7" t="s">
        <v>2625</v>
      </c>
      <c r="H89" s="7">
        <v>70</v>
      </c>
    </row>
    <row r="90" spans="1:8" ht="42.75">
      <c r="A90" s="7" t="s">
        <v>1813</v>
      </c>
      <c r="B90" s="7">
        <v>3</v>
      </c>
      <c r="C90" s="7">
        <v>142</v>
      </c>
      <c r="D90" s="7" t="s">
        <v>316</v>
      </c>
      <c r="E90" s="7">
        <v>2012</v>
      </c>
      <c r="F90" s="7" t="s">
        <v>1935</v>
      </c>
      <c r="G90" s="7" t="s">
        <v>2625</v>
      </c>
      <c r="H90" s="7">
        <v>142</v>
      </c>
    </row>
    <row r="91" spans="1:8" ht="28.5">
      <c r="A91" s="7" t="s">
        <v>34</v>
      </c>
      <c r="B91" s="7">
        <v>1</v>
      </c>
      <c r="C91" s="7">
        <v>112.5</v>
      </c>
      <c r="D91" s="7" t="s">
        <v>316</v>
      </c>
      <c r="E91" s="7">
        <v>2014</v>
      </c>
      <c r="F91" s="7" t="s">
        <v>1935</v>
      </c>
      <c r="G91" s="7" t="s">
        <v>2625</v>
      </c>
      <c r="H91" s="7">
        <v>112.5</v>
      </c>
    </row>
    <row r="92" spans="1:8" ht="28.5">
      <c r="A92" s="7" t="s">
        <v>34</v>
      </c>
      <c r="B92" s="7">
        <v>2</v>
      </c>
      <c r="C92" s="7">
        <v>112.5</v>
      </c>
      <c r="D92" s="7" t="s">
        <v>316</v>
      </c>
      <c r="E92" s="7">
        <v>2014</v>
      </c>
      <c r="F92" s="7" t="s">
        <v>1935</v>
      </c>
      <c r="G92" s="7" t="s">
        <v>2625</v>
      </c>
      <c r="H92" s="7">
        <v>112.5</v>
      </c>
    </row>
    <row r="93" spans="1:8" ht="28.5">
      <c r="A93" s="7" t="s">
        <v>34</v>
      </c>
      <c r="B93" s="7">
        <v>3</v>
      </c>
      <c r="C93" s="7">
        <v>446.6</v>
      </c>
      <c r="D93" s="7" t="s">
        <v>316</v>
      </c>
      <c r="E93" s="7">
        <v>2014</v>
      </c>
      <c r="F93" s="7" t="s">
        <v>1935</v>
      </c>
      <c r="G93" s="7" t="s">
        <v>2625</v>
      </c>
      <c r="H93" s="7">
        <v>403</v>
      </c>
    </row>
    <row r="94" spans="1:8" ht="28.5">
      <c r="A94" s="7" t="s">
        <v>1591</v>
      </c>
      <c r="B94" s="7">
        <v>1</v>
      </c>
      <c r="C94" s="7">
        <v>75</v>
      </c>
      <c r="D94" s="7" t="s">
        <v>316</v>
      </c>
      <c r="E94" s="7">
        <v>2013</v>
      </c>
      <c r="F94" s="7" t="s">
        <v>1935</v>
      </c>
      <c r="G94" s="7" t="s">
        <v>2625</v>
      </c>
      <c r="H94" s="7">
        <v>75</v>
      </c>
    </row>
    <row r="95" spans="1:8" ht="28.5">
      <c r="A95" s="7" t="s">
        <v>1591</v>
      </c>
      <c r="B95" s="7">
        <v>2</v>
      </c>
      <c r="C95" s="7">
        <v>75</v>
      </c>
      <c r="D95" s="7" t="s">
        <v>316</v>
      </c>
      <c r="E95" s="7">
        <v>2013</v>
      </c>
      <c r="F95" s="7" t="s">
        <v>1935</v>
      </c>
      <c r="G95" s="7" t="s">
        <v>2625</v>
      </c>
      <c r="H95" s="7">
        <v>75</v>
      </c>
    </row>
    <row r="96" spans="1:8" ht="28.5">
      <c r="A96" s="7" t="s">
        <v>1591</v>
      </c>
      <c r="B96" s="7">
        <v>3</v>
      </c>
      <c r="C96" s="7">
        <v>252.4</v>
      </c>
      <c r="D96" s="7" t="s">
        <v>316</v>
      </c>
      <c r="E96" s="7">
        <v>2013</v>
      </c>
      <c r="F96" s="7" t="s">
        <v>1935</v>
      </c>
      <c r="G96" s="7" t="s">
        <v>2625</v>
      </c>
      <c r="H96" s="7">
        <v>246</v>
      </c>
    </row>
    <row r="97" spans="1:8" ht="28.5">
      <c r="A97" s="7" t="s">
        <v>1364</v>
      </c>
      <c r="B97" s="7">
        <v>4</v>
      </c>
      <c r="C97" s="7">
        <v>94</v>
      </c>
      <c r="D97" s="7" t="s">
        <v>316</v>
      </c>
      <c r="E97" s="7">
        <v>2015</v>
      </c>
      <c r="F97" s="7" t="s">
        <v>1935</v>
      </c>
      <c r="G97" s="7" t="s">
        <v>2625</v>
      </c>
      <c r="H97" s="7">
        <v>94</v>
      </c>
    </row>
    <row r="98" spans="1:8" ht="28.5">
      <c r="A98" s="7" t="s">
        <v>1364</v>
      </c>
      <c r="B98" s="7">
        <v>5</v>
      </c>
      <c r="C98" s="7">
        <v>94</v>
      </c>
      <c r="D98" s="7" t="s">
        <v>316</v>
      </c>
      <c r="E98" s="7">
        <v>2015</v>
      </c>
      <c r="F98" s="7" t="s">
        <v>1935</v>
      </c>
      <c r="G98" s="7" t="s">
        <v>2625</v>
      </c>
      <c r="H98" s="7">
        <v>94</v>
      </c>
    </row>
    <row r="99" spans="1:8" ht="28.5">
      <c r="A99" s="7" t="s">
        <v>1364</v>
      </c>
      <c r="B99" s="7">
        <v>6</v>
      </c>
      <c r="C99" s="7">
        <v>133</v>
      </c>
      <c r="D99" s="7" t="s">
        <v>316</v>
      </c>
      <c r="E99" s="7">
        <v>2015</v>
      </c>
      <c r="F99" s="7" t="s">
        <v>1935</v>
      </c>
      <c r="G99" s="7" t="s">
        <v>2625</v>
      </c>
      <c r="H99" s="7">
        <v>133</v>
      </c>
    </row>
    <row r="100" spans="1:8" ht="28.5">
      <c r="A100" s="7" t="s">
        <v>1364</v>
      </c>
      <c r="B100" s="7">
        <v>7</v>
      </c>
      <c r="C100" s="7">
        <v>133</v>
      </c>
      <c r="D100" s="7" t="s">
        <v>316</v>
      </c>
      <c r="E100" s="7">
        <v>2015</v>
      </c>
      <c r="F100" s="7" t="s">
        <v>1935</v>
      </c>
      <c r="G100" s="7" t="s">
        <v>2625</v>
      </c>
      <c r="H100" s="7">
        <v>133</v>
      </c>
    </row>
    <row r="101" spans="1:8" ht="42.75">
      <c r="A101" s="7" t="s">
        <v>599</v>
      </c>
      <c r="B101" s="7">
        <v>1</v>
      </c>
      <c r="C101" s="7">
        <v>46</v>
      </c>
      <c r="D101" s="7" t="s">
        <v>316</v>
      </c>
      <c r="E101" s="7">
        <v>2014</v>
      </c>
      <c r="F101" s="7" t="s">
        <v>1935</v>
      </c>
      <c r="G101" s="7" t="s">
        <v>2625</v>
      </c>
      <c r="H101" s="7">
        <v>46</v>
      </c>
    </row>
    <row r="102" spans="1:8" ht="42.75">
      <c r="A102" s="7" t="s">
        <v>599</v>
      </c>
      <c r="B102" s="7">
        <v>2</v>
      </c>
      <c r="C102" s="7">
        <v>46</v>
      </c>
      <c r="D102" s="7" t="s">
        <v>316</v>
      </c>
      <c r="E102" s="7">
        <v>2014</v>
      </c>
      <c r="F102" s="7" t="s">
        <v>1935</v>
      </c>
      <c r="G102" s="7" t="s">
        <v>2625</v>
      </c>
      <c r="H102" s="7">
        <v>46</v>
      </c>
    </row>
    <row r="103" spans="1:8" ht="42.75">
      <c r="A103" s="7" t="s">
        <v>599</v>
      </c>
      <c r="B103" s="7">
        <v>3</v>
      </c>
      <c r="C103" s="7">
        <v>73.5</v>
      </c>
      <c r="D103" s="7" t="s">
        <v>316</v>
      </c>
      <c r="E103" s="7">
        <v>2014</v>
      </c>
      <c r="F103" s="7" t="s">
        <v>1935</v>
      </c>
      <c r="G103" s="7" t="s">
        <v>2625</v>
      </c>
      <c r="H103" s="7">
        <v>73.5</v>
      </c>
    </row>
    <row r="104" spans="1:8" ht="28.5">
      <c r="A104" s="7" t="s">
        <v>192</v>
      </c>
      <c r="B104" s="7">
        <v>1</v>
      </c>
      <c r="C104" s="7">
        <v>100</v>
      </c>
      <c r="D104" s="7" t="s">
        <v>316</v>
      </c>
      <c r="E104" s="7">
        <v>2015</v>
      </c>
      <c r="F104" s="7" t="s">
        <v>2669</v>
      </c>
      <c r="G104" s="7" t="s">
        <v>2625</v>
      </c>
      <c r="H104" s="7">
        <v>100</v>
      </c>
    </row>
    <row r="105" spans="1:8" ht="28.5">
      <c r="A105" s="7" t="s">
        <v>192</v>
      </c>
      <c r="B105" s="7">
        <v>2</v>
      </c>
      <c r="C105" s="7">
        <v>100</v>
      </c>
      <c r="D105" s="7" t="s">
        <v>316</v>
      </c>
      <c r="E105" s="7">
        <v>2015</v>
      </c>
      <c r="F105" s="7" t="s">
        <v>2669</v>
      </c>
      <c r="G105" s="7" t="s">
        <v>2625</v>
      </c>
      <c r="H105" s="7">
        <v>100</v>
      </c>
    </row>
    <row r="106" spans="1:8" ht="28.5">
      <c r="A106" s="7" t="s">
        <v>192</v>
      </c>
      <c r="B106" s="7">
        <v>3</v>
      </c>
      <c r="C106" s="7">
        <v>170</v>
      </c>
      <c r="D106" s="7" t="s">
        <v>316</v>
      </c>
      <c r="E106" s="7">
        <v>2015</v>
      </c>
      <c r="F106" s="7" t="s">
        <v>2669</v>
      </c>
      <c r="G106" s="7" t="s">
        <v>2625</v>
      </c>
      <c r="H106" s="7">
        <v>170</v>
      </c>
    </row>
    <row r="107" ht="15" customHeight="1"/>
    <row r="108" ht="15" customHeight="1"/>
    <row r="109" ht="15" customHeight="1"/>
    <row r="110" ht="15" customHeight="1"/>
    <row r="111" ht="15" customHeight="1"/>
    <row r="112" ht="15" customHeight="1"/>
    <row r="113" ht="15" customHeight="1"/>
  </sheetData>
  <mergeCells count="1">
    <mergeCell ref="A1:F1"/>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B1:N70"/>
  <sheetViews>
    <sheetView workbookViewId="0" topLeftCell="A1"/>
  </sheetViews>
  <sheetFormatPr defaultColWidth="9.140625" defaultRowHeight="15" customHeight="1"/>
  <cols>
    <col min="1" max="2" width="9.140625" style="0" hidden="1"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57421875" style="0" customWidth="1"/>
    <col min="13" max="13" width="17.57421875" style="0" customWidth="1"/>
    <col min="14" max="14" width="21.57421875" style="0" customWidth="1"/>
  </cols>
  <sheetData>
    <row r="1" spans="3:5" ht="18.75">
      <c r="C1" s="138" t="s">
        <v>2466</v>
      </c>
      <c r="E1" s="6"/>
    </row>
    <row r="2" spans="3:14" ht="15" customHeight="1">
      <c r="C2" s="15"/>
      <c r="D2" s="15"/>
      <c r="E2" s="15"/>
      <c r="F2" s="15"/>
      <c r="G2" s="15"/>
      <c r="H2" s="15"/>
      <c r="I2" s="15"/>
      <c r="J2" s="15"/>
      <c r="K2" s="15"/>
      <c r="L2" s="15"/>
      <c r="M2" s="15"/>
      <c r="N2" s="15"/>
    </row>
    <row r="3" spans="2:14" ht="135">
      <c r="B3" s="103"/>
      <c r="C3" s="139" t="s">
        <v>2710</v>
      </c>
      <c r="D3" s="140"/>
      <c r="E3" s="141" t="s">
        <v>1200</v>
      </c>
      <c r="F3" s="141" t="s">
        <v>51</v>
      </c>
      <c r="G3" s="141" t="s">
        <v>2187</v>
      </c>
      <c r="H3" s="141" t="s">
        <v>2238</v>
      </c>
      <c r="I3" s="141" t="s">
        <v>2488</v>
      </c>
      <c r="J3" s="141" t="s">
        <v>574</v>
      </c>
      <c r="K3" s="141" t="s">
        <v>1241</v>
      </c>
      <c r="L3" s="142" t="s">
        <v>2316</v>
      </c>
      <c r="M3" s="142" t="s">
        <v>622</v>
      </c>
      <c r="N3" s="143" t="s">
        <v>1400</v>
      </c>
    </row>
    <row r="4" spans="2:14" ht="15" customHeight="1">
      <c r="B4" s="144" t="s">
        <v>408</v>
      </c>
      <c r="C4" s="145" t="s">
        <v>408</v>
      </c>
      <c r="D4" s="146"/>
      <c r="E4" s="147">
        <v>5339</v>
      </c>
      <c r="F4" s="148">
        <v>0.1</v>
      </c>
      <c r="G4" s="149">
        <v>4805.1</v>
      </c>
      <c r="H4" s="150">
        <v>0</v>
      </c>
      <c r="I4" s="151">
        <v>21.92</v>
      </c>
      <c r="J4" s="151">
        <v>0</v>
      </c>
      <c r="K4" s="151">
        <v>253.971373350666</v>
      </c>
      <c r="L4" s="152">
        <f>(((E4+H4)+I4)+J4)+K4</f>
      </c>
      <c r="M4" s="152">
        <f>(((G4+H4)+I4)+J4)+K4</f>
      </c>
      <c r="N4" s="153" t="s">
        <v>2295</v>
      </c>
    </row>
    <row r="5" spans="2:14" ht="15" customHeight="1">
      <c r="B5" s="144" t="s">
        <v>1539</v>
      </c>
      <c r="C5" s="154" t="s">
        <v>651</v>
      </c>
      <c r="E5" s="155">
        <v>2844</v>
      </c>
      <c r="F5" s="156">
        <v>0.05</v>
      </c>
      <c r="G5" s="157">
        <v>2701.8</v>
      </c>
      <c r="H5" s="152">
        <v>0</v>
      </c>
      <c r="I5" s="158">
        <v>21.92</v>
      </c>
      <c r="J5" s="158">
        <v>18.9873417721519</v>
      </c>
      <c r="K5" s="158">
        <v>0</v>
      </c>
      <c r="L5" s="152">
        <f>(((E5+H5)+I5)+J5)+K5</f>
      </c>
      <c r="M5" s="152">
        <f>(((G5+H5)+I5)+J5)+K5</f>
      </c>
      <c r="N5" s="159" t="s">
        <v>2016</v>
      </c>
    </row>
    <row r="6" spans="2:14" ht="15" customHeight="1">
      <c r="B6" s="144" t="s">
        <v>587</v>
      </c>
      <c r="C6" s="154" t="s">
        <v>587</v>
      </c>
      <c r="E6" s="155">
        <v>978</v>
      </c>
      <c r="F6" s="156">
        <v>0.05</v>
      </c>
      <c r="G6" s="157">
        <v>929.1</v>
      </c>
      <c r="H6" s="158">
        <v>9.98</v>
      </c>
      <c r="I6" s="158">
        <v>21.92</v>
      </c>
      <c r="J6" s="158">
        <v>0</v>
      </c>
      <c r="K6" s="158">
        <v>0</v>
      </c>
      <c r="L6" s="152">
        <f>(((E6+H6)+I6)+J6)+K6</f>
      </c>
      <c r="M6" s="152">
        <f>(((G6+H6)+I6)+J6)+K6</f>
      </c>
      <c r="N6" s="159" t="s">
        <v>1998</v>
      </c>
    </row>
    <row r="7" spans="2:14" ht="15" customHeight="1">
      <c r="B7" s="144" t="s">
        <v>842</v>
      </c>
      <c r="C7" s="154" t="s">
        <v>842</v>
      </c>
      <c r="E7" s="155">
        <v>1003</v>
      </c>
      <c r="F7" s="156">
        <v>0.05</v>
      </c>
      <c r="G7" s="157">
        <v>952.85</v>
      </c>
      <c r="H7" s="158">
        <v>9.98</v>
      </c>
      <c r="I7" s="158">
        <v>21.92</v>
      </c>
      <c r="J7" s="158">
        <v>0</v>
      </c>
      <c r="K7" s="158">
        <v>0</v>
      </c>
      <c r="L7" s="152">
        <f>(((E7+H7)+I7)+J7)+K7</f>
      </c>
      <c r="M7" s="160">
        <f>(((G7+H7)+I7)+J7)+K7</f>
      </c>
      <c r="N7" s="159" t="s">
        <v>1975</v>
      </c>
    </row>
    <row r="8" spans="2:14" ht="15" customHeight="1">
      <c r="B8" s="144" t="s">
        <v>1719</v>
      </c>
      <c r="C8" s="154" t="s">
        <v>351</v>
      </c>
      <c r="E8" s="155">
        <v>665</v>
      </c>
      <c r="F8" s="156">
        <v>0.05</v>
      </c>
      <c r="G8" s="157">
        <v>631.75</v>
      </c>
      <c r="H8" s="158">
        <v>24.41</v>
      </c>
      <c r="I8" s="161">
        <v>21.92</v>
      </c>
      <c r="J8" s="158">
        <v>0</v>
      </c>
      <c r="K8" s="158">
        <v>0</v>
      </c>
      <c r="L8" s="152">
        <f>(((E8+H8)+I8)+J8)+K8</f>
      </c>
      <c r="M8" s="162">
        <f>(((G8+H8)+I8)+J8)+K8</f>
      </c>
      <c r="N8" s="159" t="s">
        <v>1952</v>
      </c>
    </row>
    <row r="9" spans="2:14" ht="15" customHeight="1">
      <c r="B9" s="144" t="s">
        <v>691</v>
      </c>
      <c r="C9" s="154" t="s">
        <v>564</v>
      </c>
      <c r="E9" s="155">
        <v>3221</v>
      </c>
      <c r="F9" s="156">
        <v>0.05</v>
      </c>
      <c r="G9" s="157">
        <v>3059.95</v>
      </c>
      <c r="H9" s="152">
        <v>0</v>
      </c>
      <c r="I9" s="158">
        <v>21.92</v>
      </c>
      <c r="J9" s="158">
        <v>18.9873417721519</v>
      </c>
      <c r="K9" s="158">
        <v>0</v>
      </c>
      <c r="L9" s="152">
        <f>(((E9+H9)+I9)+J9)+K9</f>
      </c>
      <c r="M9" s="162">
        <f>(((G9+H9)+I9)+J9)+K9</f>
      </c>
      <c r="N9" s="159" t="s">
        <v>2094</v>
      </c>
    </row>
    <row r="10" spans="2:14" ht="15" customHeight="1">
      <c r="B10" s="144" t="s">
        <v>566</v>
      </c>
      <c r="C10" s="154" t="s">
        <v>2603</v>
      </c>
      <c r="E10" s="155">
        <v>5348</v>
      </c>
      <c r="F10" s="163">
        <v>0.10965781600598</v>
      </c>
      <c r="G10" s="157">
        <v>4761.55</v>
      </c>
      <c r="H10" s="152">
        <v>0</v>
      </c>
      <c r="I10" s="158">
        <v>21.92</v>
      </c>
      <c r="J10" s="158">
        <v>18.9873417721519</v>
      </c>
      <c r="K10" s="158">
        <v>0</v>
      </c>
      <c r="L10" s="152">
        <f>(((E10+H10)+I10)+J10)+K10</f>
      </c>
      <c r="M10" s="162">
        <f>(((G10+H10)+I10)+J10)+K10</f>
      </c>
      <c r="N10" s="159" t="s">
        <v>2075</v>
      </c>
    </row>
    <row r="11" spans="2:14" ht="15" customHeight="1">
      <c r="B11" s="144" t="s">
        <v>2012</v>
      </c>
      <c r="C11" s="154" t="s">
        <v>642</v>
      </c>
      <c r="E11" s="155">
        <v>2438</v>
      </c>
      <c r="F11" s="164">
        <v>0.1</v>
      </c>
      <c r="G11" s="157">
        <f>E11*(1-F11)</f>
      </c>
      <c r="H11" s="152">
        <v>0</v>
      </c>
      <c r="I11" s="161">
        <v>21.92</v>
      </c>
      <c r="J11" s="158">
        <v>0</v>
      </c>
      <c r="K11" s="158">
        <v>0</v>
      </c>
      <c r="L11" s="152">
        <f>(((E11+H11)+I11)+J11)+K11</f>
      </c>
      <c r="M11" s="162">
        <f>(((G11+H11)+I11)+J11)+K11</f>
      </c>
      <c r="N11" s="159" t="s">
        <v>2053</v>
      </c>
    </row>
    <row r="12" spans="2:14" ht="15" customHeight="1">
      <c r="B12" s="144" t="s">
        <v>535</v>
      </c>
      <c r="C12" s="154" t="s">
        <v>535</v>
      </c>
      <c r="E12" s="155">
        <v>5975</v>
      </c>
      <c r="F12" s="156">
        <v>0.2</v>
      </c>
      <c r="G12" s="157">
        <v>4780</v>
      </c>
      <c r="H12" s="152">
        <v>0</v>
      </c>
      <c r="I12" s="161">
        <v>21.92</v>
      </c>
      <c r="J12" s="158">
        <v>0</v>
      </c>
      <c r="K12" s="158">
        <v>0</v>
      </c>
      <c r="L12" s="152">
        <f>(((E12+H12)+I12)+J12)+K12</f>
      </c>
      <c r="M12" s="162">
        <f>(((G12+H12)+I12)+J12)+K12</f>
      </c>
      <c r="N12" s="159" t="s">
        <v>2073</v>
      </c>
    </row>
    <row r="13" spans="2:14" ht="15" customHeight="1">
      <c r="B13" s="144" t="s">
        <v>1882</v>
      </c>
      <c r="C13" s="154" t="s">
        <v>1347</v>
      </c>
      <c r="E13" s="155">
        <v>4755</v>
      </c>
      <c r="F13" s="156">
        <v>0.2</v>
      </c>
      <c r="G13" s="157">
        <v>3804</v>
      </c>
      <c r="H13" s="152">
        <v>0</v>
      </c>
      <c r="I13" s="161">
        <v>21.92</v>
      </c>
      <c r="J13" s="158">
        <v>0</v>
      </c>
      <c r="K13" s="158">
        <v>0</v>
      </c>
      <c r="L13" s="152">
        <f>(((E13+H13)+I13)+J13)+K13</f>
      </c>
      <c r="M13" s="162">
        <f>(((G13+H13)+I13)+J13)+K13</f>
      </c>
      <c r="N13" s="159" t="s">
        <v>2276</v>
      </c>
    </row>
    <row r="14" spans="2:14" ht="15" customHeight="1">
      <c r="B14" s="144" t="s">
        <v>2440</v>
      </c>
      <c r="C14" s="154" t="s">
        <v>2440</v>
      </c>
      <c r="E14" s="155">
        <v>4692</v>
      </c>
      <c r="F14" s="156">
        <v>0.2</v>
      </c>
      <c r="G14" s="157">
        <v>3753.6</v>
      </c>
      <c r="H14" s="152">
        <v>0</v>
      </c>
      <c r="I14" s="161">
        <v>21.92</v>
      </c>
      <c r="J14" s="158">
        <v>0</v>
      </c>
      <c r="K14" s="158">
        <v>0</v>
      </c>
      <c r="L14" s="152">
        <f>(((E14+H14)+I14)+J14)+K14</f>
      </c>
      <c r="M14" s="162">
        <f>(((G14+H14)+I14)+J14)+K14</f>
      </c>
      <c r="N14" s="159" t="s">
        <v>2019</v>
      </c>
    </row>
    <row r="15" spans="2:14" ht="15" customHeight="1">
      <c r="B15" s="144" t="s">
        <v>1222</v>
      </c>
      <c r="C15" s="154" t="s">
        <v>1222</v>
      </c>
      <c r="E15" s="155">
        <v>2503.386</v>
      </c>
      <c r="F15" s="156">
        <v>0.05</v>
      </c>
      <c r="G15" s="157">
        <v>2378.2167</v>
      </c>
      <c r="H15" s="152">
        <v>0</v>
      </c>
      <c r="I15" s="158">
        <v>21.92</v>
      </c>
      <c r="J15" s="158">
        <v>0</v>
      </c>
      <c r="K15" s="158">
        <v>0</v>
      </c>
      <c r="L15" s="152">
        <f>(((E15+H15)+I15)+J15)+K15</f>
      </c>
      <c r="M15" s="162">
        <f>(((G15+H15)+I15)+J15)+K15</f>
      </c>
      <c r="N15" s="159" t="s">
        <v>2004</v>
      </c>
    </row>
    <row r="16" spans="2:14" ht="15" customHeight="1">
      <c r="B16" s="144" t="s">
        <v>620</v>
      </c>
      <c r="C16" s="154" t="s">
        <v>620</v>
      </c>
      <c r="E16" s="155">
        <v>3860</v>
      </c>
      <c r="F16" s="156">
        <v>0.2</v>
      </c>
      <c r="G16" s="157">
        <v>3088</v>
      </c>
      <c r="H16" s="152">
        <v>0</v>
      </c>
      <c r="I16" s="158">
        <v>21.92</v>
      </c>
      <c r="J16" s="158">
        <v>18.9873417721519</v>
      </c>
      <c r="K16" s="158">
        <v>0</v>
      </c>
      <c r="L16" s="152">
        <f>(((E16+H16)+I16)+J16)+K16</f>
      </c>
      <c r="M16" s="162">
        <f>(((G16+H16)+I16)+J16)+K16</f>
      </c>
      <c r="N16" s="159" t="s">
        <v>1980</v>
      </c>
    </row>
    <row r="17" spans="2:14" ht="15" customHeight="1">
      <c r="B17" s="144" t="s">
        <v>773</v>
      </c>
      <c r="C17" s="165" t="s">
        <v>773</v>
      </c>
      <c r="D17" s="166"/>
      <c r="E17" s="167">
        <v>4141</v>
      </c>
      <c r="F17" s="168">
        <v>0.1</v>
      </c>
      <c r="G17" s="169">
        <v>3726.9</v>
      </c>
      <c r="H17" s="160">
        <v>0</v>
      </c>
      <c r="I17" s="161">
        <v>21.92</v>
      </c>
      <c r="J17" s="170">
        <v>0</v>
      </c>
      <c r="K17" s="170">
        <v>0</v>
      </c>
      <c r="L17" s="152">
        <f>(((E17+H17)+I17)+J17)+K17</f>
      </c>
      <c r="M17" s="150">
        <f>(((G17+H17)+I17)+J17)+K17</f>
      </c>
      <c r="N17" s="171" t="s">
        <v>1976</v>
      </c>
    </row>
    <row r="18" spans="3:14" ht="15" customHeight="1">
      <c r="C18" s="71"/>
      <c r="D18" s="71"/>
      <c r="E18" s="71"/>
      <c r="F18" s="71"/>
      <c r="G18" s="71"/>
      <c r="H18" s="71"/>
      <c r="I18" s="6"/>
      <c r="J18" s="71"/>
      <c r="K18" s="71"/>
      <c r="L18" s="6"/>
      <c r="M18" s="6"/>
      <c r="N18" s="71"/>
    </row>
    <row r="19" spans="3:10" ht="213.75">
      <c r="C19" s="6" t="s">
        <v>503</v>
      </c>
      <c r="D19" s="8"/>
      <c r="E19" s="8"/>
      <c r="F19" s="8"/>
      <c r="G19" s="8"/>
      <c r="H19" s="8"/>
      <c r="I19" s="8"/>
      <c r="J19" s="8"/>
    </row>
    <row r="20" ht="15" customHeight="1"/>
    <row r="21" spans="3:14" ht="15" customHeight="1">
      <c r="C21" s="172" t="s">
        <v>2295</v>
      </c>
      <c r="D21" s="173" t="s">
        <v>1142</v>
      </c>
      <c r="E21" s="8"/>
      <c r="F21" s="8"/>
      <c r="G21" s="8"/>
      <c r="H21" s="8"/>
      <c r="I21" s="8"/>
      <c r="J21" s="8"/>
      <c r="K21" s="8"/>
      <c r="L21" s="8"/>
      <c r="M21" s="8"/>
      <c r="N21" s="8"/>
    </row>
    <row r="22" spans="4:14" ht="15" customHeight="1">
      <c r="D22" s="173" t="s">
        <v>328</v>
      </c>
      <c r="E22" s="8"/>
      <c r="F22" s="8"/>
      <c r="G22" s="8"/>
      <c r="H22" s="8"/>
      <c r="I22" s="8"/>
      <c r="J22" s="8"/>
      <c r="K22" s="8"/>
      <c r="L22" s="8"/>
      <c r="M22" s="8"/>
      <c r="N22" s="8"/>
    </row>
    <row r="23" spans="4:14" ht="15" customHeight="1">
      <c r="D23" s="173" t="s">
        <v>2702</v>
      </c>
      <c r="E23" s="8"/>
      <c r="F23" s="8"/>
      <c r="G23" s="8"/>
      <c r="H23" s="8"/>
      <c r="I23" s="8"/>
      <c r="J23" s="8"/>
      <c r="K23" s="8"/>
      <c r="L23" s="8"/>
      <c r="M23" s="8"/>
      <c r="N23" s="8"/>
    </row>
    <row r="24" spans="3:14" ht="15" customHeight="1">
      <c r="C24" s="172" t="s">
        <v>2016</v>
      </c>
      <c r="D24" s="173" t="s">
        <v>1142</v>
      </c>
      <c r="E24" s="8"/>
      <c r="F24" s="8"/>
      <c r="G24" s="8"/>
      <c r="H24" s="8"/>
      <c r="I24" s="8"/>
      <c r="J24" s="8"/>
      <c r="K24" s="8"/>
      <c r="L24" s="8"/>
      <c r="M24" s="8"/>
      <c r="N24" s="8"/>
    </row>
    <row r="25" spans="4:14" ht="15" customHeight="1">
      <c r="D25" s="173" t="s">
        <v>960</v>
      </c>
      <c r="E25" s="8"/>
      <c r="F25" s="8"/>
      <c r="G25" s="8"/>
      <c r="H25" s="8"/>
      <c r="I25" s="8"/>
      <c r="J25" s="8"/>
      <c r="K25" s="8"/>
      <c r="L25" s="8"/>
      <c r="M25" s="8"/>
      <c r="N25" s="8"/>
    </row>
    <row r="26" spans="3:14" ht="15" customHeight="1">
      <c r="C26" s="172" t="s">
        <v>1998</v>
      </c>
      <c r="D26" s="173" t="s">
        <v>1142</v>
      </c>
      <c r="E26" s="8"/>
      <c r="F26" s="8"/>
      <c r="G26" s="8"/>
      <c r="H26" s="8"/>
      <c r="I26" s="8"/>
      <c r="J26" s="8"/>
      <c r="K26" s="8"/>
      <c r="L26" s="8"/>
      <c r="M26" s="8"/>
      <c r="N26" s="8"/>
    </row>
    <row r="27" spans="4:14" ht="15" customHeight="1">
      <c r="D27" s="173" t="s">
        <v>1342</v>
      </c>
      <c r="E27" s="8"/>
      <c r="F27" s="8"/>
      <c r="G27" s="8"/>
      <c r="H27" s="8"/>
      <c r="I27" s="8"/>
      <c r="J27" s="8"/>
      <c r="K27" s="8"/>
      <c r="L27" s="8"/>
      <c r="M27" s="8"/>
      <c r="N27" s="8"/>
    </row>
    <row r="28" spans="4:14" ht="15" customHeight="1">
      <c r="D28" s="173" t="s">
        <v>2671</v>
      </c>
      <c r="E28" s="8"/>
      <c r="F28" s="8"/>
      <c r="G28" s="8"/>
      <c r="H28" s="8"/>
      <c r="I28" s="8"/>
      <c r="J28" s="8"/>
      <c r="K28" s="8"/>
      <c r="L28" s="8"/>
      <c r="M28" s="8"/>
      <c r="N28" s="8"/>
    </row>
    <row r="29" spans="3:14" ht="15" customHeight="1">
      <c r="C29" s="172" t="s">
        <v>1975</v>
      </c>
      <c r="D29" s="173" t="s">
        <v>1142</v>
      </c>
      <c r="E29" s="8"/>
      <c r="F29" s="8"/>
      <c r="G29" s="8"/>
      <c r="H29" s="8"/>
      <c r="I29" s="8"/>
      <c r="J29" s="8"/>
      <c r="K29" s="8"/>
      <c r="L29" s="8"/>
      <c r="M29" s="8"/>
      <c r="N29" s="8"/>
    </row>
    <row r="30" spans="4:14" ht="15" customHeight="1">
      <c r="D30" s="173" t="s">
        <v>2542</v>
      </c>
      <c r="E30" s="8"/>
      <c r="F30" s="8"/>
      <c r="G30" s="8"/>
      <c r="H30" s="8"/>
      <c r="I30" s="8"/>
      <c r="J30" s="8"/>
      <c r="K30" s="8"/>
      <c r="L30" s="8"/>
      <c r="M30" s="8"/>
      <c r="N30" s="8"/>
    </row>
    <row r="31" spans="4:14" ht="15" customHeight="1">
      <c r="D31" s="173" t="s">
        <v>1597</v>
      </c>
      <c r="E31" s="8"/>
      <c r="F31" s="8"/>
      <c r="G31" s="8"/>
      <c r="H31" s="8"/>
      <c r="I31" s="8"/>
      <c r="J31" s="8"/>
      <c r="K31" s="8"/>
      <c r="L31" s="8"/>
      <c r="M31" s="8"/>
      <c r="N31" s="8"/>
    </row>
    <row r="32" spans="3:14" ht="15" customHeight="1">
      <c r="C32" s="172" t="s">
        <v>1952</v>
      </c>
      <c r="D32" s="173" t="s">
        <v>1142</v>
      </c>
      <c r="E32" s="8"/>
      <c r="F32" s="8"/>
      <c r="G32" s="8"/>
      <c r="H32" s="8"/>
      <c r="I32" s="8"/>
      <c r="J32" s="8"/>
      <c r="K32" s="8"/>
      <c r="L32" s="8"/>
      <c r="M32" s="8"/>
      <c r="N32" s="8"/>
    </row>
    <row r="33" spans="4:14" ht="15" customHeight="1">
      <c r="D33" s="173" t="s">
        <v>85</v>
      </c>
      <c r="E33" s="8"/>
      <c r="F33" s="8"/>
      <c r="G33" s="8"/>
      <c r="H33" s="8"/>
      <c r="I33" s="8"/>
      <c r="J33" s="8"/>
      <c r="K33" s="8"/>
      <c r="L33" s="8"/>
      <c r="M33" s="8"/>
      <c r="N33" s="8"/>
    </row>
    <row r="34" spans="3:14" ht="15" customHeight="1">
      <c r="C34" s="172" t="s">
        <v>2094</v>
      </c>
      <c r="D34" s="173" t="s">
        <v>1142</v>
      </c>
      <c r="E34" s="8"/>
      <c r="F34" s="8"/>
      <c r="G34" s="8"/>
      <c r="H34" s="8"/>
      <c r="I34" s="8"/>
      <c r="J34" s="8"/>
      <c r="K34" s="8"/>
      <c r="L34" s="8"/>
      <c r="M34" s="8"/>
      <c r="N34" s="8"/>
    </row>
    <row r="35" spans="4:14" ht="15" customHeight="1">
      <c r="D35" s="173" t="s">
        <v>904</v>
      </c>
      <c r="E35" s="8"/>
      <c r="F35" s="8"/>
      <c r="G35" s="8"/>
      <c r="H35" s="8"/>
      <c r="I35" s="8"/>
      <c r="J35" s="8"/>
      <c r="K35" s="8"/>
      <c r="L35" s="8"/>
      <c r="M35" s="8"/>
      <c r="N35" s="8"/>
    </row>
    <row r="36" spans="3:14" ht="15" customHeight="1">
      <c r="C36" s="172" t="s">
        <v>2075</v>
      </c>
      <c r="D36" s="173" t="s">
        <v>1690</v>
      </c>
      <c r="E36" s="8"/>
      <c r="F36" s="8"/>
      <c r="G36" s="8"/>
      <c r="H36" s="8"/>
      <c r="I36" s="8"/>
      <c r="J36" s="8"/>
      <c r="K36" s="8"/>
      <c r="L36" s="8"/>
      <c r="M36" s="8"/>
      <c r="N36" s="8"/>
    </row>
    <row r="37" spans="4:14" ht="15" customHeight="1">
      <c r="D37" s="173" t="s">
        <v>1169</v>
      </c>
      <c r="E37" s="8"/>
      <c r="F37" s="8"/>
      <c r="G37" s="8"/>
      <c r="H37" s="8"/>
      <c r="I37" s="8"/>
      <c r="J37" s="8"/>
      <c r="K37" s="8"/>
      <c r="L37" s="8"/>
      <c r="M37" s="8"/>
      <c r="N37" s="8"/>
    </row>
    <row r="38" spans="4:14" ht="15" customHeight="1">
      <c r="D38" s="173" t="s">
        <v>2252</v>
      </c>
      <c r="E38" s="8"/>
      <c r="F38" s="8"/>
      <c r="G38" s="8"/>
      <c r="H38" s="8"/>
      <c r="I38" s="8"/>
      <c r="J38" s="8"/>
      <c r="K38" s="8"/>
      <c r="L38" s="8"/>
      <c r="M38" s="8"/>
      <c r="N38" s="8"/>
    </row>
    <row r="39" spans="3:14" ht="15" customHeight="1">
      <c r="C39" s="172" t="s">
        <v>2053</v>
      </c>
      <c r="D39" s="173" t="s">
        <v>1142</v>
      </c>
      <c r="E39" s="8"/>
      <c r="F39" s="8"/>
      <c r="G39" s="8"/>
      <c r="H39" s="8"/>
      <c r="I39" s="8"/>
      <c r="J39" s="8"/>
      <c r="K39" s="8"/>
      <c r="L39" s="8"/>
      <c r="M39" s="8"/>
      <c r="N39" s="8"/>
    </row>
    <row r="40" spans="4:14" ht="15" customHeight="1">
      <c r="D40" s="173" t="s">
        <v>1911</v>
      </c>
      <c r="E40" s="8"/>
      <c r="F40" s="8"/>
      <c r="G40" s="8"/>
      <c r="H40" s="8"/>
      <c r="I40" s="8"/>
      <c r="J40" s="8"/>
      <c r="K40" s="8"/>
      <c r="L40" s="8"/>
      <c r="M40" s="8"/>
      <c r="N40" s="8"/>
    </row>
    <row r="41" spans="3:14" ht="15" customHeight="1">
      <c r="C41" s="172" t="s">
        <v>2073</v>
      </c>
      <c r="D41" s="173" t="s">
        <v>1142</v>
      </c>
      <c r="E41" s="8"/>
      <c r="F41" s="8"/>
      <c r="G41" s="8"/>
      <c r="H41" s="8"/>
      <c r="I41" s="8"/>
      <c r="J41" s="8"/>
      <c r="K41" s="8"/>
      <c r="L41" s="8"/>
      <c r="M41" s="8"/>
      <c r="N41" s="8"/>
    </row>
    <row r="42" spans="4:14" ht="15" customHeight="1">
      <c r="D42" s="173" t="s">
        <v>384</v>
      </c>
      <c r="E42" s="8"/>
      <c r="F42" s="8"/>
      <c r="G42" s="8"/>
      <c r="H42" s="8"/>
      <c r="I42" s="8"/>
      <c r="J42" s="8"/>
      <c r="K42" s="8"/>
      <c r="L42" s="8"/>
      <c r="M42" s="8"/>
      <c r="N42" s="8"/>
    </row>
    <row r="43" spans="3:14" ht="15" customHeight="1">
      <c r="C43" s="172" t="s">
        <v>2276</v>
      </c>
      <c r="D43" s="173" t="s">
        <v>1142</v>
      </c>
      <c r="E43" s="8"/>
      <c r="F43" s="8"/>
      <c r="G43" s="8"/>
      <c r="H43" s="8"/>
      <c r="I43" s="8"/>
      <c r="J43" s="8"/>
      <c r="K43" s="8"/>
      <c r="L43" s="8"/>
      <c r="M43" s="8"/>
      <c r="N43" s="8"/>
    </row>
    <row r="44" spans="4:14" ht="15" customHeight="1">
      <c r="D44" s="173" t="s">
        <v>480</v>
      </c>
      <c r="E44" s="8"/>
      <c r="F44" s="8"/>
      <c r="G44" s="8"/>
      <c r="H44" s="8"/>
      <c r="I44" s="8"/>
      <c r="J44" s="8"/>
      <c r="K44" s="8"/>
      <c r="L44" s="8"/>
      <c r="M44" s="8"/>
      <c r="N44" s="8"/>
    </row>
    <row r="45" spans="3:14" ht="15" customHeight="1">
      <c r="C45" s="172" t="s">
        <v>2019</v>
      </c>
      <c r="D45" s="173" t="s">
        <v>1142</v>
      </c>
      <c r="E45" s="8"/>
      <c r="F45" s="8"/>
      <c r="G45" s="8"/>
      <c r="H45" s="8"/>
      <c r="I45" s="8"/>
      <c r="J45" s="8"/>
      <c r="K45" s="8"/>
      <c r="L45" s="8"/>
      <c r="M45" s="8"/>
      <c r="N45" s="8"/>
    </row>
    <row r="46" spans="4:14" ht="15" customHeight="1">
      <c r="D46" s="173" t="s">
        <v>2650</v>
      </c>
      <c r="E46" s="8"/>
      <c r="F46" s="8"/>
      <c r="G46" s="8"/>
      <c r="H46" s="8"/>
      <c r="I46" s="8"/>
      <c r="J46" s="8"/>
      <c r="K46" s="8"/>
      <c r="L46" s="8"/>
      <c r="M46" s="8"/>
      <c r="N46" s="8"/>
    </row>
    <row r="47" spans="3:14" ht="15" customHeight="1">
      <c r="C47" s="172" t="s">
        <v>2004</v>
      </c>
      <c r="D47" s="173" t="s">
        <v>2132</v>
      </c>
      <c r="E47" s="8"/>
      <c r="F47" s="8"/>
      <c r="G47" s="8"/>
      <c r="H47" s="8"/>
      <c r="I47" s="8"/>
      <c r="J47" s="8"/>
      <c r="K47" s="8"/>
      <c r="L47" s="8"/>
      <c r="M47" s="8"/>
      <c r="N47" s="8"/>
    </row>
    <row r="48" spans="3:14" ht="15" customHeight="1">
      <c r="C48" s="172" t="s">
        <v>1980</v>
      </c>
      <c r="D48" s="173" t="s">
        <v>1142</v>
      </c>
      <c r="E48" s="8"/>
      <c r="F48" s="8"/>
      <c r="G48" s="8"/>
      <c r="H48" s="8"/>
      <c r="I48" s="8"/>
      <c r="J48" s="8"/>
      <c r="K48" s="8"/>
      <c r="L48" s="8"/>
      <c r="M48" s="8"/>
      <c r="N48" s="8"/>
    </row>
    <row r="49" spans="4:14" ht="15" customHeight="1">
      <c r="D49" s="173" t="s">
        <v>2060</v>
      </c>
      <c r="E49" s="8"/>
      <c r="F49" s="8"/>
      <c r="G49" s="8"/>
      <c r="H49" s="8"/>
      <c r="I49" s="8"/>
      <c r="J49" s="8"/>
      <c r="K49" s="8"/>
      <c r="L49" s="8"/>
      <c r="M49" s="8"/>
      <c r="N49" s="8"/>
    </row>
    <row r="50" spans="3:14" ht="15" customHeight="1">
      <c r="C50" s="172" t="s">
        <v>1976</v>
      </c>
      <c r="D50" s="173" t="s">
        <v>1142</v>
      </c>
      <c r="E50" s="8"/>
      <c r="F50" s="8"/>
      <c r="G50" s="8"/>
      <c r="H50" s="8"/>
      <c r="I50" s="8"/>
      <c r="J50" s="8"/>
      <c r="K50" s="8"/>
      <c r="L50" s="8"/>
      <c r="M50" s="8"/>
      <c r="N50" s="8"/>
    </row>
    <row r="51" spans="4:14" ht="15" customHeight="1">
      <c r="D51" s="173" t="s">
        <v>2570</v>
      </c>
      <c r="E51" s="8"/>
      <c r="F51" s="8"/>
      <c r="G51" s="8"/>
      <c r="H51" s="8"/>
      <c r="I51" s="8"/>
      <c r="J51" s="8"/>
      <c r="K51" s="8"/>
      <c r="L51" s="8"/>
      <c r="M51" s="8"/>
      <c r="N51" s="8"/>
    </row>
    <row r="52" spans="3:9" ht="15" customHeight="1">
      <c r="C52" s="15"/>
      <c r="D52" s="15"/>
      <c r="E52" s="15"/>
      <c r="F52" s="15"/>
      <c r="G52" s="15"/>
      <c r="H52" s="15"/>
      <c r="I52" s="15"/>
    </row>
    <row r="53" spans="2:10" ht="15" customHeight="1">
      <c r="B53" s="103"/>
      <c r="C53" s="174" t="s">
        <v>1743</v>
      </c>
      <c r="D53" s="175"/>
      <c r="E53" s="175"/>
      <c r="F53" s="175"/>
      <c r="G53" s="175"/>
      <c r="H53" s="175"/>
      <c r="I53" s="176"/>
      <c r="J53" s="88"/>
    </row>
    <row r="54" spans="2:13" ht="15" customHeight="1">
      <c r="B54" s="103"/>
      <c r="C54" s="177" t="s">
        <v>2710</v>
      </c>
      <c r="D54" s="178"/>
      <c r="E54" s="179">
        <v>2011</v>
      </c>
      <c r="F54" s="179">
        <v>2015</v>
      </c>
      <c r="G54" s="179">
        <v>2020</v>
      </c>
      <c r="H54" s="179">
        <v>2025</v>
      </c>
      <c r="I54" s="180">
        <v>2030</v>
      </c>
      <c r="J54" s="88"/>
      <c r="M54" s="7" t="s">
        <v>10</v>
      </c>
    </row>
    <row r="55" spans="2:13" ht="15" customHeight="1">
      <c r="B55" s="103"/>
      <c r="C55" s="145" t="s">
        <v>408</v>
      </c>
      <c r="D55" s="146"/>
      <c r="E55" s="157">
        <f>$L4+((E$54-2011)*$M55)</f>
      </c>
      <c r="F55" s="157">
        <f>$L4+((F$54-2011)*$M55)</f>
      </c>
      <c r="G55" s="157">
        <f>$L4+((G$54-2011)*$M55)</f>
      </c>
      <c r="H55" s="157">
        <f>$L4+((H$54-2011)*$M55)</f>
      </c>
      <c r="I55" s="181">
        <f>H55</f>
      </c>
      <c r="J55" s="88"/>
      <c r="M55" s="182">
        <f>(M4-L4)/14</f>
      </c>
    </row>
    <row r="56" spans="2:13" ht="15" customHeight="1">
      <c r="B56" s="103"/>
      <c r="C56" s="154" t="s">
        <v>651</v>
      </c>
      <c r="E56" s="157">
        <f>$L5+((E$54-2011)*$M56)</f>
      </c>
      <c r="F56" s="157">
        <f>$L5+((F$54-2011)*$M56)</f>
      </c>
      <c r="G56" s="157">
        <f>$L5+((G$54-2011)*$M56)</f>
      </c>
      <c r="H56" s="157">
        <f>$L5+((H$54-2011)*$M56)</f>
      </c>
      <c r="I56" s="181">
        <f>H56</f>
      </c>
      <c r="J56" s="88"/>
      <c r="M56" s="182">
        <f>(M5-L5)/14</f>
      </c>
    </row>
    <row r="57" spans="2:13" ht="15" customHeight="1">
      <c r="B57" s="103"/>
      <c r="C57" s="154" t="s">
        <v>842</v>
      </c>
      <c r="E57" s="157">
        <f>$L7+((E$54-2011)*$M57)</f>
      </c>
      <c r="F57" s="157">
        <f>$L7+((F$54-2011)*$M57)</f>
      </c>
      <c r="G57" s="157">
        <f>$L7+((G$54-2011)*$M57)</f>
      </c>
      <c r="H57" s="157">
        <f>$L7+((H$54-2011)*$M57)</f>
      </c>
      <c r="I57" s="181">
        <f>H57</f>
      </c>
      <c r="J57" s="88"/>
      <c r="M57" s="182">
        <f>(M7-L7)/14</f>
      </c>
    </row>
    <row r="58" spans="2:13" ht="15" customHeight="1">
      <c r="B58" s="103"/>
      <c r="C58" s="154" t="s">
        <v>1542</v>
      </c>
      <c r="E58" s="157">
        <f>$L8+((E$54-2011)*$M58)</f>
      </c>
      <c r="F58" s="157">
        <f>$L8+((F$54-2011)*$M58)</f>
      </c>
      <c r="G58" s="157">
        <f>$L8+((G$54-2011)*$M58)</f>
      </c>
      <c r="H58" s="157">
        <f>$L8+((H$54-2011)*$M58)</f>
      </c>
      <c r="I58" s="181">
        <f>H58</f>
      </c>
      <c r="J58" s="88"/>
      <c r="M58" s="182">
        <f>(M8-L8)/14</f>
      </c>
    </row>
    <row r="59" spans="2:13" ht="15" customHeight="1">
      <c r="B59" s="103"/>
      <c r="C59" s="154" t="s">
        <v>564</v>
      </c>
      <c r="E59" s="157">
        <f>$L9+((E$54-2011)*$M59)</f>
      </c>
      <c r="F59" s="157">
        <f>$L9+((F$54-2011)*$M59)</f>
      </c>
      <c r="G59" s="157">
        <f>$L9+((G$54-2011)*$M59)</f>
      </c>
      <c r="H59" s="157">
        <f>$L9+((H$54-2011)*$M59)</f>
      </c>
      <c r="I59" s="181">
        <f>H59</f>
      </c>
      <c r="J59" s="88"/>
      <c r="M59" s="182">
        <f>(M9-L9)/14</f>
      </c>
    </row>
    <row r="60" spans="2:13" ht="15" customHeight="1">
      <c r="B60" s="103"/>
      <c r="C60" s="154" t="s">
        <v>2603</v>
      </c>
      <c r="E60" s="157">
        <f>$L10+((E$54-2011)*$M60)</f>
      </c>
      <c r="F60" s="157">
        <f>$L10+((F$54-2011)*$M60)</f>
      </c>
      <c r="G60" s="157">
        <f>$L10+((G$54-2011)*$M60)</f>
      </c>
      <c r="H60" s="157">
        <f>$L10+((H$54-2011)*$M60)</f>
      </c>
      <c r="I60" s="181">
        <f>H60</f>
      </c>
      <c r="J60" s="88"/>
      <c r="M60" s="182">
        <f>(M10-L10)/14</f>
      </c>
    </row>
    <row r="61" spans="2:13" ht="15" customHeight="1">
      <c r="B61" s="103"/>
      <c r="C61" s="154" t="s">
        <v>1091</v>
      </c>
      <c r="E61" s="157">
        <f>$L11+((E$54-2011)*$M61)</f>
      </c>
      <c r="F61" s="157">
        <f>$L11+((F$54-2011)*$M61)</f>
      </c>
      <c r="G61" s="157">
        <f>$L11+((G$54-2011)*$M61)</f>
      </c>
      <c r="H61" s="157">
        <f>$L11+((H$54-2011)*$M61)</f>
      </c>
      <c r="I61" s="181">
        <f>H61</f>
      </c>
      <c r="J61" s="88"/>
      <c r="M61" s="182">
        <f>(M11-L11)/14</f>
      </c>
    </row>
    <row r="62" spans="2:13" ht="15" customHeight="1">
      <c r="B62" s="103"/>
      <c r="C62" s="154" t="s">
        <v>535</v>
      </c>
      <c r="E62" s="157">
        <f>$L12+((E$54-2011)*$M62)</f>
      </c>
      <c r="F62" s="157">
        <f>$L12+((F$54-2011)*$M62)</f>
      </c>
      <c r="G62" s="157">
        <f>$L12+((G$54-2011)*$M62)</f>
      </c>
      <c r="H62" s="157">
        <f>$L12+((H$54-2011)*$M62)</f>
      </c>
      <c r="I62" s="181">
        <f>H62</f>
      </c>
      <c r="J62" s="88"/>
      <c r="M62" s="182">
        <f>(M12-L12)/14</f>
      </c>
    </row>
    <row r="63" spans="2:13" ht="15" customHeight="1">
      <c r="B63" s="103"/>
      <c r="C63" s="154" t="s">
        <v>1347</v>
      </c>
      <c r="E63" s="157">
        <f>$L13+((E$54-2011)*$M63)</f>
      </c>
      <c r="F63" s="157">
        <f>$L13+((F$54-2011)*$M63)</f>
      </c>
      <c r="G63" s="157">
        <f>$L13+((G$54-2011)*$M63)</f>
      </c>
      <c r="H63" s="157">
        <f>$L13+((H$54-2011)*$M63)</f>
      </c>
      <c r="I63" s="181">
        <f>H63</f>
      </c>
      <c r="J63" s="88"/>
      <c r="M63" s="182">
        <f>(M13-L13)/14</f>
      </c>
    </row>
    <row r="64" spans="2:13" ht="15" customHeight="1">
      <c r="B64" s="103"/>
      <c r="C64" s="154" t="s">
        <v>2440</v>
      </c>
      <c r="E64" s="157">
        <f>$L14+((E$54-2011)*$M64)</f>
      </c>
      <c r="F64" s="157">
        <f>$L14+((F$54-2011)*$M64)</f>
      </c>
      <c r="G64" s="157">
        <f>$L14+((G$54-2011)*$M64)</f>
      </c>
      <c r="H64" s="157">
        <f>$L14+((H$54-2011)*$M64)</f>
      </c>
      <c r="I64" s="181">
        <f>H64</f>
      </c>
      <c r="J64" s="88"/>
      <c r="M64" s="182">
        <f>(M14-L14)/14</f>
      </c>
    </row>
    <row r="65" spans="2:13" ht="15" customHeight="1">
      <c r="B65" s="103"/>
      <c r="C65" s="154" t="s">
        <v>1222</v>
      </c>
      <c r="E65" s="157">
        <f>$L15+((E$54-2011)*$M65)</f>
      </c>
      <c r="F65" s="157">
        <f>$L15+((F$54-2011)*$M65)</f>
      </c>
      <c r="G65" s="157">
        <f>$L15+((G$54-2011)*$M65)</f>
      </c>
      <c r="H65" s="157">
        <f>$L15+((H$54-2011)*$M65)</f>
      </c>
      <c r="I65" s="181">
        <f>H65</f>
      </c>
      <c r="J65" s="88"/>
      <c r="M65" s="182">
        <f>(M15-L15)/14</f>
      </c>
    </row>
    <row r="66" spans="2:13" ht="15" customHeight="1">
      <c r="B66" s="103"/>
      <c r="C66" s="154" t="s">
        <v>620</v>
      </c>
      <c r="E66" s="157">
        <f>$L16+((E$54-2011)*$M66)</f>
      </c>
      <c r="F66" s="157">
        <f>$L16+((F$54-2011)*$M66)</f>
      </c>
      <c r="G66" s="157">
        <f>$L16+((G$54-2011)*$M66)</f>
      </c>
      <c r="H66" s="157">
        <f>$L16+((H$54-2011)*$M66)</f>
      </c>
      <c r="I66" s="181">
        <f>H66</f>
      </c>
      <c r="J66" s="88"/>
      <c r="M66" s="182">
        <f>(M16-L16)/14</f>
      </c>
    </row>
    <row r="67" spans="2:13" ht="15" customHeight="1">
      <c r="B67" s="103"/>
      <c r="C67" s="165" t="s">
        <v>773</v>
      </c>
      <c r="D67" s="166"/>
      <c r="E67" s="157">
        <f>$L17+((E$54-2011)*$M67)</f>
      </c>
      <c r="F67" s="157">
        <f>$L17+((F$54-2011)*$M67)</f>
      </c>
      <c r="G67" s="157">
        <f>$L17+((G$54-2011)*$M67)</f>
      </c>
      <c r="H67" s="157">
        <f>$L17+((H$54-2011)*$M67)</f>
      </c>
      <c r="I67" s="181">
        <f>H67</f>
      </c>
      <c r="J67" s="88"/>
      <c r="M67" s="182">
        <f>(M17-L17)/14</f>
      </c>
    </row>
    <row r="68" spans="3:9" ht="15" customHeight="1">
      <c r="C68" s="71"/>
      <c r="D68" s="71"/>
      <c r="E68" s="6"/>
      <c r="F68" s="6"/>
      <c r="G68" s="6"/>
      <c r="H68" s="6"/>
      <c r="I68" s="6"/>
    </row>
    <row r="69" spans="3:14" ht="15" customHeight="1">
      <c r="C69" s="172" t="s">
        <v>927</v>
      </c>
      <c r="D69" s="8"/>
      <c r="E69" s="8"/>
      <c r="F69" s="8"/>
      <c r="G69" s="8"/>
      <c r="H69" s="8"/>
      <c r="I69" s="8"/>
      <c r="J69" s="8"/>
      <c r="K69" s="8"/>
      <c r="L69" s="8"/>
      <c r="M69" s="8"/>
      <c r="N69" s="8"/>
    </row>
    <row r="70" spans="3:14" ht="15" customHeight="1">
      <c r="C70" s="172" t="s">
        <v>1993</v>
      </c>
      <c r="D70" s="8"/>
      <c r="E70" s="8"/>
      <c r="F70" s="8"/>
      <c r="G70" s="8"/>
      <c r="H70" s="8"/>
      <c r="I70" s="8"/>
      <c r="J70" s="8"/>
      <c r="K70" s="8"/>
      <c r="L70" s="8"/>
      <c r="M70" s="8"/>
      <c r="N70" s="8"/>
    </row>
  </sheetData>
  <mergeCells count="36">
    <mergeCell ref="C1:H1"/>
    <mergeCell ref="C19:J19"/>
    <mergeCell ref="D21:N21"/>
    <mergeCell ref="D22:N22"/>
    <mergeCell ref="D23:N23"/>
    <mergeCell ref="D24:N24"/>
    <mergeCell ref="D25:N25"/>
    <mergeCell ref="D26:N26"/>
    <mergeCell ref="D27:N27"/>
    <mergeCell ref="D28:N28"/>
    <mergeCell ref="D29:N29"/>
    <mergeCell ref="D30:N30"/>
    <mergeCell ref="D31:N31"/>
    <mergeCell ref="D32:N32"/>
    <mergeCell ref="D33:N33"/>
    <mergeCell ref="D34:N34"/>
    <mergeCell ref="D35:N35"/>
    <mergeCell ref="D36:N36"/>
    <mergeCell ref="D37:N37"/>
    <mergeCell ref="D38:N38"/>
    <mergeCell ref="D39:N39"/>
    <mergeCell ref="D40:N40"/>
    <mergeCell ref="D41:N41"/>
    <mergeCell ref="D42:N42"/>
    <mergeCell ref="D43:N43"/>
    <mergeCell ref="D44:N44"/>
    <mergeCell ref="D45:N45"/>
    <mergeCell ref="D46:N46"/>
    <mergeCell ref="D47:N47"/>
    <mergeCell ref="D48:N48"/>
    <mergeCell ref="D49:N49"/>
    <mergeCell ref="D50:N50"/>
    <mergeCell ref="D51:N51"/>
    <mergeCell ref="C53:I53"/>
    <mergeCell ref="C69:N69"/>
    <mergeCell ref="C70:N70"/>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P61"/>
  <sheetViews>
    <sheetView workbookViewId="0" topLeftCell="A1"/>
  </sheetViews>
  <sheetFormatPr defaultColWidth="9.140625" defaultRowHeight="15" customHeight="1"/>
  <cols>
    <col min="1" max="1" width="20.00390625" style="0" customWidth="1"/>
    <col min="2" max="2" width="17.00390625" style="0" customWidth="1"/>
    <col min="3" max="4" width="8.28125" style="0" customWidth="1"/>
    <col min="5" max="5" width="7.57421875" style="0" customWidth="1"/>
    <col min="6" max="6" width="8.140625" style="0" customWidth="1"/>
    <col min="7" max="7" width="7.140625" style="0" customWidth="1"/>
    <col min="8" max="8" width="7.57421875" style="0" customWidth="1"/>
    <col min="9" max="9" width="8.00390625" style="0" customWidth="1"/>
    <col min="10" max="10" width="7.140625" style="0" customWidth="1"/>
    <col min="11" max="11" width="8.140625" style="0" customWidth="1"/>
    <col min="12" max="12" width="9.57421875" style="0" customWidth="1"/>
    <col min="13" max="14" width="9.140625" style="0" customWidth="1"/>
    <col min="15" max="15" width="7.57421875" style="0" customWidth="1"/>
    <col min="16" max="16" width="8.8515625" style="0" customWidth="1"/>
  </cols>
  <sheetData>
    <row r="1" spans="1:8" ht="15" customHeight="1">
      <c r="A1" s="1" t="s">
        <v>611</v>
      </c>
      <c r="B1" s="8"/>
      <c r="C1" s="8"/>
      <c r="D1" s="8"/>
      <c r="E1" s="8"/>
      <c r="F1" s="8"/>
      <c r="G1" s="8"/>
      <c r="H1" s="8"/>
    </row>
    <row r="2" spans="1:8" ht="15" customHeight="1">
      <c r="A2" s="1" t="s">
        <v>1321</v>
      </c>
      <c r="B2" s="8"/>
      <c r="C2" s="8"/>
      <c r="D2" s="8"/>
      <c r="E2" s="8"/>
      <c r="F2" s="8"/>
      <c r="G2" s="8"/>
      <c r="H2" s="8"/>
    </row>
    <row r="3" spans="1:16" ht="15" customHeight="1">
      <c r="A3" s="15"/>
      <c r="B3" s="15"/>
      <c r="C3" s="15"/>
      <c r="D3" s="15"/>
      <c r="E3" s="15"/>
      <c r="F3" s="15"/>
      <c r="G3" s="15"/>
      <c r="H3" s="15"/>
      <c r="I3" s="15"/>
      <c r="J3" s="15"/>
      <c r="K3" s="15"/>
      <c r="L3" s="15"/>
      <c r="M3" s="15"/>
      <c r="N3" s="15"/>
      <c r="O3" s="15"/>
      <c r="P3" s="15"/>
    </row>
    <row r="4" spans="1:16" ht="60">
      <c r="A4" s="183" t="s">
        <v>2564</v>
      </c>
      <c r="B4" s="183" t="s">
        <v>512</v>
      </c>
      <c r="C4" s="184" t="s">
        <v>408</v>
      </c>
      <c r="D4" s="185" t="s">
        <v>214</v>
      </c>
      <c r="E4" s="185" t="s">
        <v>587</v>
      </c>
      <c r="F4" s="185" t="s">
        <v>842</v>
      </c>
      <c r="G4" s="185" t="s">
        <v>351</v>
      </c>
      <c r="H4" s="185" t="s">
        <v>564</v>
      </c>
      <c r="I4" s="185" t="s">
        <v>2249</v>
      </c>
      <c r="J4" s="185" t="s">
        <v>1091</v>
      </c>
      <c r="K4" s="185" t="s">
        <v>1497</v>
      </c>
      <c r="L4" s="185" t="s">
        <v>996</v>
      </c>
      <c r="M4" s="185" t="s">
        <v>2440</v>
      </c>
      <c r="N4" s="185" t="s">
        <v>1222</v>
      </c>
      <c r="O4" s="185" t="s">
        <v>1632</v>
      </c>
      <c r="P4" s="185" t="s">
        <v>1830</v>
      </c>
    </row>
    <row r="5" spans="1:16" ht="42.75">
      <c r="A5" s="186" t="s">
        <v>1113</v>
      </c>
      <c r="B5" s="186" t="s">
        <v>215</v>
      </c>
      <c r="C5" s="187">
        <v>0.976</v>
      </c>
      <c r="D5" s="187">
        <v>0.943</v>
      </c>
      <c r="E5" s="187">
        <v>1.026</v>
      </c>
      <c r="F5" s="187">
        <v>1.026</v>
      </c>
      <c r="G5" s="187">
        <v>1.044</v>
      </c>
      <c r="H5" s="187">
        <v>0.954</v>
      </c>
      <c r="I5" s="187">
        <v>0.945</v>
      </c>
      <c r="J5" s="187">
        <v>0.976</v>
      </c>
      <c r="K5" s="187">
        <v>1</v>
      </c>
      <c r="L5" s="187">
        <v>0.938</v>
      </c>
      <c r="M5" s="187">
        <v>0.911</v>
      </c>
      <c r="N5" s="187">
        <v>0.955</v>
      </c>
      <c r="O5" s="187">
        <v>1</v>
      </c>
      <c r="P5" s="187">
        <v>0.97</v>
      </c>
    </row>
    <row r="6" spans="1:16" ht="42.75">
      <c r="A6" s="186" t="s">
        <v>2536</v>
      </c>
      <c r="B6" s="186" t="s">
        <v>2447</v>
      </c>
      <c r="C6" s="187">
        <v>0.975</v>
      </c>
      <c r="D6" s="187">
        <v>0.941</v>
      </c>
      <c r="E6" s="187">
        <v>0.925</v>
      </c>
      <c r="F6" s="187">
        <v>0.933</v>
      </c>
      <c r="G6" s="187">
        <v>0.966</v>
      </c>
      <c r="H6" s="187">
        <v>0.952</v>
      </c>
      <c r="I6" s="187">
        <v>0.943</v>
      </c>
      <c r="J6" s="187">
        <v>0.975</v>
      </c>
      <c r="K6" s="187">
        <v>1</v>
      </c>
      <c r="L6" s="187">
        <v>0.935</v>
      </c>
      <c r="M6" s="187">
        <v>0.907</v>
      </c>
      <c r="N6" s="187">
        <v>0.953</v>
      </c>
      <c r="O6" s="187">
        <v>0.919</v>
      </c>
      <c r="P6" s="187">
        <v>1</v>
      </c>
    </row>
    <row r="7" spans="1:16" ht="28.5">
      <c r="A7" s="186" t="s">
        <v>2232</v>
      </c>
      <c r="B7" s="186" t="s">
        <v>397</v>
      </c>
      <c r="C7" s="187">
        <v>0.961</v>
      </c>
      <c r="D7" s="187">
        <v>0.897</v>
      </c>
      <c r="E7" s="187">
        <v>0.912</v>
      </c>
      <c r="F7" s="187">
        <v>0.915</v>
      </c>
      <c r="G7" s="187">
        <v>1.012</v>
      </c>
      <c r="H7" s="187">
        <v>0.915</v>
      </c>
      <c r="I7" s="188">
        <v>0.907</v>
      </c>
      <c r="J7" s="187">
        <v>0.952</v>
      </c>
      <c r="K7" s="187">
        <v>0.918</v>
      </c>
      <c r="L7" s="187">
        <v>0.899</v>
      </c>
      <c r="M7" s="187">
        <v>0.858</v>
      </c>
      <c r="N7" s="187">
        <v>0.927</v>
      </c>
      <c r="O7" s="187">
        <v>0.884</v>
      </c>
      <c r="P7" s="187">
        <v>1</v>
      </c>
    </row>
    <row r="8" spans="1:16" ht="28.5">
      <c r="A8" s="186" t="s">
        <v>684</v>
      </c>
      <c r="B8" s="186" t="s">
        <v>2575</v>
      </c>
      <c r="C8" s="187">
        <v>0.979</v>
      </c>
      <c r="D8" s="187">
        <v>0.946</v>
      </c>
      <c r="E8" s="187">
        <v>0.94</v>
      </c>
      <c r="F8" s="187">
        <v>0.942</v>
      </c>
      <c r="G8" s="187">
        <v>0.954</v>
      </c>
      <c r="H8" s="187">
        <v>0.956</v>
      </c>
      <c r="I8" s="187">
        <v>0.955</v>
      </c>
      <c r="J8" s="187">
        <v>0.978</v>
      </c>
      <c r="K8" s="187">
        <v>1</v>
      </c>
      <c r="L8" s="188">
        <v>0.955</v>
      </c>
      <c r="M8" s="187">
        <v>0.936</v>
      </c>
      <c r="N8" s="188">
        <v>0.967</v>
      </c>
      <c r="O8" s="187">
        <v>0.943</v>
      </c>
      <c r="P8" s="187">
        <v>1</v>
      </c>
    </row>
    <row r="9" spans="1:16" ht="42.75">
      <c r="A9" s="186" t="s">
        <v>636</v>
      </c>
      <c r="B9" s="186" t="s">
        <v>146</v>
      </c>
      <c r="C9" s="187">
        <v>0.967</v>
      </c>
      <c r="D9" s="188">
        <v>0.913</v>
      </c>
      <c r="E9" s="187">
        <v>0.946</v>
      </c>
      <c r="F9" s="187">
        <v>0.948</v>
      </c>
      <c r="G9" s="187">
        <v>1.013</v>
      </c>
      <c r="H9" s="187">
        <v>0.928</v>
      </c>
      <c r="I9" s="187">
        <v>0.922</v>
      </c>
      <c r="J9" s="187">
        <v>1.021</v>
      </c>
      <c r="K9" s="187">
        <v>1</v>
      </c>
      <c r="L9" s="187">
        <v>0.947</v>
      </c>
      <c r="M9" s="187">
        <v>0.912</v>
      </c>
      <c r="N9" s="187">
        <v>0.944</v>
      </c>
      <c r="O9" s="187">
        <v>0.903</v>
      </c>
      <c r="P9" s="187">
        <v>1</v>
      </c>
    </row>
    <row r="10" spans="1:16" ht="42.75">
      <c r="A10" s="186" t="s">
        <v>1426</v>
      </c>
      <c r="B10" s="186" t="s">
        <v>2376</v>
      </c>
      <c r="C10" s="187">
        <v>1.02</v>
      </c>
      <c r="D10" s="187">
        <v>1.035</v>
      </c>
      <c r="E10" s="187">
        <v>1.009</v>
      </c>
      <c r="F10" s="187">
        <v>1.009</v>
      </c>
      <c r="G10" s="187">
        <v>1.017</v>
      </c>
      <c r="H10" s="187">
        <v>1.033</v>
      </c>
      <c r="I10" s="187">
        <v>1.012</v>
      </c>
      <c r="J10" s="188">
        <v>1.003</v>
      </c>
      <c r="K10" s="187">
        <v>0.99</v>
      </c>
      <c r="L10" s="187">
        <v>0.988</v>
      </c>
      <c r="M10" s="187">
        <v>0.981</v>
      </c>
      <c r="N10" s="187">
        <v>0.991</v>
      </c>
      <c r="O10" s="187">
        <v>1.015</v>
      </c>
      <c r="P10" s="187">
        <v>1</v>
      </c>
    </row>
    <row r="11" spans="1:16" ht="28.5">
      <c r="A11" s="186" t="s">
        <v>230</v>
      </c>
      <c r="B11" s="186" t="s">
        <v>2459</v>
      </c>
      <c r="C11" s="187">
        <v>1.016</v>
      </c>
      <c r="D11" s="187">
        <v>1.04</v>
      </c>
      <c r="E11" s="187">
        <v>1.053</v>
      </c>
      <c r="F11" s="187">
        <v>1.052</v>
      </c>
      <c r="G11" s="187">
        <v>0.97</v>
      </c>
      <c r="H11" s="187">
        <v>1.035</v>
      </c>
      <c r="I11" s="187">
        <v>1.035</v>
      </c>
      <c r="J11" s="188">
        <v>1.027</v>
      </c>
      <c r="K11" s="187">
        <v>1.028</v>
      </c>
      <c r="L11" s="187">
        <v>1.034</v>
      </c>
      <c r="M11" s="187">
        <v>1.048</v>
      </c>
      <c r="N11" s="187">
        <v>1.027</v>
      </c>
      <c r="O11" s="187">
        <v>1.039</v>
      </c>
      <c r="P11" s="187">
        <v>1</v>
      </c>
    </row>
    <row r="12" spans="1:16" ht="42.75">
      <c r="A12" s="186" t="s">
        <v>1940</v>
      </c>
      <c r="B12" s="186" t="s">
        <v>1303</v>
      </c>
      <c r="C12" s="187">
        <v>1.028</v>
      </c>
      <c r="D12" s="187">
        <v>1.077</v>
      </c>
      <c r="E12" s="187">
        <v>1.056</v>
      </c>
      <c r="F12" s="187">
        <v>1.054</v>
      </c>
      <c r="G12" s="187">
        <v>1.01</v>
      </c>
      <c r="H12" s="187">
        <v>1.069</v>
      </c>
      <c r="I12" s="187">
        <v>1.055</v>
      </c>
      <c r="J12" s="187">
        <v>1.036</v>
      </c>
      <c r="K12" s="187">
        <v>1</v>
      </c>
      <c r="L12" s="187">
        <v>1.044</v>
      </c>
      <c r="M12" s="188">
        <v>1.057</v>
      </c>
      <c r="N12" s="187">
        <v>1.03</v>
      </c>
      <c r="O12" s="187">
        <v>1.047</v>
      </c>
      <c r="P12" s="187">
        <v>1</v>
      </c>
    </row>
    <row r="13" spans="1:16" ht="28.5">
      <c r="A13" s="186" t="s">
        <v>60</v>
      </c>
      <c r="B13" s="186" t="s">
        <v>229</v>
      </c>
      <c r="C13" s="187">
        <v>1.019</v>
      </c>
      <c r="D13" s="187">
        <v>1.041</v>
      </c>
      <c r="E13" s="187">
        <v>1.045</v>
      </c>
      <c r="F13" s="187">
        <v>1.044</v>
      </c>
      <c r="G13" s="187">
        <v>0.994</v>
      </c>
      <c r="H13" s="187">
        <v>1.036</v>
      </c>
      <c r="I13" s="187">
        <v>1.034</v>
      </c>
      <c r="J13" s="188">
        <v>1.075</v>
      </c>
      <c r="K13" s="187">
        <v>1.048</v>
      </c>
      <c r="L13" s="187">
        <v>1.06</v>
      </c>
      <c r="M13" s="187">
        <v>1.072</v>
      </c>
      <c r="N13" s="187">
        <v>1.023</v>
      </c>
      <c r="O13" s="187">
        <v>1.043</v>
      </c>
      <c r="P13" s="187">
        <v>1</v>
      </c>
    </row>
    <row r="14" spans="1:16" ht="42.75">
      <c r="A14" s="186" t="s">
        <v>2150</v>
      </c>
      <c r="B14" s="186" t="s">
        <v>209</v>
      </c>
      <c r="C14" s="187">
        <v>1.01</v>
      </c>
      <c r="D14" s="187">
        <v>1.006</v>
      </c>
      <c r="E14" s="187">
        <v>0.987</v>
      </c>
      <c r="F14" s="187">
        <v>0.987</v>
      </c>
      <c r="G14" s="187">
        <v>0.948</v>
      </c>
      <c r="H14" s="187">
        <v>1.008</v>
      </c>
      <c r="I14" s="188">
        <v>0.989</v>
      </c>
      <c r="J14" s="187">
        <v>0.99</v>
      </c>
      <c r="K14" s="187">
        <v>0.973</v>
      </c>
      <c r="L14" s="187">
        <v>0.966</v>
      </c>
      <c r="M14" s="187">
        <v>0.951</v>
      </c>
      <c r="N14" s="187">
        <v>0.977</v>
      </c>
      <c r="O14" s="187">
        <v>0.99</v>
      </c>
      <c r="P14" s="187">
        <v>1</v>
      </c>
    </row>
    <row r="15" spans="1:16" ht="28.5">
      <c r="A15" s="186" t="s">
        <v>1639</v>
      </c>
      <c r="B15" s="186" t="s">
        <v>1601</v>
      </c>
      <c r="C15" s="187">
        <v>0.985</v>
      </c>
      <c r="D15" s="187">
        <v>0.961</v>
      </c>
      <c r="E15" s="187">
        <v>0.985</v>
      </c>
      <c r="F15" s="187">
        <v>0.986</v>
      </c>
      <c r="G15" s="187">
        <v>1.343</v>
      </c>
      <c r="H15" s="187">
        <v>0.969</v>
      </c>
      <c r="I15" s="187">
        <v>0.962</v>
      </c>
      <c r="J15" s="187">
        <v>1.035</v>
      </c>
      <c r="K15" s="187">
        <v>1</v>
      </c>
      <c r="L15" s="187">
        <v>0.983</v>
      </c>
      <c r="M15" s="187">
        <v>0.965</v>
      </c>
      <c r="N15" s="187">
        <v>0.97</v>
      </c>
      <c r="O15" s="187">
        <v>0.949</v>
      </c>
      <c r="P15" s="187">
        <v>1</v>
      </c>
    </row>
    <row r="16" spans="1:16" ht="85.5">
      <c r="A16" s="186" t="s">
        <v>1103</v>
      </c>
      <c r="B16" s="186" t="s">
        <v>2149</v>
      </c>
      <c r="C16" s="189">
        <v>1.053</v>
      </c>
      <c r="D16" s="189">
        <v>1.111</v>
      </c>
      <c r="E16" s="189">
        <v>1.156</v>
      </c>
      <c r="F16" s="189">
        <v>1.153</v>
      </c>
      <c r="G16" s="189">
        <v>1.083</v>
      </c>
      <c r="H16" s="189">
        <v>1.096</v>
      </c>
      <c r="I16" s="189">
        <v>1.061</v>
      </c>
      <c r="J16" s="189">
        <v>1.05</v>
      </c>
      <c r="K16" s="189">
        <v>1.031</v>
      </c>
      <c r="L16" s="189">
        <v>1.032</v>
      </c>
      <c r="M16" s="189">
        <v>1.035</v>
      </c>
      <c r="N16" s="189">
        <v>1.016</v>
      </c>
      <c r="O16" s="189">
        <v>1.074</v>
      </c>
      <c r="P16" s="189">
        <v>1</v>
      </c>
    </row>
    <row r="17" spans="1:16" ht="42.75">
      <c r="A17" s="186" t="s">
        <v>775</v>
      </c>
      <c r="B17" s="186" t="s">
        <v>2219</v>
      </c>
      <c r="C17" s="187">
        <v>0.976</v>
      </c>
      <c r="D17" s="187">
        <v>0.939</v>
      </c>
      <c r="E17" s="187">
        <v>0.946</v>
      </c>
      <c r="F17" s="187">
        <v>0.948</v>
      </c>
      <c r="G17" s="187">
        <v>0.954</v>
      </c>
      <c r="H17" s="187">
        <v>0.951</v>
      </c>
      <c r="I17" s="187">
        <v>0.942</v>
      </c>
      <c r="J17" s="187">
        <v>0.971</v>
      </c>
      <c r="K17" s="187">
        <v>1</v>
      </c>
      <c r="L17" s="187">
        <v>0.934</v>
      </c>
      <c r="M17" s="187">
        <v>0.906</v>
      </c>
      <c r="N17" s="187">
        <v>0.952</v>
      </c>
      <c r="O17" s="187">
        <v>0.924</v>
      </c>
      <c r="P17" s="187">
        <v>1</v>
      </c>
    </row>
    <row r="18" spans="1:16" ht="42.75">
      <c r="A18" s="186" t="s">
        <v>378</v>
      </c>
      <c r="B18" s="186" t="s">
        <v>1036</v>
      </c>
      <c r="C18" s="187">
        <v>1.065</v>
      </c>
      <c r="D18" s="187">
        <v>1.157</v>
      </c>
      <c r="E18" s="187">
        <v>1.205</v>
      </c>
      <c r="F18" s="187">
        <v>1.199</v>
      </c>
      <c r="G18" s="187">
        <v>1.013</v>
      </c>
      <c r="H18" s="187">
        <v>1.137</v>
      </c>
      <c r="I18" s="187">
        <v>1.111</v>
      </c>
      <c r="J18" s="187">
        <v>1.105</v>
      </c>
      <c r="K18" s="187">
        <v>1</v>
      </c>
      <c r="L18" s="187">
        <v>1.105</v>
      </c>
      <c r="M18" s="187">
        <v>1.133</v>
      </c>
      <c r="N18" s="187">
        <v>1.057</v>
      </c>
      <c r="O18" s="187">
        <v>1.119</v>
      </c>
      <c r="P18" s="187">
        <v>1.054</v>
      </c>
    </row>
    <row r="19" spans="1:16" ht="57">
      <c r="A19" s="186" t="s">
        <v>1415</v>
      </c>
      <c r="B19" s="186" t="s">
        <v>1822</v>
      </c>
      <c r="C19" s="187">
        <v>0.985</v>
      </c>
      <c r="D19" s="187">
        <v>0.967</v>
      </c>
      <c r="E19" s="187">
        <v>0.96</v>
      </c>
      <c r="F19" s="187">
        <v>0.962</v>
      </c>
      <c r="G19" s="187">
        <v>1.047</v>
      </c>
      <c r="H19" s="187">
        <v>0.976</v>
      </c>
      <c r="I19" s="187">
        <v>0.954</v>
      </c>
      <c r="J19" s="187">
        <v>1.037</v>
      </c>
      <c r="K19" s="187">
        <v>1</v>
      </c>
      <c r="L19" s="187">
        <v>0.962</v>
      </c>
      <c r="M19" s="187">
        <v>0.931</v>
      </c>
      <c r="N19" s="187">
        <v>0.951</v>
      </c>
      <c r="O19" s="187">
        <v>1</v>
      </c>
      <c r="P19" s="187">
        <v>0.971</v>
      </c>
    </row>
    <row r="20" spans="1:16" ht="42.75">
      <c r="A20" s="186" t="s">
        <v>2458</v>
      </c>
      <c r="B20" s="186" t="s">
        <v>1177</v>
      </c>
      <c r="C20" s="187">
        <v>1.066</v>
      </c>
      <c r="D20" s="187">
        <v>1.12</v>
      </c>
      <c r="E20" s="187">
        <v>1.163</v>
      </c>
      <c r="F20" s="187">
        <v>1.159</v>
      </c>
      <c r="G20" s="187">
        <v>1.056</v>
      </c>
      <c r="H20" s="187">
        <v>1.108</v>
      </c>
      <c r="I20" s="187">
        <v>1.055</v>
      </c>
      <c r="J20" s="187">
        <v>1.008</v>
      </c>
      <c r="K20" s="187">
        <v>0.988</v>
      </c>
      <c r="L20" s="187">
        <v>0.986</v>
      </c>
      <c r="M20" s="187">
        <v>0.976</v>
      </c>
      <c r="N20" s="187">
        <v>0.996</v>
      </c>
      <c r="O20" s="187">
        <v>1.075</v>
      </c>
      <c r="P20" s="187">
        <v>1</v>
      </c>
    </row>
    <row r="21" spans="1:16" ht="42.75">
      <c r="A21" s="186" t="s">
        <v>2458</v>
      </c>
      <c r="B21" s="186" t="s">
        <v>141</v>
      </c>
      <c r="C21" s="187">
        <v>1.066</v>
      </c>
      <c r="D21" s="187">
        <v>1.12</v>
      </c>
      <c r="E21" s="187">
        <v>1.163</v>
      </c>
      <c r="F21" s="187">
        <v>1.159</v>
      </c>
      <c r="G21" s="187">
        <v>1.056</v>
      </c>
      <c r="H21" s="187">
        <v>1.108</v>
      </c>
      <c r="I21" s="187">
        <v>1.055</v>
      </c>
      <c r="J21" s="187">
        <v>1.008</v>
      </c>
      <c r="K21" s="187">
        <v>0.988</v>
      </c>
      <c r="L21" s="187">
        <v>0.986</v>
      </c>
      <c r="M21" s="187">
        <v>0.976</v>
      </c>
      <c r="N21" s="187">
        <v>0.996</v>
      </c>
      <c r="O21" s="187">
        <v>1.075</v>
      </c>
      <c r="P21" s="187">
        <v>1</v>
      </c>
    </row>
    <row r="22" spans="1:16" ht="42.75">
      <c r="A22" s="186" t="s">
        <v>2336</v>
      </c>
      <c r="B22" s="186" t="s">
        <v>700</v>
      </c>
      <c r="C22" s="187">
        <v>1.134</v>
      </c>
      <c r="D22" s="187">
        <v>1.348</v>
      </c>
      <c r="E22" s="187">
        <v>1.684</v>
      </c>
      <c r="F22" s="187">
        <v>1.664</v>
      </c>
      <c r="G22" s="187">
        <v>0.966</v>
      </c>
      <c r="H22" s="187">
        <v>1.295</v>
      </c>
      <c r="I22" s="187">
        <v>1.314</v>
      </c>
      <c r="J22" s="187">
        <v>1.246</v>
      </c>
      <c r="K22" s="187">
        <v>1.294</v>
      </c>
      <c r="L22" s="187">
        <v>1.366</v>
      </c>
      <c r="M22" s="187">
        <v>1.501</v>
      </c>
      <c r="N22" s="187">
        <v>1.263</v>
      </c>
      <c r="O22" s="187">
        <v>1.383</v>
      </c>
      <c r="P22" s="187">
        <v>1</v>
      </c>
    </row>
    <row r="23" spans="1:16" ht="42.75">
      <c r="A23" s="186" t="s">
        <v>2458</v>
      </c>
      <c r="B23" s="186" t="s">
        <v>1256</v>
      </c>
      <c r="C23" s="187">
        <v>1.12</v>
      </c>
      <c r="D23" s="187" t="s">
        <v>22</v>
      </c>
      <c r="E23" s="187" t="s">
        <v>22</v>
      </c>
      <c r="F23" s="187">
        <v>1.2</v>
      </c>
      <c r="G23" s="187">
        <v>1.37</v>
      </c>
      <c r="H23" s="187" t="s">
        <v>22</v>
      </c>
      <c r="I23" s="187" t="s">
        <v>22</v>
      </c>
      <c r="J23" s="187">
        <v>1.11</v>
      </c>
      <c r="K23" s="187">
        <v>0.75</v>
      </c>
      <c r="L23" s="187">
        <v>0.95</v>
      </c>
      <c r="M23" s="187" t="s">
        <v>22</v>
      </c>
      <c r="N23" s="187">
        <v>1.2</v>
      </c>
      <c r="O23" s="187">
        <v>1.04</v>
      </c>
      <c r="P23" s="187" t="s">
        <v>22</v>
      </c>
    </row>
    <row r="24" spans="1:16" ht="57">
      <c r="A24" s="186" t="s">
        <v>2140</v>
      </c>
      <c r="B24" s="186" t="s">
        <v>442</v>
      </c>
      <c r="C24" s="187">
        <v>1.049</v>
      </c>
      <c r="D24" s="187">
        <v>1.129</v>
      </c>
      <c r="E24" s="187">
        <v>1.261</v>
      </c>
      <c r="F24" s="187">
        <v>1.253</v>
      </c>
      <c r="G24" s="187">
        <v>1.037</v>
      </c>
      <c r="H24" s="187">
        <v>1.11</v>
      </c>
      <c r="I24" s="187">
        <v>1.113</v>
      </c>
      <c r="J24" s="187">
        <v>1.061</v>
      </c>
      <c r="K24" s="187">
        <v>1</v>
      </c>
      <c r="L24" s="187">
        <v>1.116</v>
      </c>
      <c r="M24" s="187">
        <v>1.161</v>
      </c>
      <c r="N24" s="187">
        <v>1.085</v>
      </c>
      <c r="O24" s="187">
        <v>1.131</v>
      </c>
      <c r="P24" s="187">
        <v>1</v>
      </c>
    </row>
    <row r="25" spans="1:16" ht="42.75">
      <c r="A25" s="186" t="s">
        <v>2151</v>
      </c>
      <c r="B25" s="186" t="s">
        <v>2618</v>
      </c>
      <c r="C25" s="187">
        <v>1.034</v>
      </c>
      <c r="D25" s="187">
        <v>1.053</v>
      </c>
      <c r="E25" s="187">
        <v>1.204</v>
      </c>
      <c r="F25" s="187">
        <v>1.199</v>
      </c>
      <c r="G25" s="187">
        <v>1.056</v>
      </c>
      <c r="H25" s="187">
        <v>1.05</v>
      </c>
      <c r="I25" s="187">
        <v>1.011</v>
      </c>
      <c r="J25" s="187">
        <v>1.017</v>
      </c>
      <c r="K25" s="187">
        <v>0.979</v>
      </c>
      <c r="L25" s="187">
        <v>0.974</v>
      </c>
      <c r="M25" s="187">
        <v>0.956</v>
      </c>
      <c r="N25" s="187">
        <v>0.983</v>
      </c>
      <c r="O25" s="187">
        <v>1.016</v>
      </c>
      <c r="P25" s="187">
        <v>1</v>
      </c>
    </row>
    <row r="26" spans="1:16" ht="28.5">
      <c r="A26" s="186" t="s">
        <v>355</v>
      </c>
      <c r="B26" s="186" t="s">
        <v>2615</v>
      </c>
      <c r="C26" s="187">
        <v>1.008</v>
      </c>
      <c r="D26" s="187">
        <v>1.005</v>
      </c>
      <c r="E26" s="187">
        <v>0.983</v>
      </c>
      <c r="F26" s="187">
        <v>0.984</v>
      </c>
      <c r="G26" s="187">
        <v>0.998</v>
      </c>
      <c r="H26" s="187">
        <v>1.008</v>
      </c>
      <c r="I26" s="187">
        <v>0.985</v>
      </c>
      <c r="J26" s="187">
        <v>0.981</v>
      </c>
      <c r="K26" s="187">
        <v>1</v>
      </c>
      <c r="L26" s="187">
        <v>0.954</v>
      </c>
      <c r="M26" s="187">
        <v>0.934</v>
      </c>
      <c r="N26" s="187">
        <v>0.969</v>
      </c>
      <c r="O26" s="187">
        <v>0.98</v>
      </c>
      <c r="P26" s="187">
        <v>1</v>
      </c>
    </row>
    <row r="27" spans="1:16" ht="28.5">
      <c r="A27" s="186" t="s">
        <v>2727</v>
      </c>
      <c r="B27" s="186" t="s">
        <v>1533</v>
      </c>
      <c r="C27" s="187">
        <v>0.974</v>
      </c>
      <c r="D27" s="187">
        <v>0.934</v>
      </c>
      <c r="E27" s="187">
        <v>1.021</v>
      </c>
      <c r="F27" s="187">
        <v>1.021</v>
      </c>
      <c r="G27" s="187">
        <v>1.206</v>
      </c>
      <c r="H27" s="187">
        <v>0.946</v>
      </c>
      <c r="I27" s="187">
        <v>0.937</v>
      </c>
      <c r="J27" s="187">
        <v>1.022</v>
      </c>
      <c r="K27" s="187">
        <v>1</v>
      </c>
      <c r="L27" s="187">
        <v>0.956</v>
      </c>
      <c r="M27" s="187">
        <v>0.927</v>
      </c>
      <c r="N27" s="187">
        <v>0.953</v>
      </c>
      <c r="O27" s="187">
        <v>0.918</v>
      </c>
      <c r="P27" s="187">
        <v>0.973</v>
      </c>
    </row>
    <row r="28" spans="1:16" ht="28.5">
      <c r="A28" s="186" t="s">
        <v>1110</v>
      </c>
      <c r="B28" s="186" t="s">
        <v>1923</v>
      </c>
      <c r="C28" s="187">
        <v>0.965</v>
      </c>
      <c r="D28" s="187">
        <v>0.911</v>
      </c>
      <c r="E28" s="187">
        <v>0.934</v>
      </c>
      <c r="F28" s="187">
        <v>0.937</v>
      </c>
      <c r="G28" s="187">
        <v>0.985</v>
      </c>
      <c r="H28" s="187">
        <v>0.927</v>
      </c>
      <c r="I28" s="187">
        <v>0.919</v>
      </c>
      <c r="J28" s="187">
        <v>0.961</v>
      </c>
      <c r="K28" s="187">
        <v>0.93</v>
      </c>
      <c r="L28" s="187">
        <v>0.913</v>
      </c>
      <c r="M28" s="187">
        <v>0.877</v>
      </c>
      <c r="N28" s="187">
        <v>0.937</v>
      </c>
      <c r="O28" s="187">
        <v>0.895</v>
      </c>
      <c r="P28" s="187">
        <v>1</v>
      </c>
    </row>
    <row r="29" spans="1:16" ht="42.75">
      <c r="A29" s="186" t="s">
        <v>287</v>
      </c>
      <c r="B29" s="186" t="s">
        <v>2121</v>
      </c>
      <c r="C29" s="187">
        <v>1.095</v>
      </c>
      <c r="D29" s="187">
        <v>1.224</v>
      </c>
      <c r="E29" s="187">
        <v>1.29</v>
      </c>
      <c r="F29" s="187">
        <v>1.282</v>
      </c>
      <c r="G29" s="187">
        <v>1.056</v>
      </c>
      <c r="H29" s="187">
        <v>1.198</v>
      </c>
      <c r="I29" s="187">
        <v>1.137</v>
      </c>
      <c r="J29" s="187">
        <v>1.124</v>
      </c>
      <c r="K29" s="187">
        <v>1.077</v>
      </c>
      <c r="L29" s="187">
        <v>1.096</v>
      </c>
      <c r="M29" s="187">
        <v>1.114</v>
      </c>
      <c r="N29" s="187">
        <v>1.052</v>
      </c>
      <c r="O29" s="187">
        <v>1.134</v>
      </c>
      <c r="P29" s="187">
        <v>0.935</v>
      </c>
    </row>
    <row r="30" spans="1:16" ht="28.5">
      <c r="A30" s="186" t="s">
        <v>1502</v>
      </c>
      <c r="B30" s="186" t="s">
        <v>1090</v>
      </c>
      <c r="C30" s="187">
        <v>0.972</v>
      </c>
      <c r="D30" s="187">
        <v>0.927</v>
      </c>
      <c r="E30" s="187">
        <v>0.95</v>
      </c>
      <c r="F30" s="187">
        <v>0.957</v>
      </c>
      <c r="G30" s="187">
        <v>0.97</v>
      </c>
      <c r="H30" s="187">
        <v>0.94</v>
      </c>
      <c r="I30" s="187">
        <v>0.931</v>
      </c>
      <c r="J30" s="187">
        <v>1.019</v>
      </c>
      <c r="K30" s="187">
        <v>1</v>
      </c>
      <c r="L30" s="187">
        <v>0.949</v>
      </c>
      <c r="M30" s="187">
        <v>0.917</v>
      </c>
      <c r="N30" s="187">
        <v>0.946</v>
      </c>
      <c r="O30" s="187">
        <v>0.909</v>
      </c>
      <c r="P30" s="187">
        <v>1</v>
      </c>
    </row>
    <row r="31" spans="1:16" ht="28.5">
      <c r="A31" s="186" t="s">
        <v>1502</v>
      </c>
      <c r="B31" s="186" t="s">
        <v>1089</v>
      </c>
      <c r="C31" s="187">
        <v>0.972</v>
      </c>
      <c r="D31" s="187">
        <v>0.927</v>
      </c>
      <c r="E31" s="187">
        <v>0.95</v>
      </c>
      <c r="F31" s="187">
        <v>0.957</v>
      </c>
      <c r="G31" s="187">
        <v>0.97</v>
      </c>
      <c r="H31" s="187">
        <v>0.94</v>
      </c>
      <c r="I31" s="187">
        <v>0.931</v>
      </c>
      <c r="J31" s="187">
        <v>1.019</v>
      </c>
      <c r="K31" s="187">
        <v>1</v>
      </c>
      <c r="L31" s="187">
        <v>0.949</v>
      </c>
      <c r="M31" s="187">
        <v>0.917</v>
      </c>
      <c r="N31" s="187">
        <v>0.946</v>
      </c>
      <c r="O31" s="187">
        <v>0.909</v>
      </c>
      <c r="P31" s="187">
        <v>1</v>
      </c>
    </row>
    <row r="32" spans="1:16" ht="57">
      <c r="A32" s="186" t="s">
        <v>360</v>
      </c>
      <c r="B32" s="186" t="s">
        <v>537</v>
      </c>
      <c r="C32" s="187">
        <v>0.963</v>
      </c>
      <c r="D32" s="187">
        <v>0.903</v>
      </c>
      <c r="E32" s="187">
        <v>0.915</v>
      </c>
      <c r="F32" s="187">
        <v>0.918</v>
      </c>
      <c r="G32" s="187">
        <v>0.985</v>
      </c>
      <c r="H32" s="187">
        <v>0.921</v>
      </c>
      <c r="I32" s="187">
        <v>0.909</v>
      </c>
      <c r="J32" s="187">
        <v>0.954</v>
      </c>
      <c r="K32" s="187">
        <v>1</v>
      </c>
      <c r="L32" s="187">
        <v>0.898</v>
      </c>
      <c r="M32" s="187">
        <v>0.856</v>
      </c>
      <c r="N32" s="187">
        <v>0.927</v>
      </c>
      <c r="O32" s="187">
        <v>0.883</v>
      </c>
      <c r="P32" s="187">
        <v>1</v>
      </c>
    </row>
    <row r="33" spans="1:16" ht="42.75">
      <c r="A33" s="186" t="s">
        <v>1787</v>
      </c>
      <c r="B33" s="186" t="s">
        <v>2625</v>
      </c>
      <c r="C33" s="187">
        <v>0.959</v>
      </c>
      <c r="D33" s="187">
        <v>0.896</v>
      </c>
      <c r="E33" s="187">
        <v>0.895</v>
      </c>
      <c r="F33" s="187">
        <v>0.909</v>
      </c>
      <c r="G33" s="187">
        <v>1.012</v>
      </c>
      <c r="H33" s="187">
        <v>0.915</v>
      </c>
      <c r="I33" s="187">
        <v>0.899</v>
      </c>
      <c r="J33" s="187">
        <v>0.951</v>
      </c>
      <c r="K33" s="187">
        <v>0.907</v>
      </c>
      <c r="L33" s="187">
        <v>0.884</v>
      </c>
      <c r="M33" s="187">
        <v>0.836</v>
      </c>
      <c r="N33" s="187">
        <v>0.917</v>
      </c>
      <c r="O33" s="187">
        <v>0.866</v>
      </c>
      <c r="P33" s="187">
        <v>1</v>
      </c>
    </row>
    <row r="34" spans="1:16" ht="15" customHeight="1">
      <c r="A34" s="190" t="s">
        <v>2676</v>
      </c>
      <c r="B34" s="44"/>
      <c r="C34" s="44"/>
      <c r="D34" s="44"/>
      <c r="E34" s="44"/>
      <c r="F34" s="44"/>
      <c r="G34" s="44"/>
      <c r="H34" s="44"/>
      <c r="I34" s="44"/>
      <c r="J34" s="44"/>
      <c r="K34" s="44"/>
      <c r="L34" s="44"/>
      <c r="M34" s="44"/>
      <c r="N34" s="44"/>
      <c r="O34" s="44"/>
      <c r="P34" s="44"/>
    </row>
    <row r="35" ht="15" customHeight="1">
      <c r="A35" s="191" t="s">
        <v>592</v>
      </c>
    </row>
    <row r="36" ht="15" customHeight="1"/>
    <row r="37" spans="1:15" ht="15" customHeight="1">
      <c r="A37" s="192" t="s">
        <v>1126</v>
      </c>
      <c r="B37" s="192"/>
      <c r="C37" s="192"/>
      <c r="D37" s="192"/>
      <c r="E37" s="192"/>
      <c r="F37" s="192"/>
      <c r="G37" s="192"/>
      <c r="H37" s="192"/>
      <c r="I37" s="192"/>
      <c r="J37" s="192"/>
      <c r="K37" s="192"/>
      <c r="L37" s="192"/>
      <c r="M37" s="192"/>
      <c r="N37" s="192"/>
      <c r="O37" s="192"/>
    </row>
    <row r="38" spans="1:15" ht="15" customHeight="1">
      <c r="A38" s="192" t="s">
        <v>1657</v>
      </c>
      <c r="B38" s="192"/>
      <c r="C38" s="192"/>
      <c r="D38" s="192"/>
      <c r="E38" s="192"/>
      <c r="F38" s="192"/>
      <c r="G38" s="192"/>
      <c r="H38" s="192"/>
      <c r="I38" s="192"/>
      <c r="J38" s="192"/>
      <c r="K38" s="192"/>
      <c r="L38" s="192"/>
      <c r="M38" s="192"/>
      <c r="N38" s="192"/>
      <c r="O38" s="192"/>
    </row>
    <row r="39" spans="1:15" ht="15" customHeight="1">
      <c r="A39" s="192"/>
      <c r="B39" s="192"/>
      <c r="C39" s="192"/>
      <c r="D39" s="192"/>
      <c r="E39" s="192"/>
      <c r="F39" s="192"/>
      <c r="G39" s="192"/>
      <c r="H39" s="192"/>
      <c r="I39" s="192"/>
      <c r="J39" s="192"/>
      <c r="K39" s="192"/>
      <c r="L39" s="192"/>
      <c r="M39" s="192"/>
      <c r="N39" s="192"/>
      <c r="O39" s="192"/>
    </row>
    <row r="40" spans="1:16" ht="15" customHeight="1">
      <c r="A40" s="193" t="s">
        <v>1702</v>
      </c>
      <c r="B40" s="193"/>
      <c r="C40" s="193"/>
      <c r="D40" s="193"/>
      <c r="E40" s="193"/>
      <c r="F40" s="193"/>
      <c r="G40" s="193"/>
      <c r="H40" s="193"/>
      <c r="I40" s="193"/>
      <c r="J40" s="193"/>
      <c r="K40" s="193"/>
      <c r="L40" s="193"/>
      <c r="M40" s="193"/>
      <c r="N40" s="193"/>
      <c r="O40" s="193"/>
      <c r="P40" s="53"/>
    </row>
    <row r="41" spans="1:16" ht="42.75">
      <c r="A41" s="186" t="s">
        <v>2682</v>
      </c>
      <c r="B41" s="186" t="s">
        <v>2149</v>
      </c>
      <c r="C41" s="187">
        <v>1.183</v>
      </c>
      <c r="D41" s="187">
        <v>1.387</v>
      </c>
      <c r="E41" s="187">
        <v>1.4</v>
      </c>
      <c r="F41" s="187">
        <v>1.389</v>
      </c>
      <c r="G41" s="187">
        <v>1.126</v>
      </c>
      <c r="H41" s="187">
        <v>1.338</v>
      </c>
      <c r="I41" s="187">
        <v>1.262</v>
      </c>
      <c r="J41" s="187">
        <v>1.111</v>
      </c>
      <c r="K41" s="187">
        <v>1.132</v>
      </c>
      <c r="L41" s="187">
        <v>1.164</v>
      </c>
      <c r="M41" s="187">
        <v>1.222</v>
      </c>
      <c r="N41" s="187">
        <v>1.118</v>
      </c>
      <c r="O41" s="187">
        <v>1.335</v>
      </c>
      <c r="P41" s="187">
        <v>1</v>
      </c>
    </row>
    <row r="42" spans="1:16" ht="15" customHeight="1">
      <c r="A42" s="194"/>
      <c r="B42" s="194"/>
      <c r="C42" s="194"/>
      <c r="D42" s="194"/>
      <c r="E42" s="194"/>
      <c r="F42" s="194"/>
      <c r="G42" s="194"/>
      <c r="H42" s="194"/>
      <c r="I42" s="194"/>
      <c r="J42" s="194"/>
      <c r="K42" s="194"/>
      <c r="L42" s="194"/>
      <c r="M42" s="194"/>
      <c r="N42" s="194"/>
      <c r="O42" s="194"/>
      <c r="P42" s="44"/>
    </row>
    <row r="43" spans="1:15" ht="15" customHeight="1">
      <c r="A43" s="192" t="s">
        <v>1807</v>
      </c>
      <c r="B43" s="192"/>
      <c r="C43" s="192"/>
      <c r="D43" s="192"/>
      <c r="E43" s="192"/>
      <c r="F43" s="192"/>
      <c r="G43" s="192"/>
      <c r="H43" s="192"/>
      <c r="I43" s="192"/>
      <c r="J43" s="192"/>
      <c r="K43" s="192"/>
      <c r="L43" s="192"/>
      <c r="M43" s="192"/>
      <c r="N43" s="192"/>
      <c r="O43" s="192"/>
    </row>
    <row r="44" spans="1:16" ht="28.5">
      <c r="A44" s="192"/>
      <c r="B44" s="192"/>
      <c r="C44" s="192" t="s">
        <v>408</v>
      </c>
      <c r="D44" s="192" t="s">
        <v>214</v>
      </c>
      <c r="E44" s="192" t="s">
        <v>587</v>
      </c>
      <c r="F44" s="192" t="s">
        <v>842</v>
      </c>
      <c r="G44" s="192" t="s">
        <v>351</v>
      </c>
      <c r="H44" s="192" t="s">
        <v>564</v>
      </c>
      <c r="I44" s="192" t="s">
        <v>2249</v>
      </c>
      <c r="J44" s="192" t="s">
        <v>1091</v>
      </c>
      <c r="K44" s="192" t="s">
        <v>1497</v>
      </c>
      <c r="L44" s="192" t="s">
        <v>996</v>
      </c>
      <c r="M44" s="192" t="s">
        <v>2440</v>
      </c>
      <c r="N44" s="192" t="s">
        <v>1222</v>
      </c>
      <c r="O44" s="192" t="s">
        <v>1632</v>
      </c>
      <c r="P44" s="7" t="s">
        <v>1830</v>
      </c>
    </row>
    <row r="45" spans="1:16" ht="15" customHeight="1">
      <c r="A45" s="192" t="s">
        <v>2656</v>
      </c>
      <c r="B45" s="192" t="s">
        <v>2583</v>
      </c>
      <c r="C45" s="192" t="s">
        <v>1085</v>
      </c>
      <c r="D45" s="192" t="s">
        <v>2057</v>
      </c>
      <c r="E45" s="192" t="s">
        <v>1397</v>
      </c>
      <c r="F45" s="192" t="s">
        <v>2049</v>
      </c>
      <c r="G45" s="192" t="s">
        <v>402</v>
      </c>
      <c r="H45" s="192" t="s">
        <v>572</v>
      </c>
      <c r="I45" s="192" t="s">
        <v>794</v>
      </c>
      <c r="J45" s="192" t="s">
        <v>610</v>
      </c>
      <c r="K45" s="192" t="s">
        <v>2049</v>
      </c>
      <c r="L45" s="192" t="s">
        <v>610</v>
      </c>
      <c r="M45" s="192" t="s">
        <v>610</v>
      </c>
      <c r="N45" s="192" t="s">
        <v>1537</v>
      </c>
      <c r="O45" s="192" t="s">
        <v>1537</v>
      </c>
      <c r="P45" s="7" t="s">
        <v>1537</v>
      </c>
    </row>
    <row r="46" spans="1:16" ht="15" customHeight="1">
      <c r="A46" s="192" t="s">
        <v>1212</v>
      </c>
      <c r="B46" s="192" t="s">
        <v>231</v>
      </c>
      <c r="C46" s="195">
        <v>0.147</v>
      </c>
      <c r="D46" s="195">
        <v>0.294</v>
      </c>
      <c r="E46" s="195">
        <v>0.279</v>
      </c>
      <c r="F46" s="195">
        <v>0.272</v>
      </c>
      <c r="G46" s="195">
        <v>0.037</v>
      </c>
      <c r="H46" s="195">
        <v>0.26</v>
      </c>
      <c r="I46" s="195">
        <v>0.177</v>
      </c>
      <c r="J46" s="195">
        <v>0.066</v>
      </c>
      <c r="K46" s="195">
        <v>0.057</v>
      </c>
      <c r="L46" s="195">
        <v>0.071</v>
      </c>
      <c r="M46" s="195">
        <v>0.092</v>
      </c>
      <c r="N46" s="195">
        <v>0.052</v>
      </c>
      <c r="O46" s="195">
        <v>0.229</v>
      </c>
      <c r="P46" s="196">
        <v>0</v>
      </c>
    </row>
    <row r="47" spans="1:16" ht="15" customHeight="1">
      <c r="A47" s="192" t="s">
        <v>374</v>
      </c>
      <c r="B47" s="192" t="s">
        <v>1793</v>
      </c>
      <c r="C47" s="195">
        <v>0.004</v>
      </c>
      <c r="D47" s="195">
        <v>-0.006</v>
      </c>
      <c r="E47" s="195">
        <v>-0.034</v>
      </c>
      <c r="F47" s="195">
        <v>-0.027</v>
      </c>
      <c r="G47" s="195">
        <v>0</v>
      </c>
      <c r="H47" s="195">
        <v>0</v>
      </c>
      <c r="I47" s="195">
        <v>-0.028</v>
      </c>
      <c r="J47" s="195">
        <v>0.064</v>
      </c>
      <c r="K47" s="195">
        <v>-0.026</v>
      </c>
      <c r="L47" s="195">
        <v>-0.032</v>
      </c>
      <c r="M47" s="195">
        <v>-0.059</v>
      </c>
      <c r="N47" s="195">
        <v>-0.041</v>
      </c>
      <c r="O47" s="195">
        <v>-0.04</v>
      </c>
      <c r="P47" s="196">
        <v>0</v>
      </c>
    </row>
    <row r="48" spans="1:16" ht="15" customHeight="1">
      <c r="A48" s="192" t="s">
        <v>822</v>
      </c>
      <c r="B48" s="192" t="s">
        <v>1676</v>
      </c>
      <c r="C48" s="195">
        <v>0.183</v>
      </c>
      <c r="D48" s="195">
        <v>0.387</v>
      </c>
      <c r="E48" s="195">
        <v>0.4</v>
      </c>
      <c r="F48" s="195">
        <v>0.389</v>
      </c>
      <c r="G48" s="195">
        <v>0.126</v>
      </c>
      <c r="H48" s="195">
        <v>0.338</v>
      </c>
      <c r="I48" s="195">
        <v>0.262</v>
      </c>
      <c r="J48" s="195">
        <v>0.111</v>
      </c>
      <c r="K48" s="195">
        <v>0.132</v>
      </c>
      <c r="L48" s="195">
        <v>0.164</v>
      </c>
      <c r="M48" s="195">
        <v>0.222</v>
      </c>
      <c r="N48" s="195">
        <v>0.118</v>
      </c>
      <c r="O48" s="195">
        <v>0.335</v>
      </c>
      <c r="P48" s="196">
        <v>0</v>
      </c>
    </row>
    <row r="49" spans="1:16" ht="15" customHeight="1">
      <c r="A49" s="192" t="s">
        <v>825</v>
      </c>
      <c r="B49" s="192" t="s">
        <v>698</v>
      </c>
      <c r="C49" s="195">
        <v>-0.008</v>
      </c>
      <c r="D49" s="195">
        <v>-0.018</v>
      </c>
      <c r="E49" s="195">
        <v>0.073</v>
      </c>
      <c r="F49" s="195">
        <v>0.072</v>
      </c>
      <c r="G49" s="195">
        <v>0.054</v>
      </c>
      <c r="H49" s="195">
        <v>-0.013</v>
      </c>
      <c r="I49" s="195">
        <v>-0.022</v>
      </c>
      <c r="J49" s="195">
        <v>0.053</v>
      </c>
      <c r="K49" s="195">
        <v>0</v>
      </c>
      <c r="L49" s="195">
        <v>-0.003</v>
      </c>
      <c r="M49" s="195">
        <v>-0.017</v>
      </c>
      <c r="N49" s="195">
        <v>-0.02</v>
      </c>
      <c r="O49" s="195">
        <v>-0.036</v>
      </c>
      <c r="P49" s="196">
        <v>0</v>
      </c>
    </row>
    <row r="50" spans="1:16" ht="15" customHeight="1">
      <c r="A50" s="192" t="s">
        <v>1016</v>
      </c>
      <c r="B50" s="192" t="s">
        <v>2</v>
      </c>
      <c r="C50" s="195">
        <v>0.016</v>
      </c>
      <c r="D50" s="195">
        <v>0.043</v>
      </c>
      <c r="E50" s="195">
        <v>0.22</v>
      </c>
      <c r="F50" s="195">
        <v>0.214</v>
      </c>
      <c r="G50" s="195">
        <v>0.122</v>
      </c>
      <c r="H50" s="195">
        <v>0.039</v>
      </c>
      <c r="I50" s="195">
        <v>0.034</v>
      </c>
      <c r="J50" s="195">
        <v>0.021</v>
      </c>
      <c r="K50" s="195">
        <v>0.025</v>
      </c>
      <c r="L50" s="195">
        <v>0.031</v>
      </c>
      <c r="M50" s="195">
        <v>0.042</v>
      </c>
      <c r="N50" s="195">
        <v>0.028</v>
      </c>
      <c r="O50" s="195">
        <v>0.034</v>
      </c>
      <c r="P50" s="196">
        <v>0</v>
      </c>
    </row>
    <row r="51" spans="1:16" ht="15" customHeight="1">
      <c r="A51" s="192" t="s">
        <v>1867</v>
      </c>
      <c r="B51" s="192" t="s">
        <v>940</v>
      </c>
      <c r="C51" s="197">
        <v>-0.023</v>
      </c>
      <c r="D51" s="197">
        <v>-0.033</v>
      </c>
      <c r="E51" s="197">
        <v>-0.001</v>
      </c>
      <c r="F51" s="197">
        <v>0</v>
      </c>
      <c r="G51" s="197">
        <v>0.161</v>
      </c>
      <c r="H51" s="197">
        <v>-0.046</v>
      </c>
      <c r="I51" s="197">
        <v>-0.058</v>
      </c>
      <c r="J51" s="197">
        <v>0.034</v>
      </c>
      <c r="K51" s="197">
        <v>0</v>
      </c>
      <c r="L51" s="197">
        <v>-0.042</v>
      </c>
      <c r="M51" s="197">
        <v>-0.072</v>
      </c>
      <c r="N51" s="197">
        <v>-0.044</v>
      </c>
      <c r="O51" s="197">
        <v>-0.081</v>
      </c>
      <c r="P51" s="198">
        <v>0</v>
      </c>
    </row>
    <row r="52" spans="1:16" ht="15" customHeight="1">
      <c r="A52" s="192" t="s">
        <v>1526</v>
      </c>
      <c r="B52" s="192"/>
      <c r="C52" s="194">
        <v>0.053</v>
      </c>
      <c r="D52" s="194">
        <v>0.111</v>
      </c>
      <c r="E52" s="194">
        <v>0.156</v>
      </c>
      <c r="F52" s="194">
        <v>0.153</v>
      </c>
      <c r="G52" s="194">
        <v>0.083</v>
      </c>
      <c r="H52" s="194">
        <v>0.096</v>
      </c>
      <c r="I52" s="194">
        <v>0.061</v>
      </c>
      <c r="J52" s="199">
        <v>0.05</v>
      </c>
      <c r="K52" s="194">
        <v>0.031</v>
      </c>
      <c r="L52" s="194">
        <v>0.032</v>
      </c>
      <c r="M52" s="194">
        <v>0.035</v>
      </c>
      <c r="N52" s="194">
        <v>0.016</v>
      </c>
      <c r="O52" s="194">
        <v>0.074</v>
      </c>
      <c r="P52" s="44">
        <v>0</v>
      </c>
    </row>
    <row r="53" spans="1:15" ht="15" customHeight="1">
      <c r="A53" s="192"/>
      <c r="B53" s="192"/>
      <c r="C53" s="192"/>
      <c r="D53" s="192"/>
      <c r="E53" s="192"/>
      <c r="F53" s="192"/>
      <c r="G53" s="192"/>
      <c r="H53" s="192"/>
      <c r="I53" s="192"/>
      <c r="J53" s="192"/>
      <c r="K53" s="192"/>
      <c r="L53" s="192"/>
      <c r="M53" s="192"/>
      <c r="N53" s="192"/>
      <c r="O53" s="192"/>
    </row>
    <row r="54" spans="1:15" ht="356.25">
      <c r="A54" s="104" t="s">
        <v>997</v>
      </c>
      <c r="B54" s="104"/>
      <c r="C54" s="104"/>
      <c r="D54" s="104"/>
      <c r="E54" s="104"/>
      <c r="F54" s="104"/>
      <c r="G54" s="104"/>
      <c r="H54" s="104"/>
      <c r="I54" s="104"/>
      <c r="J54" s="104"/>
      <c r="K54" s="104"/>
      <c r="L54" s="104"/>
      <c r="M54" s="104"/>
      <c r="N54" s="104"/>
      <c r="O54" s="104"/>
    </row>
    <row r="55" spans="1:15" ht="15" customHeight="1">
      <c r="A55" s="192"/>
      <c r="B55" s="192"/>
      <c r="C55" s="192"/>
      <c r="D55" s="192"/>
      <c r="E55" s="192"/>
      <c r="F55" s="192"/>
      <c r="G55" s="192"/>
      <c r="H55" s="192"/>
      <c r="I55" s="192"/>
      <c r="J55" s="192"/>
      <c r="K55" s="192"/>
      <c r="L55" s="192"/>
      <c r="M55" s="192"/>
      <c r="N55" s="192"/>
      <c r="O55" s="192"/>
    </row>
    <row r="56" spans="1:15" ht="15" customHeight="1">
      <c r="A56" s="192"/>
      <c r="B56" s="192"/>
      <c r="C56" s="192"/>
      <c r="D56" s="192"/>
      <c r="E56" s="192"/>
      <c r="F56" s="192"/>
      <c r="G56" s="192"/>
      <c r="H56" s="192"/>
      <c r="I56" s="192"/>
      <c r="J56" s="192"/>
      <c r="K56" s="192"/>
      <c r="L56" s="192"/>
      <c r="M56" s="192"/>
      <c r="N56" s="192"/>
      <c r="O56" s="192"/>
    </row>
    <row r="57" spans="1:15" ht="15" customHeight="1">
      <c r="A57" s="192"/>
      <c r="B57" s="192"/>
      <c r="C57" s="192"/>
      <c r="D57" s="192"/>
      <c r="E57" s="192"/>
      <c r="F57" s="192"/>
      <c r="G57" s="192"/>
      <c r="H57" s="192"/>
      <c r="I57" s="192"/>
      <c r="J57" s="192"/>
      <c r="K57" s="192"/>
      <c r="L57" s="192"/>
      <c r="M57" s="192"/>
      <c r="N57" s="192"/>
      <c r="O57" s="192"/>
    </row>
    <row r="58" spans="1:15" ht="15" customHeight="1">
      <c r="A58" s="192"/>
      <c r="B58" s="192"/>
      <c r="C58" s="192"/>
      <c r="D58" s="192"/>
      <c r="E58" s="192"/>
      <c r="F58" s="192"/>
      <c r="G58" s="192"/>
      <c r="H58" s="192"/>
      <c r="I58" s="192"/>
      <c r="J58" s="192"/>
      <c r="K58" s="192"/>
      <c r="L58" s="192"/>
      <c r="M58" s="192"/>
      <c r="N58" s="192"/>
      <c r="O58" s="192"/>
    </row>
    <row r="59" spans="1:15" ht="15" customHeight="1">
      <c r="A59" s="192"/>
      <c r="B59" s="192"/>
      <c r="C59" s="192"/>
      <c r="D59" s="192"/>
      <c r="E59" s="192"/>
      <c r="F59" s="192"/>
      <c r="G59" s="192"/>
      <c r="H59" s="192"/>
      <c r="I59" s="192"/>
      <c r="J59" s="192"/>
      <c r="K59" s="192"/>
      <c r="L59" s="192"/>
      <c r="M59" s="192"/>
      <c r="N59" s="192"/>
      <c r="O59" s="192"/>
    </row>
    <row r="60" spans="1:15" ht="15" customHeight="1">
      <c r="A60" s="192"/>
      <c r="B60" s="192"/>
      <c r="C60" s="192"/>
      <c r="D60" s="192"/>
      <c r="E60" s="192"/>
      <c r="F60" s="192"/>
      <c r="G60" s="192"/>
      <c r="H60" s="192"/>
      <c r="I60" s="192"/>
      <c r="J60" s="192"/>
      <c r="K60" s="192"/>
      <c r="L60" s="192"/>
      <c r="M60" s="192"/>
      <c r="N60" s="192"/>
      <c r="O60" s="192"/>
    </row>
    <row r="61" spans="1:15" ht="15" customHeight="1">
      <c r="A61" s="192"/>
      <c r="B61" s="192"/>
      <c r="C61" s="192"/>
      <c r="D61" s="192"/>
      <c r="E61" s="192"/>
      <c r="F61" s="192"/>
      <c r="G61" s="192"/>
      <c r="H61" s="192"/>
      <c r="I61" s="192"/>
      <c r="J61" s="192"/>
      <c r="K61" s="192"/>
      <c r="L61" s="192"/>
      <c r="M61" s="192"/>
      <c r="N61" s="192"/>
      <c r="O61" s="192"/>
    </row>
  </sheetData>
  <mergeCells count="8">
    <mergeCell ref="A1:H1"/>
    <mergeCell ref="A2:H2"/>
    <mergeCell ref="A34:I34"/>
    <mergeCell ref="A35:I35"/>
    <mergeCell ref="A37:O37"/>
    <mergeCell ref="A38:O38"/>
    <mergeCell ref="A43:F43"/>
    <mergeCell ref="A54:O54"/>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Z43"/>
  <sheetViews>
    <sheetView workbookViewId="0" topLeftCell="A1"/>
  </sheetViews>
  <sheetFormatPr defaultColWidth="9.140625" defaultRowHeight="15" customHeight="1"/>
  <cols>
    <col min="1" max="1" width="37.57421875" style="0" customWidth="1"/>
    <col min="2" max="2" width="12.7109375" style="0" customWidth="1"/>
    <col min="3" max="3" width="10.8515625" style="0" customWidth="1"/>
    <col min="4" max="4" width="12.8515625" style="0" customWidth="1"/>
    <col min="5" max="5" width="11.7109375" style="0" customWidth="1"/>
    <col min="6" max="6" width="4.28125" style="0" customWidth="1"/>
    <col min="7" max="7" width="14.140625" style="0" customWidth="1"/>
    <col min="8" max="8" width="10.8515625" style="0" customWidth="1"/>
    <col min="9" max="9" width="14.57421875" style="0" customWidth="1"/>
    <col min="10" max="10" width="10.28125" style="0" customWidth="1"/>
    <col min="11" max="11" width="13.8515625" style="0" customWidth="1"/>
    <col min="12" max="15" width="9.140625" style="0" customWidth="1"/>
    <col min="16" max="16" width="8.8515625" style="0" customWidth="1"/>
    <col min="17" max="17" width="9.140625" style="0" customWidth="1"/>
    <col min="18" max="18" width="35.8515625" style="0" customWidth="1"/>
    <col min="19" max="26" width="9.140625" style="0" customWidth="1"/>
  </cols>
  <sheetData>
    <row r="1" spans="1:19" ht="15" customHeight="1">
      <c r="A1" s="1" t="s">
        <v>964</v>
      </c>
      <c r="B1" s="8"/>
      <c r="C1" s="8"/>
      <c r="D1" s="8"/>
      <c r="E1" s="8"/>
      <c r="F1" s="8"/>
      <c r="G1" s="8"/>
      <c r="H1" s="8"/>
      <c r="I1" s="8"/>
      <c r="J1" s="8"/>
      <c r="K1" s="8"/>
      <c r="L1" s="8"/>
      <c r="M1" s="8"/>
      <c r="N1" s="8"/>
      <c r="O1" s="8"/>
      <c r="P1" s="8"/>
      <c r="Q1" s="8"/>
      <c r="R1" s="8"/>
      <c r="S1" s="8"/>
    </row>
    <row r="2" spans="1:26" ht="299.25">
      <c r="A2" s="53" t="s">
        <v>2591</v>
      </c>
      <c r="B2" s="15"/>
      <c r="C2" s="15"/>
      <c r="D2" s="15"/>
      <c r="E2" s="15"/>
      <c r="F2" s="15"/>
      <c r="G2" s="15"/>
      <c r="H2" s="15"/>
      <c r="I2" s="15"/>
      <c r="J2" s="15"/>
      <c r="K2" s="53"/>
      <c r="L2" s="53"/>
      <c r="M2" s="53"/>
      <c r="N2" s="53"/>
      <c r="O2" s="53"/>
      <c r="P2" s="53"/>
      <c r="Q2" s="53"/>
      <c r="R2" s="53"/>
      <c r="S2" s="200"/>
      <c r="T2" s="200"/>
      <c r="U2" s="200"/>
      <c r="V2" s="200"/>
      <c r="W2" s="200"/>
      <c r="X2" s="200"/>
      <c r="Y2" s="53"/>
      <c r="Z2" s="53"/>
    </row>
    <row r="3" spans="1:26" ht="171">
      <c r="A3" s="64" t="s">
        <v>512</v>
      </c>
      <c r="B3" s="201" t="s">
        <v>1141</v>
      </c>
      <c r="C3" s="201" t="s">
        <v>2375</v>
      </c>
      <c r="D3" s="201" t="s">
        <v>2492</v>
      </c>
      <c r="E3" s="201" t="s">
        <v>2020</v>
      </c>
      <c r="F3" s="201"/>
      <c r="G3" s="201" t="s">
        <v>2445</v>
      </c>
      <c r="H3" s="201" t="s">
        <v>2084</v>
      </c>
      <c r="I3" s="78"/>
      <c r="J3" s="44"/>
      <c r="K3" s="44"/>
      <c r="L3" s="44"/>
      <c r="M3" s="44"/>
      <c r="N3" s="44"/>
      <c r="O3" s="44"/>
      <c r="P3" s="44"/>
      <c r="Q3" s="44"/>
      <c r="R3" s="72"/>
      <c r="S3" s="64"/>
      <c r="T3" s="201"/>
      <c r="U3" s="202"/>
      <c r="V3" s="202"/>
      <c r="W3" s="202"/>
      <c r="X3" s="202"/>
      <c r="Y3" s="202"/>
      <c r="Z3" s="202"/>
    </row>
    <row r="4" spans="1:26" ht="15" customHeight="1">
      <c r="A4" s="65" t="s">
        <v>860</v>
      </c>
      <c r="B4" s="203">
        <v>224904</v>
      </c>
      <c r="C4" s="204">
        <v>0.26</v>
      </c>
      <c r="D4" s="205">
        <v>107026</v>
      </c>
      <c r="E4" s="65">
        <v>0.306</v>
      </c>
      <c r="F4" s="65"/>
      <c r="G4" s="203" t="s">
        <v>2388</v>
      </c>
      <c r="H4" s="204" t="s">
        <v>1596</v>
      </c>
      <c r="I4" s="57"/>
      <c r="R4" s="73"/>
      <c r="S4" s="65"/>
      <c r="T4" s="65"/>
      <c r="U4" s="206"/>
      <c r="V4" s="207"/>
      <c r="W4" s="208"/>
      <c r="X4" s="208"/>
      <c r="Y4" s="206"/>
      <c r="Z4" s="208"/>
    </row>
    <row r="5" spans="1:26" ht="15" customHeight="1">
      <c r="A5" s="65" t="s">
        <v>2447</v>
      </c>
      <c r="B5" s="203">
        <v>2326</v>
      </c>
      <c r="C5" s="204">
        <v>0.296</v>
      </c>
      <c r="D5" s="205">
        <v>77</v>
      </c>
      <c r="E5" s="65">
        <v>0.336</v>
      </c>
      <c r="F5" s="65"/>
      <c r="G5" s="203" t="s">
        <v>2388</v>
      </c>
      <c r="H5" s="204" t="s">
        <v>1596</v>
      </c>
      <c r="I5" s="57"/>
      <c r="R5" s="73"/>
      <c r="S5" s="65"/>
      <c r="T5" s="65"/>
      <c r="U5" s="206"/>
      <c r="V5" s="207"/>
      <c r="W5" s="208"/>
      <c r="X5" s="208"/>
      <c r="Y5" s="206"/>
      <c r="Z5" s="208"/>
    </row>
    <row r="6" spans="1:26" ht="15" customHeight="1">
      <c r="A6" s="65" t="s">
        <v>397</v>
      </c>
      <c r="B6" s="203">
        <v>286850</v>
      </c>
      <c r="C6" s="204">
        <v>0.294</v>
      </c>
      <c r="D6" s="205">
        <v>97173</v>
      </c>
      <c r="E6" s="65">
        <v>0.333</v>
      </c>
      <c r="F6" s="65"/>
      <c r="G6" s="203" t="s">
        <v>2388</v>
      </c>
      <c r="H6" s="204" t="s">
        <v>1596</v>
      </c>
      <c r="I6" s="57"/>
      <c r="R6" s="73"/>
      <c r="S6" s="65"/>
      <c r="T6" s="65"/>
      <c r="U6" s="206"/>
      <c r="V6" s="207"/>
      <c r="W6" s="208"/>
      <c r="X6" s="208"/>
      <c r="Y6" s="206"/>
      <c r="Z6" s="208"/>
    </row>
    <row r="7" spans="1:26" ht="15" customHeight="1">
      <c r="A7" s="65" t="s">
        <v>2575</v>
      </c>
      <c r="B7" s="203" t="s">
        <v>2388</v>
      </c>
      <c r="C7" s="204" t="e">
        <v>#DIV/0!</v>
      </c>
      <c r="D7" s="205" t="s">
        <v>2388</v>
      </c>
      <c r="E7" s="65">
        <v>0</v>
      </c>
      <c r="F7" s="65"/>
      <c r="G7" s="203" t="s">
        <v>2388</v>
      </c>
      <c r="H7" s="204" t="s">
        <v>1596</v>
      </c>
      <c r="I7" s="57"/>
      <c r="R7" s="73"/>
      <c r="S7" s="65"/>
      <c r="T7" s="65"/>
      <c r="U7" s="206"/>
      <c r="V7" s="207"/>
      <c r="W7" s="208"/>
      <c r="X7" s="208"/>
      <c r="Y7" s="206"/>
      <c r="Z7" s="208"/>
    </row>
    <row r="8" spans="1:26" ht="15" customHeight="1">
      <c r="A8" s="65" t="s">
        <v>266</v>
      </c>
      <c r="B8" s="209">
        <v>279490</v>
      </c>
      <c r="C8" s="204">
        <v>0.339</v>
      </c>
      <c r="D8" s="205">
        <v>602545</v>
      </c>
      <c r="E8" s="65">
        <v>0.398</v>
      </c>
      <c r="F8" s="65"/>
      <c r="G8" s="203" t="s">
        <v>2388</v>
      </c>
      <c r="H8" s="204" t="s">
        <v>1596</v>
      </c>
      <c r="I8" s="57"/>
      <c r="R8" s="73"/>
      <c r="S8" s="65"/>
      <c r="T8" s="65"/>
      <c r="U8" s="206"/>
      <c r="V8" s="207"/>
      <c r="W8" s="208"/>
      <c r="X8" s="208"/>
      <c r="Y8" s="206"/>
      <c r="Z8" s="208"/>
    </row>
    <row r="9" spans="1:26" ht="15" customHeight="1">
      <c r="A9" s="65" t="s">
        <v>2229</v>
      </c>
      <c r="B9" s="210" t="s">
        <v>2388</v>
      </c>
      <c r="C9" s="211" t="e">
        <v>#N/A</v>
      </c>
      <c r="D9" s="205">
        <v>300000</v>
      </c>
      <c r="E9" s="65">
        <v>0.285</v>
      </c>
      <c r="F9" s="65"/>
      <c r="G9" s="203" t="s">
        <v>2235</v>
      </c>
      <c r="H9" s="204" t="s">
        <v>1596</v>
      </c>
      <c r="I9" s="57"/>
      <c r="R9" s="73"/>
      <c r="S9" s="65"/>
      <c r="T9" s="65"/>
      <c r="U9" s="206"/>
      <c r="V9" s="207"/>
      <c r="W9" s="208"/>
      <c r="X9" s="208"/>
      <c r="Y9" s="206"/>
      <c r="Z9" s="208"/>
    </row>
    <row r="10" spans="1:26" ht="15" customHeight="1">
      <c r="A10" s="212" t="s">
        <v>2376</v>
      </c>
      <c r="B10" s="209">
        <v>102337</v>
      </c>
      <c r="C10" s="213">
        <v>0.294</v>
      </c>
      <c r="D10" s="214">
        <v>16</v>
      </c>
      <c r="E10" s="65">
        <v>0.331</v>
      </c>
      <c r="F10" s="65"/>
      <c r="G10" s="209">
        <v>765</v>
      </c>
      <c r="H10" s="215">
        <v>0.35</v>
      </c>
      <c r="I10" s="57"/>
      <c r="R10" s="73"/>
      <c r="S10" s="65"/>
      <c r="T10" s="65"/>
      <c r="U10" s="206"/>
      <c r="V10" s="207"/>
      <c r="W10" s="208"/>
      <c r="X10" s="208"/>
      <c r="Y10" s="206"/>
      <c r="Z10" s="208"/>
    </row>
    <row r="11" spans="1:26" ht="15" customHeight="1">
      <c r="A11" s="216" t="s">
        <v>2459</v>
      </c>
      <c r="B11" s="217">
        <v>56833</v>
      </c>
      <c r="C11" s="213">
        <v>0.27</v>
      </c>
      <c r="D11" s="214">
        <v>632</v>
      </c>
      <c r="E11" s="218">
        <v>0.305</v>
      </c>
      <c r="F11" s="218"/>
      <c r="G11" s="217">
        <v>4360</v>
      </c>
      <c r="H11" s="215">
        <v>0.357</v>
      </c>
      <c r="I11" s="57"/>
      <c r="R11" s="73"/>
      <c r="S11" s="65"/>
      <c r="T11" s="65"/>
      <c r="U11" s="219"/>
      <c r="V11" s="207"/>
      <c r="W11" s="208"/>
      <c r="X11" s="208"/>
      <c r="Y11" s="219"/>
      <c r="Z11" s="208"/>
    </row>
    <row r="12" spans="1:26" ht="15" customHeight="1">
      <c r="A12" s="216" t="s">
        <v>709</v>
      </c>
      <c r="B12" s="217">
        <v>105738</v>
      </c>
      <c r="C12" s="213">
        <v>0.311</v>
      </c>
      <c r="D12" s="214">
        <v>5867</v>
      </c>
      <c r="E12" s="218">
        <v>0.35</v>
      </c>
      <c r="F12" s="218"/>
      <c r="G12" s="217" t="s">
        <v>2388</v>
      </c>
      <c r="H12" s="213" t="s">
        <v>1596</v>
      </c>
      <c r="I12" s="57"/>
      <c r="R12" s="73"/>
      <c r="S12" s="65"/>
      <c r="T12" s="65"/>
      <c r="U12" s="206"/>
      <c r="V12" s="207"/>
      <c r="W12" s="208"/>
      <c r="X12" s="208"/>
      <c r="Y12" s="206"/>
      <c r="Z12" s="208"/>
    </row>
    <row r="13" spans="1:26" ht="15" customHeight="1">
      <c r="A13" s="216" t="s">
        <v>229</v>
      </c>
      <c r="B13" s="209">
        <v>775035</v>
      </c>
      <c r="C13" s="213">
        <v>0.317</v>
      </c>
      <c r="D13" s="214">
        <v>1199936</v>
      </c>
      <c r="E13" s="65">
        <v>0.377</v>
      </c>
      <c r="F13" s="65"/>
      <c r="G13" s="209" t="s">
        <v>2388</v>
      </c>
      <c r="H13" s="215">
        <v>0</v>
      </c>
      <c r="I13" s="57"/>
      <c r="R13" s="73"/>
      <c r="S13" s="65"/>
      <c r="T13" s="65"/>
      <c r="U13" s="206"/>
      <c r="V13" s="207"/>
      <c r="W13" s="208"/>
      <c r="X13" s="208"/>
      <c r="Y13" s="206"/>
      <c r="Z13" s="208"/>
    </row>
    <row r="14" spans="1:26" ht="15" customHeight="1">
      <c r="A14" s="220" t="s">
        <v>209</v>
      </c>
      <c r="B14" s="217">
        <v>16528</v>
      </c>
      <c r="C14" s="213">
        <v>0.284</v>
      </c>
      <c r="D14" s="214">
        <v>284</v>
      </c>
      <c r="E14" s="218">
        <v>0.326</v>
      </c>
      <c r="F14" s="218"/>
      <c r="G14" s="217">
        <v>2054</v>
      </c>
      <c r="H14" s="215">
        <v>0.338</v>
      </c>
      <c r="I14" s="57"/>
      <c r="R14" s="73"/>
      <c r="S14" s="65"/>
      <c r="T14" s="65"/>
      <c r="U14" s="206"/>
      <c r="V14" s="207"/>
      <c r="W14" s="208"/>
      <c r="X14" s="208"/>
      <c r="Y14" s="206"/>
      <c r="Z14" s="208"/>
    </row>
    <row r="15" spans="1:26" ht="15" customHeight="1">
      <c r="A15" s="65" t="s">
        <v>1601</v>
      </c>
      <c r="B15" s="203">
        <v>417805</v>
      </c>
      <c r="C15" s="204">
        <v>0.357</v>
      </c>
      <c r="D15" s="205">
        <v>464227</v>
      </c>
      <c r="E15" s="65">
        <v>0.405</v>
      </c>
      <c r="F15" s="65"/>
      <c r="G15" s="203" t="s">
        <v>2388</v>
      </c>
      <c r="H15" s="204" t="s">
        <v>1596</v>
      </c>
      <c r="I15" s="57"/>
      <c r="R15" s="73"/>
      <c r="S15" s="65"/>
      <c r="T15" s="65"/>
      <c r="U15" s="206"/>
      <c r="V15" s="207"/>
      <c r="W15" s="208"/>
      <c r="X15" s="208"/>
      <c r="Y15" s="206"/>
      <c r="Z15" s="208"/>
    </row>
    <row r="16" spans="1:26" ht="15" customHeight="1">
      <c r="A16" s="65" t="s">
        <v>561</v>
      </c>
      <c r="B16" s="203">
        <v>4.68</v>
      </c>
      <c r="C16" s="204">
        <v>0.219</v>
      </c>
      <c r="D16" s="205">
        <v>1.46</v>
      </c>
      <c r="E16" s="65">
        <v>0.264</v>
      </c>
      <c r="F16" s="65"/>
      <c r="G16" s="203">
        <v>176</v>
      </c>
      <c r="H16" s="204">
        <v>0.35</v>
      </c>
      <c r="I16" s="57"/>
      <c r="R16" s="73"/>
      <c r="S16" s="65"/>
      <c r="T16" s="110"/>
      <c r="U16" s="221"/>
      <c r="V16" s="222"/>
      <c r="W16" s="208"/>
      <c r="X16" s="208"/>
      <c r="Y16" s="206"/>
      <c r="Z16" s="208"/>
    </row>
    <row r="17" spans="1:26" ht="15" customHeight="1">
      <c r="A17" s="65" t="s">
        <v>2756</v>
      </c>
      <c r="B17" s="203">
        <v>1562.7</v>
      </c>
      <c r="C17" s="204">
        <v>0.254</v>
      </c>
      <c r="D17" s="205">
        <v>488.28</v>
      </c>
      <c r="E17" s="65">
        <v>0.307</v>
      </c>
      <c r="F17" s="65"/>
      <c r="G17" s="203">
        <v>7944</v>
      </c>
      <c r="H17" s="204">
        <v>0.456</v>
      </c>
      <c r="I17" s="57"/>
      <c r="R17" s="73"/>
      <c r="S17" s="65"/>
      <c r="T17" s="110"/>
      <c r="U17" s="221"/>
      <c r="V17" s="222"/>
      <c r="W17" s="208"/>
      <c r="X17" s="208"/>
      <c r="Y17" s="206"/>
      <c r="Z17" s="208"/>
    </row>
    <row r="18" spans="1:26" ht="15" customHeight="1">
      <c r="A18" s="65" t="s">
        <v>2761</v>
      </c>
      <c r="B18" s="203">
        <v>7963.22</v>
      </c>
      <c r="C18" s="204">
        <v>0.282</v>
      </c>
      <c r="D18" s="205">
        <v>2488.18</v>
      </c>
      <c r="E18" s="65">
        <v>0.341</v>
      </c>
      <c r="F18" s="65"/>
      <c r="G18" s="203">
        <v>174</v>
      </c>
      <c r="H18" s="204">
        <v>0.399</v>
      </c>
      <c r="I18" s="57"/>
      <c r="R18" s="73"/>
      <c r="S18" s="65"/>
      <c r="T18" s="110"/>
      <c r="U18" s="221"/>
      <c r="V18" s="222"/>
      <c r="W18" s="208"/>
      <c r="X18" s="208"/>
      <c r="Y18" s="206"/>
      <c r="Z18" s="208"/>
    </row>
    <row r="19" spans="1:26" ht="15" customHeight="1">
      <c r="A19" s="65" t="s">
        <v>2690</v>
      </c>
      <c r="B19" s="203">
        <v>2372.12</v>
      </c>
      <c r="C19" s="204">
        <v>0.275</v>
      </c>
      <c r="D19" s="205">
        <v>741.19</v>
      </c>
      <c r="E19" s="65">
        <v>0.332</v>
      </c>
      <c r="F19" s="65"/>
      <c r="G19" s="203">
        <v>20</v>
      </c>
      <c r="H19" s="204">
        <v>0.365</v>
      </c>
      <c r="I19" s="57"/>
      <c r="R19" s="73"/>
      <c r="S19" s="65"/>
      <c r="T19" s="110"/>
      <c r="U19" s="221"/>
      <c r="V19" s="222"/>
      <c r="W19" s="208"/>
      <c r="X19" s="208"/>
      <c r="Y19" s="206"/>
      <c r="Z19" s="208"/>
    </row>
    <row r="20" spans="1:26" ht="15" customHeight="1">
      <c r="A20" s="65" t="s">
        <v>2605</v>
      </c>
      <c r="B20" s="203">
        <v>84.22</v>
      </c>
      <c r="C20" s="204">
        <v>0.186</v>
      </c>
      <c r="D20" s="205">
        <v>26.31</v>
      </c>
      <c r="E20" s="65">
        <v>0.224</v>
      </c>
      <c r="F20" s="65"/>
      <c r="G20" s="203">
        <v>223</v>
      </c>
      <c r="H20" s="204">
        <v>0.427</v>
      </c>
      <c r="I20" s="57"/>
      <c r="R20" s="73"/>
      <c r="S20" s="65"/>
      <c r="T20" s="110"/>
      <c r="U20" s="221"/>
      <c r="V20" s="222"/>
      <c r="W20" s="208"/>
      <c r="X20" s="208"/>
      <c r="Y20" s="206"/>
      <c r="Z20" s="208"/>
    </row>
    <row r="21" spans="1:26" ht="15" customHeight="1">
      <c r="A21" s="65" t="s">
        <v>2524</v>
      </c>
      <c r="B21" s="203">
        <v>4917.36</v>
      </c>
      <c r="C21" s="204">
        <v>0.284</v>
      </c>
      <c r="D21" s="205">
        <v>1536.47</v>
      </c>
      <c r="E21" s="65">
        <v>0.342</v>
      </c>
      <c r="F21" s="65"/>
      <c r="G21" s="203" t="s">
        <v>2388</v>
      </c>
      <c r="H21" s="204" t="s">
        <v>1596</v>
      </c>
      <c r="I21" s="57"/>
      <c r="R21" s="73"/>
      <c r="S21" s="65"/>
      <c r="T21" s="110"/>
      <c r="U21" s="221"/>
      <c r="V21" s="222"/>
      <c r="W21" s="208"/>
      <c r="X21" s="208"/>
      <c r="Y21" s="206"/>
      <c r="Z21" s="208"/>
    </row>
    <row r="22" spans="1:26" ht="15" customHeight="1">
      <c r="A22" s="65" t="s">
        <v>1151</v>
      </c>
      <c r="B22" s="203">
        <v>16904</v>
      </c>
      <c r="C22" s="204">
        <v>0.279</v>
      </c>
      <c r="D22" s="205">
        <v>5282</v>
      </c>
      <c r="E22" s="65">
        <v>0.336</v>
      </c>
      <c r="F22" s="65"/>
      <c r="G22" s="203"/>
      <c r="H22" s="204"/>
      <c r="I22" s="57"/>
      <c r="R22" s="73"/>
      <c r="S22" s="65"/>
      <c r="T22" s="110"/>
      <c r="U22" s="221"/>
      <c r="V22" s="222"/>
      <c r="W22" s="208"/>
      <c r="X22" s="208"/>
      <c r="Y22" s="206"/>
      <c r="Z22" s="208"/>
    </row>
    <row r="23" spans="1:26" ht="15" customHeight="1">
      <c r="A23" s="65" t="s">
        <v>2219</v>
      </c>
      <c r="B23" s="203">
        <v>57</v>
      </c>
      <c r="C23" s="204">
        <v>0.224</v>
      </c>
      <c r="D23" s="205">
        <v>23</v>
      </c>
      <c r="E23" s="65">
        <v>0.262</v>
      </c>
      <c r="F23" s="65"/>
      <c r="G23" s="203" t="s">
        <v>2388</v>
      </c>
      <c r="H23" s="215">
        <v>0</v>
      </c>
      <c r="I23" s="57"/>
      <c r="R23" s="73"/>
      <c r="S23" s="65"/>
      <c r="T23" s="110"/>
      <c r="U23" s="221"/>
      <c r="V23" s="222"/>
      <c r="W23" s="208"/>
      <c r="X23" s="208"/>
      <c r="Y23" s="206"/>
      <c r="Z23" s="208"/>
    </row>
    <row r="24" spans="1:26" ht="15" customHeight="1">
      <c r="A24" s="65" t="s">
        <v>1036</v>
      </c>
      <c r="B24" s="203">
        <v>10824</v>
      </c>
      <c r="C24" s="204">
        <v>0.252</v>
      </c>
      <c r="D24" s="205">
        <v>3440</v>
      </c>
      <c r="E24" s="65">
        <v>0.297</v>
      </c>
      <c r="F24" s="65"/>
      <c r="G24" s="203">
        <v>135</v>
      </c>
      <c r="H24" s="204">
        <v>0.4</v>
      </c>
      <c r="I24" s="57"/>
      <c r="R24" s="73"/>
      <c r="S24" s="223"/>
      <c r="T24" s="224"/>
      <c r="U24" s="224"/>
      <c r="V24" s="222"/>
      <c r="W24" s="208"/>
      <c r="X24" s="208"/>
      <c r="Y24" s="219"/>
      <c r="Z24" s="208"/>
    </row>
    <row r="25" spans="1:26" ht="15" customHeight="1">
      <c r="A25" s="65" t="s">
        <v>379</v>
      </c>
      <c r="B25" s="203">
        <v>653248</v>
      </c>
      <c r="C25" s="204">
        <v>0.227</v>
      </c>
      <c r="D25" s="205">
        <v>591099</v>
      </c>
      <c r="E25" s="65">
        <v>0.264</v>
      </c>
      <c r="F25" s="65"/>
      <c r="G25" s="203">
        <v>193</v>
      </c>
      <c r="H25" s="204">
        <v>0.4</v>
      </c>
      <c r="I25" s="57"/>
      <c r="R25" s="73"/>
      <c r="S25" s="65"/>
      <c r="T25" s="110"/>
      <c r="U25" s="221"/>
      <c r="V25" s="222"/>
      <c r="W25" s="208"/>
      <c r="X25" s="208"/>
      <c r="Y25" s="206"/>
      <c r="Z25" s="208"/>
    </row>
    <row r="26" spans="1:26" ht="15" customHeight="1">
      <c r="A26" s="212" t="s">
        <v>1177</v>
      </c>
      <c r="B26" s="217">
        <v>12648</v>
      </c>
      <c r="C26" s="213">
        <v>0.282</v>
      </c>
      <c r="D26" s="214">
        <v>837</v>
      </c>
      <c r="E26" s="218">
        <v>0.331</v>
      </c>
      <c r="F26" s="218"/>
      <c r="G26" s="217">
        <v>486</v>
      </c>
      <c r="H26" s="225">
        <v>0.38</v>
      </c>
      <c r="I26" s="57"/>
      <c r="R26" s="73"/>
      <c r="S26" s="65"/>
      <c r="T26" s="110"/>
      <c r="U26" s="221"/>
      <c r="V26" s="222"/>
      <c r="W26" s="208"/>
      <c r="X26" s="208"/>
      <c r="Y26" s="206"/>
      <c r="Z26" s="208"/>
    </row>
    <row r="27" spans="1:26" ht="15" customHeight="1">
      <c r="A27" s="216" t="s">
        <v>141</v>
      </c>
      <c r="B27" s="217">
        <v>300</v>
      </c>
      <c r="C27" s="213">
        <v>0.279</v>
      </c>
      <c r="D27" s="214">
        <v>63</v>
      </c>
      <c r="E27" s="218">
        <v>0.339</v>
      </c>
      <c r="F27" s="218"/>
      <c r="G27" s="217">
        <v>245</v>
      </c>
      <c r="H27" s="226" t="s">
        <v>2235</v>
      </c>
      <c r="I27" s="57"/>
      <c r="R27" s="73"/>
      <c r="S27" s="65"/>
      <c r="T27" s="110"/>
      <c r="U27" s="221"/>
      <c r="V27" s="222"/>
      <c r="W27" s="208"/>
      <c r="X27" s="208"/>
      <c r="Y27" s="206"/>
      <c r="Z27" s="208"/>
    </row>
    <row r="28" spans="1:26" ht="15" customHeight="1">
      <c r="A28" s="220" t="s">
        <v>700</v>
      </c>
      <c r="B28" s="217">
        <v>164</v>
      </c>
      <c r="C28" s="213">
        <v>0.278</v>
      </c>
      <c r="D28" s="214">
        <v>169</v>
      </c>
      <c r="E28" s="218">
        <v>0.316</v>
      </c>
      <c r="F28" s="218"/>
      <c r="G28" s="217">
        <v>2368</v>
      </c>
      <c r="H28" s="225">
        <v>0.407</v>
      </c>
      <c r="I28" s="57"/>
      <c r="R28" s="73"/>
      <c r="S28" s="65"/>
      <c r="T28" s="110"/>
      <c r="U28" s="221"/>
      <c r="V28" s="222"/>
      <c r="W28" s="208"/>
      <c r="X28" s="208"/>
      <c r="Y28" s="206"/>
      <c r="Z28" s="208"/>
    </row>
    <row r="29" spans="1:26" ht="15" customHeight="1">
      <c r="A29" s="65" t="s">
        <v>1703</v>
      </c>
      <c r="B29" s="210" t="s">
        <v>2388</v>
      </c>
      <c r="C29" s="211" t="e">
        <v>#N/A</v>
      </c>
      <c r="D29" s="214">
        <v>300000</v>
      </c>
      <c r="E29" s="218">
        <v>0.285</v>
      </c>
      <c r="F29" s="218"/>
      <c r="G29" s="210">
        <v>6414</v>
      </c>
      <c r="H29" s="211">
        <v>0.38</v>
      </c>
      <c r="I29" s="57"/>
      <c r="R29" s="73"/>
      <c r="S29" s="65"/>
      <c r="T29" s="110"/>
      <c r="U29" s="221"/>
      <c r="V29" s="222"/>
      <c r="W29" s="208"/>
      <c r="X29" s="208"/>
      <c r="Y29" s="206"/>
      <c r="Z29" s="208"/>
    </row>
    <row r="30" spans="1:26" ht="15" customHeight="1">
      <c r="A30" s="65" t="s">
        <v>442</v>
      </c>
      <c r="B30" s="203">
        <v>3147</v>
      </c>
      <c r="C30" s="204">
        <v>0.201</v>
      </c>
      <c r="D30" s="205">
        <v>467</v>
      </c>
      <c r="E30" s="65">
        <v>0.226</v>
      </c>
      <c r="F30" s="65"/>
      <c r="G30" s="203">
        <v>9588</v>
      </c>
      <c r="H30" s="204">
        <v>0.414</v>
      </c>
      <c r="I30" s="57"/>
      <c r="R30" s="73"/>
      <c r="S30" s="65"/>
      <c r="T30" s="110"/>
      <c r="U30" s="221"/>
      <c r="V30" s="222"/>
      <c r="W30" s="208"/>
      <c r="X30" s="208"/>
      <c r="Y30" s="206"/>
      <c r="Z30" s="208"/>
    </row>
    <row r="31" spans="1:26" ht="15" customHeight="1">
      <c r="A31" s="212" t="s">
        <v>2618</v>
      </c>
      <c r="B31" s="217">
        <v>5812</v>
      </c>
      <c r="C31" s="211">
        <v>0.243</v>
      </c>
      <c r="D31" s="214">
        <v>1228</v>
      </c>
      <c r="E31" s="218">
        <v>0.285</v>
      </c>
      <c r="F31" s="218"/>
      <c r="G31" s="217">
        <v>16918</v>
      </c>
      <c r="H31" s="215">
        <v>0.396</v>
      </c>
      <c r="I31" s="57"/>
      <c r="R31" s="73"/>
      <c r="S31" s="65"/>
      <c r="T31" s="110"/>
      <c r="U31" s="221"/>
      <c r="V31" s="222"/>
      <c r="W31" s="208"/>
      <c r="X31" s="208"/>
      <c r="Y31" s="206"/>
      <c r="Z31" s="208"/>
    </row>
    <row r="32" spans="1:26" ht="15" customHeight="1">
      <c r="A32" s="220" t="s">
        <v>2615</v>
      </c>
      <c r="B32" s="217">
        <v>50402</v>
      </c>
      <c r="C32" s="211">
        <v>0.267</v>
      </c>
      <c r="D32" s="214">
        <v>3204</v>
      </c>
      <c r="E32" s="218">
        <v>0.318</v>
      </c>
      <c r="F32" s="218"/>
      <c r="G32" s="217">
        <v>20230</v>
      </c>
      <c r="H32" s="215">
        <v>0.381</v>
      </c>
      <c r="I32" s="57"/>
      <c r="R32" s="73"/>
      <c r="S32" s="223"/>
      <c r="T32" s="71"/>
      <c r="U32" s="227"/>
      <c r="V32" s="222"/>
      <c r="W32" s="208"/>
      <c r="X32" s="208"/>
      <c r="Y32" s="206"/>
      <c r="Z32" s="208"/>
    </row>
    <row r="33" spans="1:26" ht="15" customHeight="1">
      <c r="A33" s="65" t="s">
        <v>1533</v>
      </c>
      <c r="B33" s="203">
        <v>417139</v>
      </c>
      <c r="C33" s="204">
        <v>0.288</v>
      </c>
      <c r="D33" s="205">
        <v>539849</v>
      </c>
      <c r="E33" s="65">
        <v>0.343</v>
      </c>
      <c r="F33" s="65"/>
      <c r="G33" s="203" t="s">
        <v>2388</v>
      </c>
      <c r="H33" s="204" t="s">
        <v>1596</v>
      </c>
      <c r="I33" s="57"/>
      <c r="R33" s="73"/>
      <c r="S33" s="223"/>
      <c r="T33" s="6"/>
      <c r="U33" s="227"/>
      <c r="V33" s="222"/>
      <c r="W33" s="208"/>
      <c r="X33" s="208"/>
      <c r="Y33" s="206"/>
      <c r="Z33" s="208"/>
    </row>
    <row r="34" spans="1:26" ht="15" customHeight="1">
      <c r="A34" s="65" t="s">
        <v>1923</v>
      </c>
      <c r="B34" s="203">
        <v>52</v>
      </c>
      <c r="C34" s="204">
        <v>0</v>
      </c>
      <c r="D34" s="205">
        <v>8</v>
      </c>
      <c r="E34" s="65">
        <v>0</v>
      </c>
      <c r="F34" s="65"/>
      <c r="G34" s="203" t="s">
        <v>2388</v>
      </c>
      <c r="H34" s="204" t="s">
        <v>1596</v>
      </c>
      <c r="I34" s="57"/>
      <c r="R34" s="73"/>
      <c r="S34" s="223"/>
      <c r="T34" s="6"/>
      <c r="U34" s="227"/>
      <c r="V34" s="222"/>
      <c r="W34" s="208"/>
      <c r="X34" s="208"/>
      <c r="Y34" s="206"/>
      <c r="Z34" s="208"/>
    </row>
    <row r="35" spans="1:26" ht="15" customHeight="1">
      <c r="A35" s="65" t="s">
        <v>2121</v>
      </c>
      <c r="B35" s="203">
        <v>31170</v>
      </c>
      <c r="C35" s="204">
        <v>0.246</v>
      </c>
      <c r="D35" s="205">
        <v>14849</v>
      </c>
      <c r="E35" s="65">
        <v>0.297</v>
      </c>
      <c r="F35" s="65"/>
      <c r="G35" s="203" t="s">
        <v>2388</v>
      </c>
      <c r="H35" s="204" t="s">
        <v>1596</v>
      </c>
      <c r="I35" s="57"/>
      <c r="R35" s="73"/>
      <c r="S35" s="223"/>
      <c r="T35" s="6"/>
      <c r="U35" s="227"/>
      <c r="V35" s="222"/>
      <c r="W35" s="208"/>
      <c r="X35" s="208"/>
      <c r="Y35" s="206"/>
      <c r="Z35" s="208"/>
    </row>
    <row r="36" spans="1:26" ht="15" customHeight="1">
      <c r="A36" s="65" t="s">
        <v>1090</v>
      </c>
      <c r="B36" s="203">
        <v>292779</v>
      </c>
      <c r="C36" s="204">
        <v>0.33</v>
      </c>
      <c r="D36" s="205">
        <v>597665</v>
      </c>
      <c r="E36" s="65">
        <v>0.392</v>
      </c>
      <c r="F36" s="65"/>
      <c r="G36" s="203" t="s">
        <v>2388</v>
      </c>
      <c r="H36" s="204" t="s">
        <v>1596</v>
      </c>
      <c r="I36" s="57"/>
      <c r="R36" s="73"/>
      <c r="S36" s="223"/>
      <c r="T36" s="6"/>
      <c r="U36" s="227"/>
      <c r="V36" s="222"/>
      <c r="W36" s="208"/>
      <c r="X36" s="208"/>
      <c r="Y36" s="206"/>
      <c r="Z36" s="208"/>
    </row>
    <row r="37" spans="1:26" ht="15" customHeight="1">
      <c r="A37" s="65" t="s">
        <v>1089</v>
      </c>
      <c r="B37" s="203">
        <v>420353</v>
      </c>
      <c r="C37" s="204">
        <v>0.344</v>
      </c>
      <c r="D37" s="205">
        <v>496536</v>
      </c>
      <c r="E37" s="65">
        <v>0.392</v>
      </c>
      <c r="F37" s="65"/>
      <c r="G37" s="203" t="s">
        <v>2388</v>
      </c>
      <c r="H37" s="204" t="s">
        <v>1596</v>
      </c>
      <c r="I37" s="57"/>
      <c r="R37" s="73"/>
      <c r="S37" s="223"/>
      <c r="T37" s="6"/>
      <c r="U37" s="227"/>
      <c r="V37" s="222"/>
      <c r="W37" s="208"/>
      <c r="X37" s="208"/>
      <c r="Y37" s="206"/>
      <c r="Z37" s="208"/>
    </row>
    <row r="38" spans="1:26" ht="15" customHeight="1">
      <c r="A38" s="65" t="s">
        <v>537</v>
      </c>
      <c r="B38" s="203">
        <v>105</v>
      </c>
      <c r="C38" s="204">
        <v>0.239</v>
      </c>
      <c r="D38" s="205">
        <v>34</v>
      </c>
      <c r="E38" s="65">
        <v>0.291</v>
      </c>
      <c r="F38" s="65"/>
      <c r="G38" s="203" t="s">
        <v>2388</v>
      </c>
      <c r="H38" s="204" t="s">
        <v>1596</v>
      </c>
      <c r="I38" s="57"/>
      <c r="R38" s="73"/>
      <c r="S38" s="223"/>
      <c r="T38" s="6"/>
      <c r="U38" s="227"/>
      <c r="V38" s="222"/>
      <c r="W38" s="208"/>
      <c r="X38" s="208"/>
      <c r="Y38" s="206"/>
      <c r="Z38" s="208"/>
    </row>
    <row r="39" spans="1:26" ht="15" customHeight="1">
      <c r="A39" s="65" t="s">
        <v>2625</v>
      </c>
      <c r="B39" s="203">
        <v>2797</v>
      </c>
      <c r="C39" s="204">
        <v>0.248</v>
      </c>
      <c r="D39" s="205">
        <v>693</v>
      </c>
      <c r="E39" s="65">
        <v>0.297</v>
      </c>
      <c r="F39" s="65"/>
      <c r="G39" s="203">
        <v>39250</v>
      </c>
      <c r="H39" s="213">
        <v>0.394</v>
      </c>
      <c r="I39" s="57"/>
      <c r="S39" s="228"/>
      <c r="T39" s="6"/>
      <c r="U39" s="71"/>
      <c r="V39" s="71"/>
      <c r="W39" s="71"/>
      <c r="X39" s="71"/>
      <c r="Y39" s="71"/>
      <c r="Z39" s="71"/>
    </row>
    <row r="40" spans="1:8" ht="15" customHeight="1">
      <c r="A40" s="229" t="s">
        <v>1071</v>
      </c>
      <c r="B40" s="229"/>
      <c r="C40" s="229"/>
      <c r="D40" s="229"/>
      <c r="E40" s="229"/>
      <c r="F40" s="229"/>
      <c r="G40" s="229"/>
      <c r="H40" s="229"/>
    </row>
    <row r="41" ht="15" customHeight="1"/>
    <row r="42" ht="370.5">
      <c r="A42" s="6" t="s">
        <v>1126</v>
      </c>
    </row>
    <row r="43" ht="213.75">
      <c r="A43" s="6" t="s">
        <v>1657</v>
      </c>
    </row>
  </sheetData>
  <mergeCells count="7">
    <mergeCell ref="A1:J1"/>
    <mergeCell ref="K1:O1"/>
    <mergeCell ref="A2:G2"/>
    <mergeCell ref="S2:X2"/>
    <mergeCell ref="A40:H40"/>
    <mergeCell ref="A42:H42"/>
    <mergeCell ref="A43:H43"/>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L77"/>
  <sheetViews>
    <sheetView workbookViewId="0" topLeftCell="A1"/>
  </sheetViews>
  <sheetFormatPr defaultColWidth="9.140625" defaultRowHeight="15" customHeight="1"/>
  <cols>
    <col min="1" max="1" width="22.7109375" style="0" customWidth="1"/>
    <col min="2" max="2" width="13.57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57421875" style="0" customWidth="1"/>
    <col min="10" max="10" width="8.7109375" style="0" customWidth="1"/>
    <col min="11" max="11" width="9.57421875" style="0" customWidth="1"/>
    <col min="12" max="12" width="8.7109375" style="0" customWidth="1"/>
  </cols>
  <sheetData>
    <row r="1" ht="15.75">
      <c r="A1" s="230" t="s">
        <v>2145</v>
      </c>
    </row>
    <row r="2" ht="15" customHeight="1"/>
    <row r="3" spans="1:7" ht="15.75">
      <c r="A3" s="231" t="s">
        <v>2072</v>
      </c>
      <c r="G3" s="232" t="s">
        <v>2063</v>
      </c>
    </row>
    <row r="4" ht="15" customHeight="1"/>
    <row r="5" spans="2:12" ht="78.75">
      <c r="B5" s="233" t="s">
        <v>2446</v>
      </c>
      <c r="C5" s="233" t="s">
        <v>408</v>
      </c>
      <c r="D5" s="233" t="s">
        <v>251</v>
      </c>
      <c r="E5" s="233" t="s">
        <v>322</v>
      </c>
      <c r="F5" s="233" t="s">
        <v>242</v>
      </c>
      <c r="G5" s="233" t="s">
        <v>620</v>
      </c>
      <c r="H5" s="233" t="s">
        <v>996</v>
      </c>
      <c r="I5" s="233" t="s">
        <v>1222</v>
      </c>
      <c r="J5" s="233" t="s">
        <v>1722</v>
      </c>
      <c r="K5" s="233" t="s">
        <v>2440</v>
      </c>
      <c r="L5" s="233" t="s">
        <v>227</v>
      </c>
    </row>
    <row r="6" spans="1:12" ht="15" customHeight="1">
      <c r="A6" s="234" t="s">
        <v>860</v>
      </c>
      <c r="B6" s="235" t="s">
        <v>77</v>
      </c>
      <c r="C6" s="235" t="s">
        <v>77</v>
      </c>
      <c r="D6" s="235">
        <v>224.9</v>
      </c>
      <c r="E6" s="235">
        <v>107.03</v>
      </c>
      <c r="F6" s="235" t="s">
        <v>2388</v>
      </c>
      <c r="G6" s="235">
        <v>6.54</v>
      </c>
      <c r="H6" s="235">
        <v>10</v>
      </c>
      <c r="I6" s="236">
        <v>0.0455</v>
      </c>
      <c r="J6" s="235">
        <v>1.45</v>
      </c>
      <c r="K6" s="235">
        <v>10</v>
      </c>
      <c r="L6" s="235" t="s">
        <v>77</v>
      </c>
    </row>
    <row r="7" spans="1:12" ht="15" customHeight="1">
      <c r="A7" s="234" t="s">
        <v>2447</v>
      </c>
      <c r="B7" s="237" t="s">
        <v>77</v>
      </c>
      <c r="C7" s="237" t="s">
        <v>77</v>
      </c>
      <c r="D7" s="237">
        <v>2.33</v>
      </c>
      <c r="E7" s="237">
        <v>0.08</v>
      </c>
      <c r="F7" s="237" t="s">
        <v>2388</v>
      </c>
      <c r="G7" s="237">
        <v>10.0749486569155</v>
      </c>
      <c r="H7" s="237">
        <v>5</v>
      </c>
      <c r="I7" s="237">
        <v>0.13425</v>
      </c>
      <c r="J7" s="237">
        <v>0</v>
      </c>
      <c r="K7" s="237">
        <v>0</v>
      </c>
      <c r="L7" s="237" t="s">
        <v>77</v>
      </c>
    </row>
    <row r="8" spans="1:12" ht="15" customHeight="1">
      <c r="A8" s="234" t="s">
        <v>397</v>
      </c>
      <c r="B8" s="237" t="s">
        <v>77</v>
      </c>
      <c r="C8" s="237" t="s">
        <v>77</v>
      </c>
      <c r="D8" s="237">
        <v>286.85</v>
      </c>
      <c r="E8" s="237">
        <v>97.17</v>
      </c>
      <c r="F8" s="237" t="s">
        <v>2388</v>
      </c>
      <c r="G8" s="237">
        <v>4.06497168400703</v>
      </c>
      <c r="H8" s="237">
        <v>10</v>
      </c>
      <c r="I8" s="237">
        <v>0.354</v>
      </c>
      <c r="J8" s="237">
        <v>0</v>
      </c>
      <c r="K8" s="237">
        <v>0</v>
      </c>
      <c r="L8" s="237" t="s">
        <v>77</v>
      </c>
    </row>
    <row r="9" spans="1:12" ht="15" customHeight="1">
      <c r="A9" s="234" t="s">
        <v>2575</v>
      </c>
      <c r="B9" s="237" t="s">
        <v>77</v>
      </c>
      <c r="C9" s="237" t="s">
        <v>77</v>
      </c>
      <c r="D9" s="237" t="s">
        <v>2388</v>
      </c>
      <c r="E9" s="237" t="s">
        <v>2388</v>
      </c>
      <c r="F9" s="237" t="s">
        <v>2388</v>
      </c>
      <c r="G9" s="237">
        <v>2.00191464540733</v>
      </c>
      <c r="H9" s="237">
        <v>10</v>
      </c>
      <c r="I9" s="237">
        <v>0.198</v>
      </c>
      <c r="J9" s="237">
        <v>0</v>
      </c>
      <c r="K9" s="237">
        <v>0</v>
      </c>
      <c r="L9" s="237" t="s">
        <v>77</v>
      </c>
    </row>
    <row r="10" spans="1:12" ht="15" customHeight="1">
      <c r="A10" s="234" t="s">
        <v>266</v>
      </c>
      <c r="B10" s="237" t="s">
        <v>77</v>
      </c>
      <c r="C10" s="237" t="s">
        <v>77</v>
      </c>
      <c r="D10" s="238">
        <v>279.49</v>
      </c>
      <c r="E10" s="238">
        <v>602.54</v>
      </c>
      <c r="F10" s="238" t="s">
        <v>2388</v>
      </c>
      <c r="G10" s="238">
        <v>5.4</v>
      </c>
      <c r="H10" s="238">
        <v>1</v>
      </c>
      <c r="I10" s="238">
        <v>0</v>
      </c>
      <c r="J10" s="237">
        <v>0</v>
      </c>
      <c r="K10" s="237">
        <v>0</v>
      </c>
      <c r="L10" s="237" t="s">
        <v>77</v>
      </c>
    </row>
    <row r="11" spans="1:12" ht="15" customHeight="1">
      <c r="A11" s="239" t="s">
        <v>2376</v>
      </c>
      <c r="B11" s="240" t="s">
        <v>77</v>
      </c>
      <c r="C11" s="240" t="s">
        <v>77</v>
      </c>
      <c r="D11" s="238">
        <v>102.34</v>
      </c>
      <c r="E11" s="238">
        <v>0.02</v>
      </c>
      <c r="F11" s="238">
        <v>0.8</v>
      </c>
      <c r="G11" s="238">
        <v>6.1</v>
      </c>
      <c r="H11" s="238">
        <v>1.3</v>
      </c>
      <c r="I11" s="238">
        <v>0.1</v>
      </c>
      <c r="J11" s="240">
        <v>0</v>
      </c>
      <c r="K11" s="240">
        <v>0</v>
      </c>
      <c r="L11" s="240" t="s">
        <v>77</v>
      </c>
    </row>
    <row r="12" spans="1:12" ht="15" customHeight="1">
      <c r="A12" s="239" t="s">
        <v>2459</v>
      </c>
      <c r="B12" s="240" t="s">
        <v>77</v>
      </c>
      <c r="C12" s="240" t="s">
        <v>77</v>
      </c>
      <c r="D12" s="240">
        <v>56.83</v>
      </c>
      <c r="E12" s="240">
        <v>0.63</v>
      </c>
      <c r="F12" s="240">
        <v>4.4</v>
      </c>
      <c r="G12" s="240">
        <v>6.14451406200205</v>
      </c>
      <c r="H12" s="240">
        <v>1.25</v>
      </c>
      <c r="I12" s="240">
        <v>0.1282</v>
      </c>
      <c r="J12" s="240">
        <v>0</v>
      </c>
      <c r="K12" s="240">
        <v>0</v>
      </c>
      <c r="L12" s="240" t="s">
        <v>77</v>
      </c>
    </row>
    <row r="13" spans="1:12" ht="15" customHeight="1">
      <c r="A13" s="239" t="s">
        <v>709</v>
      </c>
      <c r="B13" s="240" t="s">
        <v>77</v>
      </c>
      <c r="C13" s="240" t="s">
        <v>77</v>
      </c>
      <c r="D13" s="240">
        <v>105.74</v>
      </c>
      <c r="E13" s="240">
        <v>5.87</v>
      </c>
      <c r="F13" s="240" t="s">
        <v>2388</v>
      </c>
      <c r="G13" s="240">
        <v>8.87894949032462</v>
      </c>
      <c r="H13" s="240">
        <v>7</v>
      </c>
      <c r="I13" s="240">
        <v>0.4355</v>
      </c>
      <c r="J13" s="240">
        <v>0</v>
      </c>
      <c r="K13" s="240">
        <v>0</v>
      </c>
      <c r="L13" s="240" t="s">
        <v>77</v>
      </c>
    </row>
    <row r="14" spans="1:12" ht="15" customHeight="1">
      <c r="A14" s="239" t="s">
        <v>229</v>
      </c>
      <c r="B14" s="240" t="s">
        <v>77</v>
      </c>
      <c r="C14" s="240" t="s">
        <v>77</v>
      </c>
      <c r="D14" s="238">
        <v>775.03</v>
      </c>
      <c r="E14" s="238">
        <v>1199.94</v>
      </c>
      <c r="F14" s="238" t="s">
        <v>2388</v>
      </c>
      <c r="G14" s="238">
        <v>5.4</v>
      </c>
      <c r="H14" s="238">
        <v>1</v>
      </c>
      <c r="I14" s="238">
        <v>0</v>
      </c>
      <c r="J14" s="240">
        <v>0</v>
      </c>
      <c r="K14" s="240">
        <v>0</v>
      </c>
      <c r="L14" s="240" t="s">
        <v>77</v>
      </c>
    </row>
    <row r="15" spans="1:12" ht="15" customHeight="1">
      <c r="A15" s="239" t="s">
        <v>209</v>
      </c>
      <c r="B15" s="240" t="s">
        <v>77</v>
      </c>
      <c r="C15" s="240" t="s">
        <v>77</v>
      </c>
      <c r="D15" s="240">
        <v>16.53</v>
      </c>
      <c r="E15" s="240">
        <v>0.28</v>
      </c>
      <c r="F15" s="240">
        <v>2.1</v>
      </c>
      <c r="G15" s="240">
        <v>3.2007932096658</v>
      </c>
      <c r="H15" s="240">
        <v>2</v>
      </c>
      <c r="I15" s="240">
        <v>0.1675</v>
      </c>
      <c r="J15" s="240">
        <v>0</v>
      </c>
      <c r="K15" s="240">
        <v>0</v>
      </c>
      <c r="L15" s="240" t="s">
        <v>77</v>
      </c>
    </row>
    <row r="16" spans="1:12" ht="15" customHeight="1">
      <c r="A16" s="234" t="s">
        <v>1601</v>
      </c>
      <c r="B16" s="237" t="s">
        <v>77</v>
      </c>
      <c r="C16" s="237" t="s">
        <v>77</v>
      </c>
      <c r="D16" s="237">
        <v>417.81</v>
      </c>
      <c r="E16" s="237">
        <v>464.23</v>
      </c>
      <c r="F16" s="237" t="s">
        <v>2388</v>
      </c>
      <c r="G16" s="237">
        <v>10.8177191148057</v>
      </c>
      <c r="H16" s="237">
        <v>2</v>
      </c>
      <c r="I16" s="237">
        <v>0.071666666666667</v>
      </c>
      <c r="J16" s="237">
        <v>0</v>
      </c>
      <c r="K16" s="237">
        <v>0</v>
      </c>
      <c r="L16" s="237" t="s">
        <v>77</v>
      </c>
    </row>
    <row r="17" spans="1:12" ht="15" customHeight="1">
      <c r="A17" s="234" t="s">
        <v>2149</v>
      </c>
      <c r="B17" s="237">
        <v>0</v>
      </c>
      <c r="C17" s="237" t="s">
        <v>77</v>
      </c>
      <c r="D17" s="237">
        <v>16.9</v>
      </c>
      <c r="E17" s="241">
        <v>5.28</v>
      </c>
      <c r="F17" s="242">
        <v>8.5</v>
      </c>
      <c r="G17" s="242">
        <v>1.7</v>
      </c>
      <c r="H17" s="237">
        <v>12</v>
      </c>
      <c r="I17" s="237">
        <v>0.71</v>
      </c>
      <c r="J17" s="237">
        <v>0</v>
      </c>
      <c r="K17" s="237">
        <v>0</v>
      </c>
      <c r="L17" s="243">
        <v>4</v>
      </c>
    </row>
    <row r="18" spans="1:12" ht="15" customHeight="1">
      <c r="A18" s="234" t="s">
        <v>2219</v>
      </c>
      <c r="B18" s="237" t="s">
        <v>77</v>
      </c>
      <c r="C18" s="237" t="s">
        <v>77</v>
      </c>
      <c r="D18" s="237">
        <v>0.06</v>
      </c>
      <c r="E18" s="237">
        <v>0.02</v>
      </c>
      <c r="F18" s="237" t="s">
        <v>2388</v>
      </c>
      <c r="G18" s="237">
        <v>6.14451406200205</v>
      </c>
      <c r="H18" s="237">
        <v>1.25</v>
      </c>
      <c r="I18" s="237">
        <v>0.1282</v>
      </c>
      <c r="J18" s="237">
        <v>0</v>
      </c>
      <c r="K18" s="237">
        <v>0</v>
      </c>
      <c r="L18" s="237" t="s">
        <v>77</v>
      </c>
    </row>
    <row r="19" spans="1:12" ht="15" customHeight="1">
      <c r="A19" s="234" t="s">
        <v>1036</v>
      </c>
      <c r="B19" s="237">
        <v>0</v>
      </c>
      <c r="C19" s="237">
        <v>0</v>
      </c>
      <c r="D19" s="237">
        <v>10.82</v>
      </c>
      <c r="E19" s="237">
        <v>3.44</v>
      </c>
      <c r="F19" s="237">
        <v>0.1</v>
      </c>
      <c r="G19" s="237">
        <v>0.84323865466825</v>
      </c>
      <c r="H19" s="237">
        <v>10</v>
      </c>
      <c r="I19" s="237">
        <v>0.565</v>
      </c>
      <c r="J19" s="237">
        <v>0.64</v>
      </c>
      <c r="K19" s="237">
        <v>0.1</v>
      </c>
      <c r="L19" s="237" t="s">
        <v>77</v>
      </c>
    </row>
    <row r="20" spans="1:12" ht="15" customHeight="1">
      <c r="A20" s="234" t="s">
        <v>379</v>
      </c>
      <c r="B20" s="237" t="s">
        <v>77</v>
      </c>
      <c r="C20" s="237" t="s">
        <v>77</v>
      </c>
      <c r="D20" s="237">
        <v>653.25</v>
      </c>
      <c r="E20" s="237">
        <v>591.1</v>
      </c>
      <c r="F20" s="237">
        <v>0.2</v>
      </c>
      <c r="G20" s="237">
        <v>9.05</v>
      </c>
      <c r="H20" s="237">
        <v>5</v>
      </c>
      <c r="I20" s="237">
        <v>0.26</v>
      </c>
      <c r="J20" s="237">
        <v>0.52</v>
      </c>
      <c r="K20" s="237">
        <v>0.003</v>
      </c>
      <c r="L20" s="237" t="s">
        <v>77</v>
      </c>
    </row>
    <row r="21" spans="1:12" ht="15" customHeight="1">
      <c r="A21" s="239" t="s">
        <v>1177</v>
      </c>
      <c r="B21" s="240">
        <v>0</v>
      </c>
      <c r="C21" s="240" t="s">
        <v>77</v>
      </c>
      <c r="D21" s="240">
        <v>12.65</v>
      </c>
      <c r="E21" s="240">
        <v>0.84</v>
      </c>
      <c r="F21" s="240">
        <v>0.5</v>
      </c>
      <c r="G21" s="240">
        <v>1.00065965693379</v>
      </c>
      <c r="H21" s="240">
        <v>4</v>
      </c>
      <c r="I21" s="240">
        <v>0.446</v>
      </c>
      <c r="J21" s="240">
        <v>0</v>
      </c>
      <c r="K21" s="240">
        <v>0</v>
      </c>
      <c r="L21" s="240" t="s">
        <v>77</v>
      </c>
    </row>
    <row r="22" spans="1:12" ht="15" customHeight="1">
      <c r="A22" s="239" t="s">
        <v>141</v>
      </c>
      <c r="B22" s="240">
        <v>0</v>
      </c>
      <c r="C22" s="240">
        <v>0</v>
      </c>
      <c r="D22" s="240">
        <v>0.3</v>
      </c>
      <c r="E22" s="240">
        <v>0.06</v>
      </c>
      <c r="F22" s="240">
        <v>0.2</v>
      </c>
      <c r="G22" s="240">
        <v>0.81872153749128</v>
      </c>
      <c r="H22" s="240">
        <v>2</v>
      </c>
      <c r="I22" s="240">
        <v>0.223</v>
      </c>
      <c r="J22" s="240">
        <v>0</v>
      </c>
      <c r="K22" s="240">
        <v>0</v>
      </c>
      <c r="L22" s="240" t="s">
        <v>77</v>
      </c>
    </row>
    <row r="23" spans="1:12" ht="15" customHeight="1">
      <c r="A23" s="239" t="s">
        <v>700</v>
      </c>
      <c r="B23" s="240">
        <v>0</v>
      </c>
      <c r="C23" s="240">
        <v>0</v>
      </c>
      <c r="D23" s="240">
        <v>0.16</v>
      </c>
      <c r="E23" s="240">
        <v>0.17</v>
      </c>
      <c r="F23" s="240">
        <v>2.4</v>
      </c>
      <c r="G23" s="240">
        <v>0</v>
      </c>
      <c r="H23" s="240">
        <v>4</v>
      </c>
      <c r="I23" s="240">
        <v>0.446</v>
      </c>
      <c r="J23" s="240">
        <v>0</v>
      </c>
      <c r="K23" s="240">
        <v>0</v>
      </c>
      <c r="L23" s="240">
        <v>0</v>
      </c>
    </row>
    <row r="24" spans="1:12" ht="15" customHeight="1">
      <c r="A24" s="234" t="s">
        <v>442</v>
      </c>
      <c r="B24" s="237">
        <v>0</v>
      </c>
      <c r="C24" s="237" t="s">
        <v>77</v>
      </c>
      <c r="D24" s="237">
        <v>3.15</v>
      </c>
      <c r="E24" s="237">
        <v>0.47</v>
      </c>
      <c r="F24" s="237">
        <v>9.6</v>
      </c>
      <c r="G24" s="237">
        <v>0.33230515230602</v>
      </c>
      <c r="H24" s="237">
        <v>2</v>
      </c>
      <c r="I24" s="237">
        <v>0.142</v>
      </c>
      <c r="J24" s="237">
        <v>0</v>
      </c>
      <c r="K24" s="237">
        <v>0</v>
      </c>
      <c r="L24" s="237" t="s">
        <v>77</v>
      </c>
    </row>
    <row r="25" spans="1:12" ht="15" customHeight="1">
      <c r="A25" s="239" t="s">
        <v>2618</v>
      </c>
      <c r="B25" s="240" t="s">
        <v>77</v>
      </c>
      <c r="C25" s="240" t="s">
        <v>77</v>
      </c>
      <c r="D25" s="240">
        <v>5.81</v>
      </c>
      <c r="E25" s="240">
        <v>1.23</v>
      </c>
      <c r="F25" s="240">
        <v>16.9</v>
      </c>
      <c r="G25" s="240">
        <v>2.35779425734254</v>
      </c>
      <c r="H25" s="240">
        <v>4</v>
      </c>
      <c r="I25" s="240">
        <v>0.284</v>
      </c>
      <c r="J25" s="240">
        <v>0</v>
      </c>
      <c r="K25" s="240">
        <v>0</v>
      </c>
      <c r="L25" s="240" t="s">
        <v>77</v>
      </c>
    </row>
    <row r="26" spans="1:12" ht="15" customHeight="1">
      <c r="A26" s="239" t="s">
        <v>2615</v>
      </c>
      <c r="B26" s="240" t="s">
        <v>77</v>
      </c>
      <c r="C26" s="240" t="s">
        <v>77</v>
      </c>
      <c r="D26" s="240">
        <v>50.4</v>
      </c>
      <c r="E26" s="240">
        <v>3.2</v>
      </c>
      <c r="F26" s="240">
        <v>20.2</v>
      </c>
      <c r="G26" s="240">
        <v>10.5563364377212</v>
      </c>
      <c r="H26" s="240">
        <v>6.91666666666667</v>
      </c>
      <c r="I26" s="240">
        <v>0.36815</v>
      </c>
      <c r="J26" s="240">
        <v>0</v>
      </c>
      <c r="K26" s="240">
        <v>0</v>
      </c>
      <c r="L26" s="240" t="s">
        <v>77</v>
      </c>
    </row>
    <row r="27" spans="1:12" ht="15" customHeight="1">
      <c r="A27" s="234" t="s">
        <v>1533</v>
      </c>
      <c r="B27" s="237" t="s">
        <v>77</v>
      </c>
      <c r="C27" s="237" t="s">
        <v>77</v>
      </c>
      <c r="D27" s="237">
        <v>417.14</v>
      </c>
      <c r="E27" s="237">
        <v>539.85</v>
      </c>
      <c r="F27" s="237" t="s">
        <v>2388</v>
      </c>
      <c r="G27" s="237">
        <v>3.72675807498117</v>
      </c>
      <c r="H27" s="237">
        <v>5</v>
      </c>
      <c r="I27" s="237">
        <v>0.05</v>
      </c>
      <c r="J27" s="237">
        <v>2.57</v>
      </c>
      <c r="K27" s="237">
        <v>9.35483870967742</v>
      </c>
      <c r="L27" s="237" t="s">
        <v>77</v>
      </c>
    </row>
    <row r="28" spans="1:12" ht="15" customHeight="1">
      <c r="A28" s="234" t="s">
        <v>1923</v>
      </c>
      <c r="B28" s="237" t="s">
        <v>77</v>
      </c>
      <c r="C28" s="237" t="s">
        <v>77</v>
      </c>
      <c r="D28" s="237">
        <v>0.05</v>
      </c>
      <c r="E28" s="237">
        <v>0.01</v>
      </c>
      <c r="F28" s="237" t="s">
        <v>2388</v>
      </c>
      <c r="G28" s="237">
        <v>6.55524173465598</v>
      </c>
      <c r="H28" s="237">
        <v>2</v>
      </c>
      <c r="I28" s="237">
        <v>0.13425</v>
      </c>
      <c r="J28" s="237">
        <v>0</v>
      </c>
      <c r="K28" s="237">
        <v>0</v>
      </c>
      <c r="L28" s="237" t="s">
        <v>77</v>
      </c>
    </row>
    <row r="29" spans="1:12" ht="15" customHeight="1">
      <c r="A29" s="234" t="s">
        <v>2121</v>
      </c>
      <c r="B29" s="237">
        <v>0</v>
      </c>
      <c r="C29" s="237">
        <v>0</v>
      </c>
      <c r="D29" s="237">
        <v>31.17</v>
      </c>
      <c r="E29" s="237">
        <v>14.85</v>
      </c>
      <c r="F29" s="237" t="s">
        <v>2388</v>
      </c>
      <c r="G29" s="237">
        <v>0.6745909237346</v>
      </c>
      <c r="H29" s="237">
        <v>10</v>
      </c>
      <c r="I29" s="237">
        <v>0.565</v>
      </c>
      <c r="J29" s="237">
        <v>1.49</v>
      </c>
      <c r="K29" s="237">
        <v>10</v>
      </c>
      <c r="L29" s="237" t="s">
        <v>77</v>
      </c>
    </row>
    <row r="30" spans="1:12" ht="15" customHeight="1">
      <c r="A30" s="234" t="s">
        <v>1090</v>
      </c>
      <c r="B30" s="237" t="s">
        <v>77</v>
      </c>
      <c r="C30" s="237" t="s">
        <v>77</v>
      </c>
      <c r="D30" s="237">
        <v>292.78</v>
      </c>
      <c r="E30" s="237">
        <v>597.66</v>
      </c>
      <c r="F30" s="237" t="s">
        <v>2388</v>
      </c>
      <c r="G30" s="237">
        <v>6.40559325934666</v>
      </c>
      <c r="H30" s="237">
        <v>2</v>
      </c>
      <c r="I30" s="237">
        <v>0.095</v>
      </c>
      <c r="J30" s="237">
        <v>0</v>
      </c>
      <c r="K30" s="237">
        <v>0</v>
      </c>
      <c r="L30" s="237" t="s">
        <v>77</v>
      </c>
    </row>
    <row r="31" spans="1:12" ht="15" customHeight="1">
      <c r="A31" s="234" t="s">
        <v>1089</v>
      </c>
      <c r="B31" s="237" t="s">
        <v>77</v>
      </c>
      <c r="C31" s="237" t="s">
        <v>77</v>
      </c>
      <c r="D31" s="237">
        <v>420.35</v>
      </c>
      <c r="E31" s="237">
        <v>496.54</v>
      </c>
      <c r="F31" s="237" t="s">
        <v>2388</v>
      </c>
      <c r="G31" s="237">
        <v>4.50734235287179</v>
      </c>
      <c r="H31" s="237">
        <v>2</v>
      </c>
      <c r="I31" s="237">
        <v>0.095</v>
      </c>
      <c r="J31" s="237">
        <v>0</v>
      </c>
      <c r="K31" s="237">
        <v>0</v>
      </c>
      <c r="L31" s="237" t="s">
        <v>77</v>
      </c>
    </row>
    <row r="32" spans="1:12" ht="15" customHeight="1">
      <c r="A32" s="234" t="s">
        <v>537</v>
      </c>
      <c r="B32" s="237" t="s">
        <v>77</v>
      </c>
      <c r="C32" s="237" t="s">
        <v>77</v>
      </c>
      <c r="D32" s="237">
        <v>0.11</v>
      </c>
      <c r="E32" s="237">
        <v>0.03</v>
      </c>
      <c r="F32" s="237" t="s">
        <v>2388</v>
      </c>
      <c r="G32" s="237">
        <v>7.39428493796392</v>
      </c>
      <c r="H32" s="237">
        <v>2</v>
      </c>
      <c r="I32" s="237">
        <v>0.13425</v>
      </c>
      <c r="J32" s="237">
        <v>0</v>
      </c>
      <c r="K32" s="237">
        <v>0</v>
      </c>
      <c r="L32" s="237" t="s">
        <v>77</v>
      </c>
    </row>
    <row r="33" spans="1:12" ht="15" customHeight="1">
      <c r="A33" s="234" t="s">
        <v>2625</v>
      </c>
      <c r="B33" s="237" t="s">
        <v>77</v>
      </c>
      <c r="C33" s="237" t="s">
        <v>77</v>
      </c>
      <c r="D33" s="237">
        <v>2.8</v>
      </c>
      <c r="E33" s="237">
        <v>0.69</v>
      </c>
      <c r="F33" s="237">
        <v>39.3</v>
      </c>
      <c r="G33" s="237">
        <v>6.98631326754307</v>
      </c>
      <c r="H33" s="237">
        <v>1.33333333333333</v>
      </c>
      <c r="I33" s="237">
        <v>0.0895</v>
      </c>
      <c r="J33" s="237">
        <v>0</v>
      </c>
      <c r="K33" s="237">
        <v>0</v>
      </c>
      <c r="L33" s="237" t="s">
        <v>77</v>
      </c>
    </row>
    <row r="34" spans="1:12" ht="15" customHeight="1">
      <c r="A34" s="234" t="s">
        <v>557</v>
      </c>
      <c r="B34" s="237">
        <v>0</v>
      </c>
      <c r="C34" s="237" t="s">
        <v>77</v>
      </c>
      <c r="D34" s="237">
        <v>0</v>
      </c>
      <c r="E34" s="237">
        <v>0.1</v>
      </c>
      <c r="F34" s="237">
        <v>0</v>
      </c>
      <c r="G34" s="237">
        <v>0</v>
      </c>
      <c r="H34" s="237">
        <v>0</v>
      </c>
      <c r="I34" s="237">
        <v>0</v>
      </c>
      <c r="J34" s="237">
        <v>0</v>
      </c>
      <c r="K34" s="237">
        <v>0</v>
      </c>
      <c r="L34" s="237">
        <v>0</v>
      </c>
    </row>
    <row r="35" spans="1:12" ht="15" customHeight="1">
      <c r="A35" s="234" t="s">
        <v>1523</v>
      </c>
      <c r="B35" s="237">
        <v>0</v>
      </c>
      <c r="C35" s="237" t="s">
        <v>77</v>
      </c>
      <c r="D35" s="237">
        <v>0</v>
      </c>
      <c r="E35" s="237">
        <v>0.3</v>
      </c>
      <c r="F35" s="237">
        <v>0</v>
      </c>
      <c r="G35" s="237">
        <v>0</v>
      </c>
      <c r="H35" s="237">
        <v>0</v>
      </c>
      <c r="I35" s="237">
        <v>0</v>
      </c>
      <c r="J35" s="237">
        <v>0</v>
      </c>
      <c r="K35" s="237">
        <v>0</v>
      </c>
      <c r="L35" s="237">
        <v>0</v>
      </c>
    </row>
    <row r="36" spans="1:12" ht="15" customHeight="1">
      <c r="A36" s="234" t="s">
        <v>1627</v>
      </c>
      <c r="B36" s="237">
        <v>0</v>
      </c>
      <c r="C36" s="237" t="s">
        <v>77</v>
      </c>
      <c r="D36" s="240">
        <v>0</v>
      </c>
      <c r="E36" s="240">
        <v>300</v>
      </c>
      <c r="F36" s="240">
        <v>6.414</v>
      </c>
      <c r="G36" s="240">
        <v>0</v>
      </c>
      <c r="H36" s="237">
        <v>0.1</v>
      </c>
      <c r="I36" s="237">
        <v>0</v>
      </c>
      <c r="J36" s="237">
        <v>0</v>
      </c>
      <c r="K36" s="237">
        <v>0</v>
      </c>
      <c r="L36" s="240">
        <v>0</v>
      </c>
    </row>
    <row r="37" spans="1:12" ht="15" customHeight="1">
      <c r="A37" s="234" t="s">
        <v>2229</v>
      </c>
      <c r="B37" s="237">
        <v>0</v>
      </c>
      <c r="C37" s="237" t="s">
        <v>77</v>
      </c>
      <c r="D37" s="240">
        <v>0</v>
      </c>
      <c r="E37" s="237">
        <v>300</v>
      </c>
      <c r="F37" s="237">
        <v>0</v>
      </c>
      <c r="G37" s="240">
        <v>0</v>
      </c>
      <c r="H37" s="237">
        <v>0</v>
      </c>
      <c r="I37" s="240">
        <v>0</v>
      </c>
      <c r="J37" s="237">
        <v>0</v>
      </c>
      <c r="K37" s="237">
        <v>0</v>
      </c>
      <c r="L37" s="240">
        <v>0</v>
      </c>
    </row>
    <row r="38" spans="2:12" ht="15" customHeight="1">
      <c r="B38" s="244"/>
      <c r="C38" s="244"/>
      <c r="D38" s="244"/>
      <c r="E38" s="244"/>
      <c r="F38" s="244"/>
      <c r="G38" s="244"/>
      <c r="H38" s="244"/>
      <c r="I38" s="244"/>
      <c r="J38" s="244"/>
      <c r="K38" s="244"/>
      <c r="L38" s="244"/>
    </row>
    <row r="39" spans="1:12" ht="15" customHeight="1">
      <c r="A39" s="245" t="s">
        <v>2024</v>
      </c>
      <c r="B39" s="246" t="s">
        <v>77</v>
      </c>
      <c r="C39" s="235" t="s">
        <v>77</v>
      </c>
      <c r="D39" s="247">
        <v>4202.65</v>
      </c>
      <c r="E39" s="247">
        <v>5338.51</v>
      </c>
      <c r="F39" s="247">
        <v>111.54</v>
      </c>
      <c r="G39" s="247">
        <v>137.7</v>
      </c>
      <c r="H39" s="247">
        <v>126.1</v>
      </c>
      <c r="I39" s="247">
        <v>6.5</v>
      </c>
      <c r="J39" s="248">
        <v>6.67</v>
      </c>
      <c r="K39" s="248">
        <v>29.4578387096774</v>
      </c>
      <c r="L39" s="249" t="s">
        <v>77</v>
      </c>
    </row>
    <row r="40" ht="15" customHeight="1"/>
    <row r="41" ht="15" customHeight="1">
      <c r="A41" s="250" t="s">
        <v>1350</v>
      </c>
    </row>
    <row r="42" ht="15" customHeight="1">
      <c r="A42" s="250" t="s">
        <v>417</v>
      </c>
    </row>
    <row r="43" spans="1:3" ht="15" customHeight="1">
      <c r="A43" s="250" t="s">
        <v>1825</v>
      </c>
      <c r="C43" s="250" t="s">
        <v>1163</v>
      </c>
    </row>
    <row r="44" ht="15" customHeight="1">
      <c r="A44" s="250" t="s">
        <v>741</v>
      </c>
    </row>
    <row r="45" ht="15" customHeight="1">
      <c r="A45" s="250" t="s">
        <v>1391</v>
      </c>
    </row>
    <row r="46" ht="15" customHeight="1">
      <c r="A46" s="250" t="s">
        <v>1877</v>
      </c>
    </row>
    <row r="47" ht="315">
      <c r="A47" s="251" t="s">
        <v>1406</v>
      </c>
    </row>
    <row r="48" ht="99.75">
      <c r="A48" s="252" t="s">
        <v>1020</v>
      </c>
    </row>
    <row r="49" ht="242.25">
      <c r="A49" s="7" t="s">
        <v>2655</v>
      </c>
    </row>
    <row r="50" ht="15" customHeight="1"/>
    <row r="51" ht="15" customHeight="1">
      <c r="A51" s="253" t="s">
        <v>1652</v>
      </c>
    </row>
    <row r="52" ht="15" customHeight="1">
      <c r="A52" s="232" t="s">
        <v>2599</v>
      </c>
    </row>
    <row r="53" spans="2:11" ht="15" customHeight="1">
      <c r="B53" s="53"/>
      <c r="C53" s="53"/>
      <c r="D53" s="53"/>
      <c r="E53" s="53"/>
      <c r="F53" s="53"/>
      <c r="G53" s="53"/>
      <c r="H53" s="53"/>
      <c r="I53" s="53"/>
      <c r="J53" s="53"/>
      <c r="K53" s="53"/>
    </row>
    <row r="54" spans="1:12" ht="15" customHeight="1">
      <c r="A54" s="73"/>
      <c r="B54" s="254">
        <v>2010</v>
      </c>
      <c r="C54" s="255">
        <v>2015</v>
      </c>
      <c r="D54" s="255">
        <v>2020</v>
      </c>
      <c r="E54" s="255"/>
      <c r="F54" s="255">
        <v>2025</v>
      </c>
      <c r="G54" s="255">
        <v>2030</v>
      </c>
      <c r="H54" s="255">
        <v>2035</v>
      </c>
      <c r="I54" s="255">
        <v>2040</v>
      </c>
      <c r="J54" s="255">
        <v>2045</v>
      </c>
      <c r="K54" s="256">
        <v>2050</v>
      </c>
      <c r="L54" s="57"/>
    </row>
    <row r="55" spans="1:11" ht="30">
      <c r="A55" s="251" t="s">
        <v>2446</v>
      </c>
      <c r="B55" s="257">
        <v>0</v>
      </c>
      <c r="C55" s="258" t="s">
        <v>31</v>
      </c>
      <c r="D55" s="258" t="s">
        <v>2260</v>
      </c>
      <c r="E55" s="44"/>
      <c r="F55" s="44"/>
      <c r="G55" s="44"/>
      <c r="H55" s="44"/>
      <c r="I55" s="44"/>
      <c r="J55" s="44"/>
      <c r="K55" s="44"/>
    </row>
    <row r="56" spans="1:11" ht="15" customHeight="1">
      <c r="A56" s="251" t="s">
        <v>408</v>
      </c>
      <c r="B56" s="259">
        <v>0</v>
      </c>
      <c r="C56" s="260" t="s">
        <v>1403</v>
      </c>
      <c r="D56" s="260" t="s">
        <v>2360</v>
      </c>
      <c r="E56" s="261"/>
      <c r="F56" s="262" t="s">
        <v>1683</v>
      </c>
      <c r="G56" s="262" t="s">
        <v>1573</v>
      </c>
      <c r="H56" s="262" t="s">
        <v>2246</v>
      </c>
      <c r="I56" s="262" t="s">
        <v>2177</v>
      </c>
      <c r="J56" s="262" t="s">
        <v>304</v>
      </c>
      <c r="K56" s="262" t="s">
        <v>136</v>
      </c>
    </row>
    <row r="57" spans="1:4" ht="45">
      <c r="A57" s="251" t="s">
        <v>363</v>
      </c>
      <c r="B57" s="260">
        <v>0</v>
      </c>
      <c r="C57" s="260" t="s">
        <v>31</v>
      </c>
      <c r="D57" s="260" t="s">
        <v>630</v>
      </c>
    </row>
    <row r="58" spans="1:4" ht="45">
      <c r="A58" s="251" t="s">
        <v>242</v>
      </c>
      <c r="B58" s="259">
        <v>0</v>
      </c>
      <c r="C58" s="260" t="s">
        <v>31</v>
      </c>
      <c r="D58" s="260" t="s">
        <v>2280</v>
      </c>
    </row>
    <row r="59" spans="1:8" ht="15" customHeight="1">
      <c r="A59" s="251" t="s">
        <v>620</v>
      </c>
      <c r="B59" s="259">
        <v>0</v>
      </c>
      <c r="C59" s="260" t="s">
        <v>31</v>
      </c>
      <c r="D59" s="263">
        <v>0.25</v>
      </c>
      <c r="E59" s="264"/>
      <c r="F59" s="265">
        <v>0.5</v>
      </c>
      <c r="G59" s="263">
        <v>0.75</v>
      </c>
      <c r="H59" s="263">
        <v>1</v>
      </c>
    </row>
    <row r="60" spans="1:4" ht="30">
      <c r="A60" s="251" t="s">
        <v>1347</v>
      </c>
      <c r="B60" s="259">
        <v>0</v>
      </c>
      <c r="C60" s="260" t="s">
        <v>31</v>
      </c>
      <c r="D60" s="259">
        <v>10</v>
      </c>
    </row>
    <row r="61" spans="1:7" ht="30">
      <c r="A61" s="251" t="s">
        <v>1222</v>
      </c>
      <c r="B61" s="259">
        <v>0</v>
      </c>
      <c r="C61" s="260" t="s">
        <v>31</v>
      </c>
      <c r="D61" s="263">
        <v>0.33</v>
      </c>
      <c r="E61" s="264"/>
      <c r="F61" s="265">
        <v>0.67</v>
      </c>
      <c r="G61" s="263">
        <v>1</v>
      </c>
    </row>
    <row r="62" spans="1:4" ht="30">
      <c r="A62" s="251" t="s">
        <v>713</v>
      </c>
      <c r="B62" s="259">
        <v>0</v>
      </c>
      <c r="C62" s="260" t="s">
        <v>31</v>
      </c>
      <c r="D62" s="263">
        <v>0.33</v>
      </c>
    </row>
    <row r="63" spans="1:4" ht="30">
      <c r="A63" s="251" t="s">
        <v>2440</v>
      </c>
      <c r="B63" s="259">
        <v>0</v>
      </c>
      <c r="C63" s="260" t="s">
        <v>31</v>
      </c>
      <c r="D63" s="263">
        <v>0.33</v>
      </c>
    </row>
    <row r="64" spans="1:7" ht="30">
      <c r="A64" s="251" t="s">
        <v>227</v>
      </c>
      <c r="B64" s="259">
        <v>0</v>
      </c>
      <c r="C64" s="260" t="s">
        <v>31</v>
      </c>
      <c r="D64" s="260" t="s">
        <v>2576</v>
      </c>
      <c r="E64" s="266"/>
      <c r="F64" s="265" t="s">
        <v>2258</v>
      </c>
      <c r="G64" s="267" t="s">
        <v>2208</v>
      </c>
    </row>
    <row r="65" spans="1:4" ht="15" customHeight="1">
      <c r="A65" s="251" t="s">
        <v>2664</v>
      </c>
      <c r="B65" s="259">
        <v>0</v>
      </c>
      <c r="C65" s="260" t="s">
        <v>31</v>
      </c>
      <c r="D65" s="260" t="s">
        <v>2653</v>
      </c>
    </row>
    <row r="66" spans="1:7" ht="30">
      <c r="A66" s="251" t="s">
        <v>2374</v>
      </c>
      <c r="B66" s="251">
        <v>0</v>
      </c>
      <c r="C66" s="267" t="s">
        <v>31</v>
      </c>
      <c r="D66" s="268" t="s">
        <v>2585</v>
      </c>
      <c r="E66" s="268"/>
      <c r="F66" s="268" t="s">
        <v>2272</v>
      </c>
      <c r="G66" s="268" t="s">
        <v>2637</v>
      </c>
    </row>
    <row r="67" ht="15" customHeight="1"/>
    <row r="68" spans="1:2" ht="60">
      <c r="A68" s="251" t="s">
        <v>1224</v>
      </c>
      <c r="B68" s="250" t="s">
        <v>1548</v>
      </c>
    </row>
    <row r="69" ht="15" customHeight="1">
      <c r="A69" s="250" t="s">
        <v>1848</v>
      </c>
    </row>
    <row r="70" ht="15" customHeight="1">
      <c r="A70" s="250" t="s">
        <v>1286</v>
      </c>
    </row>
    <row r="71" ht="15" customHeight="1">
      <c r="A71" s="250" t="s">
        <v>1841</v>
      </c>
    </row>
    <row r="72" ht="15" customHeight="1">
      <c r="A72" s="250" t="s">
        <v>1198</v>
      </c>
    </row>
    <row r="73" ht="15" customHeight="1">
      <c r="A73" s="250" t="s">
        <v>2739</v>
      </c>
    </row>
    <row r="74" ht="15" customHeight="1"/>
    <row r="75" ht="15" customHeight="1"/>
    <row r="76" ht="15" customHeight="1">
      <c r="A76" s="4" t="s">
        <v>1126</v>
      </c>
    </row>
    <row r="77" ht="15" customHeight="1">
      <c r="A77" s="4" t="s">
        <v>1657</v>
      </c>
    </row>
  </sheetData>
  <mergeCells count="11">
    <mergeCell ref="A41:J41"/>
    <mergeCell ref="A42:J42"/>
    <mergeCell ref="A43:B43"/>
    <mergeCell ref="C43:I43"/>
    <mergeCell ref="A44:I44"/>
    <mergeCell ref="A45:I45"/>
    <mergeCell ref="A46:I46"/>
    <mergeCell ref="A47:K47"/>
    <mergeCell ref="A49:I49"/>
    <mergeCell ref="A51:J51"/>
    <mergeCell ref="A52:J52"/>
  </mergeCells>
  <printOptions/>
  <pageMargins left="0.75" right="0.75" top="1" bottom="1" header="0.5" footer="0.5"/>
  <pageSetup horizontalDpi="300" verticalDpi="300" orientation="portrait" paperSize="9"/>
  <legacyDrawing r:id="rId2"/>
</worksheet>
</file>

<file path=xl/worksheets/sheet15.xml><?xml version="1.0" encoding="utf-8"?>
<worksheet xmlns="http://schemas.openxmlformats.org/spreadsheetml/2006/main" xmlns:r="http://schemas.openxmlformats.org/officeDocument/2006/relationships">
  <dimension ref="A1:F16"/>
  <sheetViews>
    <sheetView workbookViewId="0" topLeftCell="A1"/>
  </sheetViews>
  <sheetFormatPr defaultColWidth="9.140625" defaultRowHeight="15" customHeight="1"/>
  <cols>
    <col min="1" max="1" width="14.00390625" style="0" customWidth="1"/>
    <col min="2" max="2" width="11.57421875" style="0" customWidth="1"/>
    <col min="3" max="5" width="30.7109375" style="0" customWidth="1"/>
    <col min="6" max="6" width="14.7109375" style="0" customWidth="1"/>
  </cols>
  <sheetData>
    <row r="1" spans="1:5" ht="15" customHeight="1">
      <c r="A1" s="1" t="s">
        <v>2661</v>
      </c>
      <c r="B1" s="8"/>
      <c r="C1" s="8"/>
      <c r="D1" s="8"/>
      <c r="E1" s="8"/>
    </row>
    <row r="2" spans="1:3" ht="409.5">
      <c r="A2" s="9"/>
      <c r="B2" s="9"/>
      <c r="C2" s="67" t="s">
        <v>303</v>
      </c>
    </row>
    <row r="3" ht="15" customHeight="1"/>
    <row r="4" ht="15" customHeight="1"/>
    <row r="5" spans="1:5" ht="15" customHeight="1">
      <c r="A5" s="15"/>
      <c r="B5" s="15"/>
      <c r="C5" s="15"/>
      <c r="D5" s="15"/>
      <c r="E5" s="15"/>
    </row>
    <row r="6" spans="1:6" ht="28.5">
      <c r="A6" s="269" t="s">
        <v>1402</v>
      </c>
      <c r="B6" s="270" t="s">
        <v>1694</v>
      </c>
      <c r="C6" s="271" t="s">
        <v>529</v>
      </c>
      <c r="D6" s="271" t="s">
        <v>747</v>
      </c>
      <c r="E6" s="272" t="s">
        <v>683</v>
      </c>
      <c r="F6" s="88"/>
    </row>
    <row r="7" spans="1:6" ht="15" customHeight="1">
      <c r="A7" s="273"/>
      <c r="B7" s="15"/>
      <c r="C7" s="74"/>
      <c r="D7" s="74"/>
      <c r="E7" s="27"/>
      <c r="F7" s="88"/>
    </row>
    <row r="8" spans="1:6" ht="299.25">
      <c r="A8" s="274" t="s">
        <v>2349</v>
      </c>
      <c r="B8" s="190" t="s">
        <v>1332</v>
      </c>
      <c r="C8" s="275" t="s">
        <v>2118</v>
      </c>
      <c r="D8" s="275" t="s">
        <v>2118</v>
      </c>
      <c r="E8" s="276" t="s">
        <v>2118</v>
      </c>
      <c r="F8" s="88"/>
    </row>
    <row r="9" spans="1:6" ht="270.75">
      <c r="A9" s="277" t="s">
        <v>1086</v>
      </c>
      <c r="B9" s="278" t="s">
        <v>2507</v>
      </c>
      <c r="C9" s="279" t="s">
        <v>118</v>
      </c>
      <c r="D9" s="279" t="s">
        <v>1393</v>
      </c>
      <c r="E9" s="280" t="s">
        <v>1393</v>
      </c>
      <c r="F9" s="88"/>
    </row>
    <row r="10" spans="1:6" ht="57">
      <c r="A10" s="277" t="s">
        <v>1570</v>
      </c>
      <c r="B10" s="278" t="s">
        <v>2507</v>
      </c>
      <c r="C10" s="279" t="s">
        <v>2331</v>
      </c>
      <c r="D10" s="279" t="s">
        <v>2331</v>
      </c>
      <c r="E10" s="280" t="s">
        <v>2331</v>
      </c>
      <c r="F10" s="88"/>
    </row>
    <row r="11" spans="1:6" ht="399">
      <c r="A11" s="277" t="s">
        <v>396</v>
      </c>
      <c r="B11" s="278" t="s">
        <v>1682</v>
      </c>
      <c r="C11" s="279" t="s">
        <v>288</v>
      </c>
      <c r="D11" s="279" t="s">
        <v>2361</v>
      </c>
      <c r="E11" s="280" t="s">
        <v>222</v>
      </c>
      <c r="F11" s="88"/>
    </row>
    <row r="12" spans="1:6" ht="399">
      <c r="A12" s="281" t="s">
        <v>2191</v>
      </c>
      <c r="B12" s="282" t="s">
        <v>1682</v>
      </c>
      <c r="C12" s="283" t="s">
        <v>288</v>
      </c>
      <c r="D12" s="283" t="s">
        <v>2361</v>
      </c>
      <c r="E12" s="284" t="s">
        <v>222</v>
      </c>
      <c r="F12" s="88"/>
    </row>
    <row r="13" spans="1:5" ht="15" customHeight="1">
      <c r="A13" s="71"/>
      <c r="B13" s="71"/>
      <c r="C13" s="71"/>
      <c r="D13" s="71"/>
      <c r="E13" s="71"/>
    </row>
    <row r="14" ht="15" customHeight="1"/>
    <row r="15" ht="15" customHeight="1">
      <c r="A15" s="4" t="s">
        <v>1126</v>
      </c>
    </row>
    <row r="16" ht="15" customHeight="1">
      <c r="A16" s="4" t="s">
        <v>1657</v>
      </c>
    </row>
    <row r="17" ht="15" customHeight="1"/>
    <row r="18" ht="15" customHeight="1"/>
    <row r="19" ht="15" customHeight="1"/>
    <row r="20" ht="15" customHeight="1"/>
  </sheetData>
  <mergeCells count="1">
    <mergeCell ref="A1:E1"/>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H64"/>
  <sheetViews>
    <sheetView workbookViewId="0" topLeftCell="A1"/>
  </sheetViews>
  <sheetFormatPr defaultColWidth="9.140625" defaultRowHeight="15" customHeight="1"/>
  <cols>
    <col min="1" max="1" width="38.28125" style="0" customWidth="1"/>
    <col min="2" max="2" width="11.57421875" style="0" customWidth="1"/>
    <col min="3" max="3" width="25.57421875" style="0" customWidth="1"/>
    <col min="4" max="4" width="4.57421875" style="0" customWidth="1"/>
    <col min="5" max="5" width="14.7109375" style="0" customWidth="1"/>
    <col min="6" max="6" width="30.57421875" style="0" customWidth="1"/>
    <col min="7" max="7" width="11.140625" style="0" customWidth="1"/>
    <col min="8" max="8" width="16.8515625" style="0" customWidth="1"/>
  </cols>
  <sheetData>
    <row r="1" ht="15" customHeight="1">
      <c r="A1" s="1" t="s">
        <v>2540</v>
      </c>
    </row>
    <row r="2" spans="1:2" ht="342">
      <c r="A2" s="114" t="s">
        <v>1768</v>
      </c>
      <c r="B2" s="67" t="s">
        <v>2697</v>
      </c>
    </row>
    <row r="3" spans="1:8" ht="15" customHeight="1">
      <c r="A3" s="15"/>
      <c r="B3" s="15"/>
      <c r="C3" s="15"/>
      <c r="D3" s="15"/>
      <c r="E3" s="15"/>
      <c r="F3" s="15"/>
      <c r="G3" s="15"/>
      <c r="H3" s="15"/>
    </row>
    <row r="4" spans="1:8" ht="128.25">
      <c r="A4" s="64" t="s">
        <v>512</v>
      </c>
      <c r="B4" s="116" t="s">
        <v>2436</v>
      </c>
      <c r="C4" s="64" t="s">
        <v>2511</v>
      </c>
      <c r="D4" s="117" t="s">
        <v>2002</v>
      </c>
      <c r="E4" s="116" t="s">
        <v>2424</v>
      </c>
      <c r="F4" s="116" t="s">
        <v>285</v>
      </c>
      <c r="G4" s="285" t="s">
        <v>902</v>
      </c>
      <c r="H4" s="116" t="s">
        <v>943</v>
      </c>
    </row>
    <row r="5" spans="1:8" ht="15" customHeight="1">
      <c r="A5" s="286" t="s">
        <v>709</v>
      </c>
      <c r="B5" s="122">
        <v>2011</v>
      </c>
      <c r="C5" s="65" t="s">
        <v>1313</v>
      </c>
      <c r="D5" s="122">
        <v>1</v>
      </c>
      <c r="E5" s="122" t="s">
        <v>1332</v>
      </c>
      <c r="F5" s="122" t="s">
        <v>1325</v>
      </c>
      <c r="G5" s="287">
        <v>40451</v>
      </c>
      <c r="H5" s="122" t="s">
        <v>2349</v>
      </c>
    </row>
    <row r="6" spans="1:8" ht="15" customHeight="1">
      <c r="A6" s="286" t="s">
        <v>709</v>
      </c>
      <c r="B6" s="122">
        <v>2011</v>
      </c>
      <c r="C6" s="65" t="s">
        <v>1313</v>
      </c>
      <c r="D6" s="122">
        <v>2</v>
      </c>
      <c r="E6" s="122" t="s">
        <v>1332</v>
      </c>
      <c r="F6" s="122" t="s">
        <v>1325</v>
      </c>
      <c r="G6" s="287">
        <v>40451</v>
      </c>
      <c r="H6" s="122" t="s">
        <v>2349</v>
      </c>
    </row>
    <row r="7" spans="1:8" ht="15" customHeight="1">
      <c r="A7" s="218" t="s">
        <v>2613</v>
      </c>
      <c r="B7" s="122">
        <v>2011</v>
      </c>
      <c r="C7" s="65" t="s">
        <v>1073</v>
      </c>
      <c r="D7" s="122">
        <v>4</v>
      </c>
      <c r="E7" s="122" t="s">
        <v>2507</v>
      </c>
      <c r="F7" s="122" t="s">
        <v>216</v>
      </c>
      <c r="G7" s="287">
        <v>40451</v>
      </c>
      <c r="H7" s="122" t="s">
        <v>1086</v>
      </c>
    </row>
    <row r="8" spans="1:8" ht="15" customHeight="1">
      <c r="A8" s="65" t="s">
        <v>266</v>
      </c>
      <c r="B8" s="122">
        <v>2011</v>
      </c>
      <c r="C8" s="65" t="s">
        <v>1740</v>
      </c>
      <c r="D8" s="122">
        <v>1</v>
      </c>
      <c r="E8" s="122" t="s">
        <v>1332</v>
      </c>
      <c r="F8" s="122" t="s">
        <v>2343</v>
      </c>
      <c r="G8" s="287">
        <v>40633</v>
      </c>
      <c r="H8" s="122" t="s">
        <v>2349</v>
      </c>
    </row>
    <row r="9" spans="1:8" ht="15" customHeight="1">
      <c r="A9" s="65" t="s">
        <v>266</v>
      </c>
      <c r="B9" s="122">
        <v>2011</v>
      </c>
      <c r="C9" s="65" t="s">
        <v>1740</v>
      </c>
      <c r="D9" s="122">
        <v>2</v>
      </c>
      <c r="E9" s="122" t="s">
        <v>1332</v>
      </c>
      <c r="F9" s="122" t="s">
        <v>2343</v>
      </c>
      <c r="G9" s="287">
        <v>40482</v>
      </c>
      <c r="H9" s="122" t="s">
        <v>2349</v>
      </c>
    </row>
    <row r="10" spans="1:8" ht="15" customHeight="1">
      <c r="A10" s="218" t="s">
        <v>2613</v>
      </c>
      <c r="B10" s="122">
        <v>2011</v>
      </c>
      <c r="C10" s="65" t="s">
        <v>2194</v>
      </c>
      <c r="D10" s="122">
        <v>3</v>
      </c>
      <c r="E10" s="122" t="s">
        <v>2507</v>
      </c>
      <c r="F10" s="122" t="s">
        <v>1370</v>
      </c>
      <c r="G10" s="287">
        <v>40482</v>
      </c>
      <c r="H10" s="122" t="s">
        <v>1570</v>
      </c>
    </row>
    <row r="11" spans="1:8" ht="15" customHeight="1">
      <c r="A11" s="65" t="s">
        <v>1572</v>
      </c>
      <c r="B11" s="122">
        <v>2012</v>
      </c>
      <c r="C11" s="65" t="s">
        <v>2406</v>
      </c>
      <c r="D11" s="122">
        <v>2</v>
      </c>
      <c r="E11" s="122" t="s">
        <v>2507</v>
      </c>
      <c r="F11" s="122" t="s">
        <v>216</v>
      </c>
      <c r="G11" s="287">
        <v>40816</v>
      </c>
      <c r="H11" s="122" t="s">
        <v>1086</v>
      </c>
    </row>
    <row r="12" spans="1:8" ht="15" customHeight="1">
      <c r="A12" s="65" t="s">
        <v>2149</v>
      </c>
      <c r="B12" s="122">
        <v>2012</v>
      </c>
      <c r="C12" s="65" t="s">
        <v>720</v>
      </c>
      <c r="D12" s="122">
        <v>1</v>
      </c>
      <c r="E12" s="122" t="s">
        <v>1332</v>
      </c>
      <c r="F12" s="122" t="s">
        <v>2343</v>
      </c>
      <c r="G12" s="287">
        <v>40908</v>
      </c>
      <c r="H12" s="122" t="s">
        <v>2349</v>
      </c>
    </row>
    <row r="13" spans="1:8" ht="15" customHeight="1">
      <c r="A13" s="65" t="s">
        <v>2149</v>
      </c>
      <c r="B13" s="122">
        <v>2012</v>
      </c>
      <c r="C13" s="65" t="s">
        <v>720</v>
      </c>
      <c r="D13" s="122">
        <v>2</v>
      </c>
      <c r="E13" s="122" t="s">
        <v>1332</v>
      </c>
      <c r="F13" s="122" t="s">
        <v>2343</v>
      </c>
      <c r="G13" s="287">
        <v>40908</v>
      </c>
      <c r="H13" s="122" t="s">
        <v>2349</v>
      </c>
    </row>
    <row r="14" spans="1:8" ht="15" customHeight="1">
      <c r="A14" s="65" t="s">
        <v>2219</v>
      </c>
      <c r="B14" s="122">
        <v>2011</v>
      </c>
      <c r="C14" s="65" t="s">
        <v>1498</v>
      </c>
      <c r="D14" s="122">
        <v>1</v>
      </c>
      <c r="E14" s="122" t="s">
        <v>1332</v>
      </c>
      <c r="F14" s="122" t="s">
        <v>2343</v>
      </c>
      <c r="G14" s="287">
        <v>40724</v>
      </c>
      <c r="H14" s="122" t="s">
        <v>2349</v>
      </c>
    </row>
    <row r="15" spans="1:8" ht="15" customHeight="1">
      <c r="A15" s="65" t="s">
        <v>2219</v>
      </c>
      <c r="B15" s="122">
        <v>2011</v>
      </c>
      <c r="C15" s="65" t="s">
        <v>1498</v>
      </c>
      <c r="D15" s="122">
        <v>2</v>
      </c>
      <c r="E15" s="122" t="s">
        <v>1332</v>
      </c>
      <c r="F15" s="122" t="s">
        <v>2343</v>
      </c>
      <c r="G15" s="287">
        <v>40724</v>
      </c>
      <c r="H15" s="122" t="s">
        <v>2349</v>
      </c>
    </row>
    <row r="16" spans="1:8" ht="15" customHeight="1">
      <c r="A16" s="65" t="s">
        <v>2219</v>
      </c>
      <c r="B16" s="122">
        <v>2011</v>
      </c>
      <c r="C16" s="65" t="s">
        <v>1498</v>
      </c>
      <c r="D16" s="122">
        <v>3</v>
      </c>
      <c r="E16" s="122" t="s">
        <v>1332</v>
      </c>
      <c r="F16" s="122" t="s">
        <v>2343</v>
      </c>
      <c r="G16" s="287">
        <v>40724</v>
      </c>
      <c r="H16" s="122" t="s">
        <v>2349</v>
      </c>
    </row>
    <row r="17" spans="1:8" ht="15" customHeight="1">
      <c r="A17" s="65" t="s">
        <v>2219</v>
      </c>
      <c r="B17" s="122">
        <v>2011</v>
      </c>
      <c r="C17" s="65" t="s">
        <v>1498</v>
      </c>
      <c r="D17" s="122">
        <v>4</v>
      </c>
      <c r="E17" s="122" t="s">
        <v>1332</v>
      </c>
      <c r="F17" s="122" t="s">
        <v>2343</v>
      </c>
      <c r="G17" s="287">
        <v>40724</v>
      </c>
      <c r="H17" s="122" t="s">
        <v>2349</v>
      </c>
    </row>
    <row r="18" spans="1:8" ht="15" customHeight="1">
      <c r="A18" s="65" t="s">
        <v>2219</v>
      </c>
      <c r="B18" s="122">
        <v>2011</v>
      </c>
      <c r="C18" s="65" t="s">
        <v>1498</v>
      </c>
      <c r="D18" s="122">
        <v>5</v>
      </c>
      <c r="E18" s="122" t="s">
        <v>1332</v>
      </c>
      <c r="F18" s="122" t="s">
        <v>2343</v>
      </c>
      <c r="G18" s="287">
        <v>40724</v>
      </c>
      <c r="H18" s="122" t="s">
        <v>2349</v>
      </c>
    </row>
    <row r="19" spans="1:8" ht="15" customHeight="1">
      <c r="A19" s="65" t="s">
        <v>2219</v>
      </c>
      <c r="B19" s="122">
        <v>2011</v>
      </c>
      <c r="C19" s="65" t="s">
        <v>1498</v>
      </c>
      <c r="D19" s="122">
        <v>6</v>
      </c>
      <c r="E19" s="122" t="s">
        <v>1332</v>
      </c>
      <c r="F19" s="122" t="s">
        <v>2343</v>
      </c>
      <c r="G19" s="287">
        <v>40724</v>
      </c>
      <c r="H19" s="122" t="s">
        <v>2349</v>
      </c>
    </row>
    <row r="20" spans="1:8" ht="15" customHeight="1">
      <c r="A20" s="65" t="s">
        <v>2219</v>
      </c>
      <c r="B20" s="122">
        <v>2011</v>
      </c>
      <c r="C20" s="65" t="s">
        <v>1466</v>
      </c>
      <c r="D20" s="122">
        <v>1</v>
      </c>
      <c r="E20" s="122" t="s">
        <v>1332</v>
      </c>
      <c r="F20" s="122" t="s">
        <v>1754</v>
      </c>
      <c r="G20" s="287">
        <v>40633</v>
      </c>
      <c r="H20" s="122" t="s">
        <v>2349</v>
      </c>
    </row>
    <row r="21" spans="1:8" ht="15" customHeight="1">
      <c r="A21" s="65" t="s">
        <v>2219</v>
      </c>
      <c r="B21" s="122">
        <v>2011</v>
      </c>
      <c r="C21" s="65" t="s">
        <v>1466</v>
      </c>
      <c r="D21" s="122">
        <v>2</v>
      </c>
      <c r="E21" s="122" t="s">
        <v>1332</v>
      </c>
      <c r="F21" s="122" t="s">
        <v>1754</v>
      </c>
      <c r="G21" s="287">
        <v>40633</v>
      </c>
      <c r="H21" s="122" t="s">
        <v>2349</v>
      </c>
    </row>
    <row r="22" spans="1:8" ht="15" customHeight="1">
      <c r="A22" s="65" t="s">
        <v>2219</v>
      </c>
      <c r="B22" s="122">
        <v>2011</v>
      </c>
      <c r="C22" s="65" t="s">
        <v>1466</v>
      </c>
      <c r="D22" s="122">
        <v>3</v>
      </c>
      <c r="E22" s="122" t="s">
        <v>1332</v>
      </c>
      <c r="F22" s="122" t="s">
        <v>1754</v>
      </c>
      <c r="G22" s="287">
        <v>40633</v>
      </c>
      <c r="H22" s="122" t="s">
        <v>2349</v>
      </c>
    </row>
    <row r="23" spans="1:8" ht="15" customHeight="1">
      <c r="A23" s="65" t="s">
        <v>2219</v>
      </c>
      <c r="B23" s="122">
        <v>2011</v>
      </c>
      <c r="C23" s="65" t="s">
        <v>1466</v>
      </c>
      <c r="D23" s="122">
        <v>4</v>
      </c>
      <c r="E23" s="122" t="s">
        <v>1332</v>
      </c>
      <c r="F23" s="122" t="s">
        <v>1754</v>
      </c>
      <c r="G23" s="287">
        <v>40724</v>
      </c>
      <c r="H23" s="122" t="s">
        <v>2349</v>
      </c>
    </row>
    <row r="24" spans="1:8" ht="15" customHeight="1">
      <c r="A24" s="65" t="s">
        <v>2219</v>
      </c>
      <c r="B24" s="122">
        <v>2011</v>
      </c>
      <c r="C24" s="65" t="s">
        <v>1466</v>
      </c>
      <c r="D24" s="122">
        <v>5</v>
      </c>
      <c r="E24" s="122" t="s">
        <v>1332</v>
      </c>
      <c r="F24" s="122" t="s">
        <v>1754</v>
      </c>
      <c r="G24" s="287">
        <v>40724</v>
      </c>
      <c r="H24" s="122" t="s">
        <v>2349</v>
      </c>
    </row>
    <row r="25" spans="1:8" ht="15" customHeight="1">
      <c r="A25" s="286" t="s">
        <v>2615</v>
      </c>
      <c r="B25" s="122">
        <v>2011</v>
      </c>
      <c r="C25" s="65" t="s">
        <v>416</v>
      </c>
      <c r="D25" s="122">
        <v>3</v>
      </c>
      <c r="E25" s="122" t="s">
        <v>1332</v>
      </c>
      <c r="F25" s="122" t="s">
        <v>1754</v>
      </c>
      <c r="G25" s="287">
        <v>40724</v>
      </c>
      <c r="H25" s="122" t="s">
        <v>2349</v>
      </c>
    </row>
    <row r="26" spans="1:8" ht="15" customHeight="1">
      <c r="A26" s="286" t="s">
        <v>2615</v>
      </c>
      <c r="B26" s="122">
        <v>2011</v>
      </c>
      <c r="C26" s="65" t="s">
        <v>416</v>
      </c>
      <c r="D26" s="122">
        <v>4</v>
      </c>
      <c r="E26" s="122" t="s">
        <v>1332</v>
      </c>
      <c r="F26" s="122" t="s">
        <v>1754</v>
      </c>
      <c r="G26" s="287">
        <v>40724</v>
      </c>
      <c r="H26" s="122" t="s">
        <v>2349</v>
      </c>
    </row>
    <row r="27" spans="1:8" ht="15" customHeight="1">
      <c r="A27" s="286" t="s">
        <v>2615</v>
      </c>
      <c r="B27" s="122">
        <v>2011</v>
      </c>
      <c r="C27" s="65" t="s">
        <v>416</v>
      </c>
      <c r="D27" s="122">
        <v>5</v>
      </c>
      <c r="E27" s="122" t="s">
        <v>1332</v>
      </c>
      <c r="F27" s="122" t="s">
        <v>1754</v>
      </c>
      <c r="G27" s="287">
        <v>40724</v>
      </c>
      <c r="H27" s="122" t="s">
        <v>2349</v>
      </c>
    </row>
    <row r="28" spans="1:8" ht="15" customHeight="1">
      <c r="A28" s="65" t="s">
        <v>442</v>
      </c>
      <c r="B28" s="122">
        <v>2011</v>
      </c>
      <c r="C28" s="65" t="s">
        <v>944</v>
      </c>
      <c r="D28" s="122">
        <v>2</v>
      </c>
      <c r="E28" s="122" t="s">
        <v>2507</v>
      </c>
      <c r="F28" s="122" t="s">
        <v>216</v>
      </c>
      <c r="G28" s="287">
        <v>40543</v>
      </c>
      <c r="H28" s="122" t="s">
        <v>1086</v>
      </c>
    </row>
    <row r="29" spans="1:8" ht="15" customHeight="1">
      <c r="A29" s="65" t="s">
        <v>442</v>
      </c>
      <c r="B29" s="122">
        <v>2011</v>
      </c>
      <c r="C29" s="65" t="s">
        <v>944</v>
      </c>
      <c r="D29" s="122">
        <v>2</v>
      </c>
      <c r="E29" s="122" t="s">
        <v>1332</v>
      </c>
      <c r="F29" s="122" t="s">
        <v>2117</v>
      </c>
      <c r="G29" s="287">
        <v>40543</v>
      </c>
      <c r="H29" s="122" t="s">
        <v>2349</v>
      </c>
    </row>
    <row r="30" spans="1:8" ht="15" customHeight="1">
      <c r="A30" s="65" t="s">
        <v>1614</v>
      </c>
      <c r="B30" s="122">
        <v>2011</v>
      </c>
      <c r="C30" s="65" t="s">
        <v>324</v>
      </c>
      <c r="D30" s="122">
        <v>3</v>
      </c>
      <c r="E30" s="122" t="s">
        <v>1332</v>
      </c>
      <c r="F30" s="122" t="s">
        <v>2343</v>
      </c>
      <c r="G30" s="287">
        <v>40633</v>
      </c>
      <c r="H30" s="122" t="s">
        <v>2349</v>
      </c>
    </row>
    <row r="31" spans="1:8" ht="15" customHeight="1">
      <c r="A31" s="65" t="s">
        <v>1614</v>
      </c>
      <c r="B31" s="122">
        <v>2011</v>
      </c>
      <c r="C31" s="65" t="s">
        <v>1797</v>
      </c>
      <c r="D31" s="122">
        <v>1</v>
      </c>
      <c r="E31" s="122" t="s">
        <v>2507</v>
      </c>
      <c r="F31" s="122" t="s">
        <v>1370</v>
      </c>
      <c r="G31" s="287">
        <v>40543</v>
      </c>
      <c r="H31" s="122" t="s">
        <v>1570</v>
      </c>
    </row>
    <row r="32" spans="1:8" ht="15" customHeight="1">
      <c r="A32" s="65" t="s">
        <v>1614</v>
      </c>
      <c r="B32" s="122">
        <v>2011</v>
      </c>
      <c r="C32" s="65" t="s">
        <v>1797</v>
      </c>
      <c r="D32" s="122">
        <v>3</v>
      </c>
      <c r="E32" s="122" t="s">
        <v>2507</v>
      </c>
      <c r="F32" s="122" t="s">
        <v>1370</v>
      </c>
      <c r="G32" s="287">
        <v>40543</v>
      </c>
      <c r="H32" s="122" t="s">
        <v>1570</v>
      </c>
    </row>
    <row r="33" spans="1:8" ht="15" customHeight="1">
      <c r="A33" s="65" t="s">
        <v>1614</v>
      </c>
      <c r="B33" s="122">
        <v>2011</v>
      </c>
      <c r="C33" s="65" t="s">
        <v>1797</v>
      </c>
      <c r="D33" s="122">
        <v>4</v>
      </c>
      <c r="E33" s="122" t="s">
        <v>2507</v>
      </c>
      <c r="F33" s="122" t="s">
        <v>1370</v>
      </c>
      <c r="G33" s="287">
        <v>40543</v>
      </c>
      <c r="H33" s="122" t="s">
        <v>1570</v>
      </c>
    </row>
    <row r="34" spans="1:8" ht="15" customHeight="1">
      <c r="A34" s="286" t="s">
        <v>709</v>
      </c>
      <c r="B34" s="122">
        <v>2011</v>
      </c>
      <c r="C34" s="65" t="s">
        <v>1032</v>
      </c>
      <c r="D34" s="122">
        <v>3</v>
      </c>
      <c r="E34" s="122" t="s">
        <v>1332</v>
      </c>
      <c r="F34" s="122" t="s">
        <v>2117</v>
      </c>
      <c r="G34" s="287">
        <v>40543</v>
      </c>
      <c r="H34" s="122" t="s">
        <v>2349</v>
      </c>
    </row>
    <row r="35" spans="1:8" ht="15" customHeight="1">
      <c r="A35" s="286" t="s">
        <v>709</v>
      </c>
      <c r="B35" s="122">
        <v>2013</v>
      </c>
      <c r="C35" s="65" t="s">
        <v>1114</v>
      </c>
      <c r="D35" s="122">
        <v>6</v>
      </c>
      <c r="E35" s="122" t="s">
        <v>1332</v>
      </c>
      <c r="F35" s="122" t="s">
        <v>2117</v>
      </c>
      <c r="G35" s="287">
        <v>41244</v>
      </c>
      <c r="H35" s="122" t="s">
        <v>2349</v>
      </c>
    </row>
    <row r="36" spans="1:8" ht="15" customHeight="1">
      <c r="A36" s="65" t="s">
        <v>1923</v>
      </c>
      <c r="B36" s="122">
        <v>2012</v>
      </c>
      <c r="C36" s="65" t="s">
        <v>2394</v>
      </c>
      <c r="D36" s="122">
        <v>1</v>
      </c>
      <c r="E36" s="122" t="s">
        <v>1332</v>
      </c>
      <c r="F36" s="122" t="s">
        <v>2343</v>
      </c>
      <c r="G36" s="287">
        <v>40785</v>
      </c>
      <c r="H36" s="122" t="s">
        <v>2349</v>
      </c>
    </row>
    <row r="37" spans="1:8" ht="15" customHeight="1">
      <c r="A37" s="65" t="s">
        <v>1923</v>
      </c>
      <c r="B37" s="122">
        <v>2012</v>
      </c>
      <c r="C37" s="65" t="s">
        <v>2394</v>
      </c>
      <c r="D37" s="122">
        <v>2</v>
      </c>
      <c r="E37" s="122" t="s">
        <v>1332</v>
      </c>
      <c r="F37" s="122" t="s">
        <v>2343</v>
      </c>
      <c r="G37" s="287">
        <v>40785</v>
      </c>
      <c r="H37" s="122" t="s">
        <v>2349</v>
      </c>
    </row>
    <row r="38" spans="1:8" ht="15" customHeight="1">
      <c r="A38" s="65" t="s">
        <v>1923</v>
      </c>
      <c r="B38" s="122">
        <v>2014</v>
      </c>
      <c r="C38" s="65" t="s">
        <v>213</v>
      </c>
      <c r="D38" s="122">
        <v>1</v>
      </c>
      <c r="E38" s="122" t="s">
        <v>2507</v>
      </c>
      <c r="F38" s="122" t="s">
        <v>216</v>
      </c>
      <c r="G38" s="287">
        <v>41639</v>
      </c>
      <c r="H38" s="122" t="s">
        <v>1086</v>
      </c>
    </row>
    <row r="39" spans="1:8" ht="15" customHeight="1">
      <c r="A39" s="65" t="s">
        <v>1923</v>
      </c>
      <c r="B39" s="122">
        <v>2014</v>
      </c>
      <c r="C39" s="65" t="s">
        <v>213</v>
      </c>
      <c r="D39" s="122">
        <v>1</v>
      </c>
      <c r="E39" s="122" t="s">
        <v>1332</v>
      </c>
      <c r="F39" s="122" t="s">
        <v>1754</v>
      </c>
      <c r="G39" s="287">
        <v>41639</v>
      </c>
      <c r="H39" s="122" t="s">
        <v>2349</v>
      </c>
    </row>
    <row r="40" spans="1:8" ht="15" customHeight="1">
      <c r="A40" s="65" t="s">
        <v>1923</v>
      </c>
      <c r="B40" s="122">
        <v>2014</v>
      </c>
      <c r="C40" s="65" t="s">
        <v>213</v>
      </c>
      <c r="D40" s="122">
        <v>2</v>
      </c>
      <c r="E40" s="122" t="s">
        <v>2507</v>
      </c>
      <c r="F40" s="122" t="s">
        <v>216</v>
      </c>
      <c r="G40" s="287">
        <v>41639</v>
      </c>
      <c r="H40" s="122" t="s">
        <v>1086</v>
      </c>
    </row>
    <row r="41" spans="1:8" ht="15" customHeight="1">
      <c r="A41" s="65" t="s">
        <v>1923</v>
      </c>
      <c r="B41" s="122">
        <v>2014</v>
      </c>
      <c r="C41" s="65" t="s">
        <v>213</v>
      </c>
      <c r="D41" s="122">
        <v>2</v>
      </c>
      <c r="E41" s="122" t="s">
        <v>1332</v>
      </c>
      <c r="F41" s="122" t="s">
        <v>1754</v>
      </c>
      <c r="G41" s="287">
        <v>41639</v>
      </c>
      <c r="H41" s="122" t="s">
        <v>2349</v>
      </c>
    </row>
    <row r="42" spans="1:8" ht="15" customHeight="1">
      <c r="A42" s="65" t="s">
        <v>1923</v>
      </c>
      <c r="B42" s="122">
        <v>2014</v>
      </c>
      <c r="C42" s="65" t="s">
        <v>213</v>
      </c>
      <c r="D42" s="122">
        <v>3</v>
      </c>
      <c r="E42" s="122" t="s">
        <v>2507</v>
      </c>
      <c r="F42" s="122" t="s">
        <v>216</v>
      </c>
      <c r="G42" s="287">
        <v>41639</v>
      </c>
      <c r="H42" s="122" t="s">
        <v>1086</v>
      </c>
    </row>
    <row r="43" spans="1:8" ht="15" customHeight="1">
      <c r="A43" s="65" t="s">
        <v>1923</v>
      </c>
      <c r="B43" s="122">
        <v>2014</v>
      </c>
      <c r="C43" s="65" t="s">
        <v>213</v>
      </c>
      <c r="D43" s="122">
        <v>3</v>
      </c>
      <c r="E43" s="122" t="s">
        <v>1332</v>
      </c>
      <c r="F43" s="122" t="s">
        <v>1754</v>
      </c>
      <c r="G43" s="287">
        <v>41639</v>
      </c>
      <c r="H43" s="122" t="s">
        <v>2349</v>
      </c>
    </row>
    <row r="44" spans="1:8" ht="15" customHeight="1">
      <c r="A44" s="65" t="s">
        <v>1923</v>
      </c>
      <c r="B44" s="122">
        <v>2014</v>
      </c>
      <c r="C44" s="65" t="s">
        <v>213</v>
      </c>
      <c r="D44" s="122">
        <v>4</v>
      </c>
      <c r="E44" s="122" t="s">
        <v>2507</v>
      </c>
      <c r="F44" s="122" t="s">
        <v>216</v>
      </c>
      <c r="G44" s="287">
        <v>41639</v>
      </c>
      <c r="H44" s="122" t="s">
        <v>1086</v>
      </c>
    </row>
    <row r="45" spans="1:8" ht="15" customHeight="1">
      <c r="A45" s="65" t="s">
        <v>1923</v>
      </c>
      <c r="B45" s="122">
        <v>2014</v>
      </c>
      <c r="C45" s="65" t="s">
        <v>213</v>
      </c>
      <c r="D45" s="122">
        <v>4</v>
      </c>
      <c r="E45" s="122" t="s">
        <v>1332</v>
      </c>
      <c r="F45" s="122" t="s">
        <v>1754</v>
      </c>
      <c r="G45" s="287">
        <v>41639</v>
      </c>
      <c r="H45" s="122" t="s">
        <v>2349</v>
      </c>
    </row>
    <row r="46" spans="1:8" ht="15" customHeight="1">
      <c r="A46" s="218" t="s">
        <v>1923</v>
      </c>
      <c r="B46" s="288">
        <v>2011</v>
      </c>
      <c r="C46" s="218" t="s">
        <v>1209</v>
      </c>
      <c r="D46" s="288">
        <v>1</v>
      </c>
      <c r="E46" s="288" t="s">
        <v>2507</v>
      </c>
      <c r="F46" s="288" t="s">
        <v>216</v>
      </c>
      <c r="G46" s="289">
        <v>41639</v>
      </c>
      <c r="H46" s="288" t="s">
        <v>1086</v>
      </c>
    </row>
    <row r="47" spans="1:8" ht="15" customHeight="1">
      <c r="A47" s="218" t="s">
        <v>1923</v>
      </c>
      <c r="B47" s="288">
        <v>2011</v>
      </c>
      <c r="C47" s="218" t="s">
        <v>1209</v>
      </c>
      <c r="D47" s="288">
        <v>1</v>
      </c>
      <c r="E47" s="288" t="s">
        <v>1332</v>
      </c>
      <c r="F47" s="288" t="s">
        <v>1754</v>
      </c>
      <c r="G47" s="289">
        <v>41639</v>
      </c>
      <c r="H47" s="288" t="s">
        <v>2349</v>
      </c>
    </row>
    <row r="48" spans="1:8" ht="15" customHeight="1">
      <c r="A48" s="218" t="s">
        <v>1923</v>
      </c>
      <c r="B48" s="288">
        <v>2010</v>
      </c>
      <c r="C48" s="218" t="s">
        <v>1209</v>
      </c>
      <c r="D48" s="288">
        <v>2</v>
      </c>
      <c r="E48" s="288" t="s">
        <v>2507</v>
      </c>
      <c r="F48" s="288" t="s">
        <v>216</v>
      </c>
      <c r="G48" s="289">
        <v>41639</v>
      </c>
      <c r="H48" s="288" t="s">
        <v>1086</v>
      </c>
    </row>
    <row r="49" spans="1:8" ht="15" customHeight="1">
      <c r="A49" s="218" t="s">
        <v>1923</v>
      </c>
      <c r="B49" s="288">
        <v>2010</v>
      </c>
      <c r="C49" s="218" t="s">
        <v>1209</v>
      </c>
      <c r="D49" s="288">
        <v>2</v>
      </c>
      <c r="E49" s="288" t="s">
        <v>1332</v>
      </c>
      <c r="F49" s="288" t="s">
        <v>1754</v>
      </c>
      <c r="G49" s="289">
        <v>41639</v>
      </c>
      <c r="H49" s="288" t="s">
        <v>2349</v>
      </c>
    </row>
    <row r="50" spans="1:8" ht="15" customHeight="1">
      <c r="A50" s="218" t="s">
        <v>1923</v>
      </c>
      <c r="B50" s="288">
        <v>2009</v>
      </c>
      <c r="C50" s="218" t="s">
        <v>1209</v>
      </c>
      <c r="D50" s="288">
        <v>3</v>
      </c>
      <c r="E50" s="288" t="s">
        <v>2507</v>
      </c>
      <c r="F50" s="288" t="s">
        <v>216</v>
      </c>
      <c r="G50" s="289">
        <v>41639</v>
      </c>
      <c r="H50" s="288" t="s">
        <v>1086</v>
      </c>
    </row>
    <row r="51" spans="1:8" ht="15" customHeight="1">
      <c r="A51" s="218" t="s">
        <v>1923</v>
      </c>
      <c r="B51" s="288">
        <v>2009</v>
      </c>
      <c r="C51" s="218" t="s">
        <v>1209</v>
      </c>
      <c r="D51" s="288">
        <v>3</v>
      </c>
      <c r="E51" s="288" t="s">
        <v>1332</v>
      </c>
      <c r="F51" s="288" t="s">
        <v>1754</v>
      </c>
      <c r="G51" s="289">
        <v>41639</v>
      </c>
      <c r="H51" s="288" t="s">
        <v>2349</v>
      </c>
    </row>
    <row r="52" spans="1:8" ht="15" customHeight="1">
      <c r="A52" s="218" t="s">
        <v>1923</v>
      </c>
      <c r="B52" s="288">
        <v>2010</v>
      </c>
      <c r="C52" s="218" t="s">
        <v>1209</v>
      </c>
      <c r="D52" s="288">
        <v>4</v>
      </c>
      <c r="E52" s="288" t="s">
        <v>2507</v>
      </c>
      <c r="F52" s="288" t="s">
        <v>216</v>
      </c>
      <c r="G52" s="289">
        <v>41639</v>
      </c>
      <c r="H52" s="288" t="s">
        <v>1086</v>
      </c>
    </row>
    <row r="53" spans="1:8" ht="15" customHeight="1">
      <c r="A53" s="218" t="s">
        <v>1923</v>
      </c>
      <c r="B53" s="288">
        <v>2010</v>
      </c>
      <c r="C53" s="218" t="s">
        <v>1209</v>
      </c>
      <c r="D53" s="288">
        <v>4</v>
      </c>
      <c r="E53" s="288" t="s">
        <v>1332</v>
      </c>
      <c r="F53" s="288" t="s">
        <v>1754</v>
      </c>
      <c r="G53" s="289">
        <v>41639</v>
      </c>
      <c r="H53" s="288" t="s">
        <v>2349</v>
      </c>
    </row>
    <row r="54" spans="1:8" ht="15" customHeight="1">
      <c r="A54" s="218" t="s">
        <v>1923</v>
      </c>
      <c r="B54" s="288">
        <v>2012</v>
      </c>
      <c r="C54" s="218" t="s">
        <v>2499</v>
      </c>
      <c r="D54" s="288">
        <v>6</v>
      </c>
      <c r="E54" s="288" t="s">
        <v>2507</v>
      </c>
      <c r="F54" s="288" t="s">
        <v>216</v>
      </c>
      <c r="G54" s="289">
        <v>41639</v>
      </c>
      <c r="H54" s="288" t="s">
        <v>1086</v>
      </c>
    </row>
    <row r="55" spans="1:8" ht="15" customHeight="1">
      <c r="A55" s="65" t="s">
        <v>2625</v>
      </c>
      <c r="B55" s="122">
        <v>2011</v>
      </c>
      <c r="C55" s="65" t="s">
        <v>890</v>
      </c>
      <c r="D55" s="122">
        <v>5</v>
      </c>
      <c r="E55" s="122" t="s">
        <v>1332</v>
      </c>
      <c r="F55" s="122" t="s">
        <v>2343</v>
      </c>
      <c r="G55" s="287">
        <v>40482</v>
      </c>
      <c r="H55" s="122" t="s">
        <v>2349</v>
      </c>
    </row>
    <row r="56" spans="1:8" ht="15" customHeight="1">
      <c r="A56" s="286" t="s">
        <v>209</v>
      </c>
      <c r="B56" s="122">
        <v>2012</v>
      </c>
      <c r="C56" s="65" t="s">
        <v>539</v>
      </c>
      <c r="D56" s="122">
        <v>7</v>
      </c>
      <c r="E56" s="122" t="s">
        <v>2507</v>
      </c>
      <c r="F56" s="122" t="s">
        <v>216</v>
      </c>
      <c r="G56" s="287">
        <v>41061</v>
      </c>
      <c r="H56" s="122" t="s">
        <v>1086</v>
      </c>
    </row>
    <row r="57" spans="1:8" ht="15" customHeight="1">
      <c r="A57" s="286" t="s">
        <v>209</v>
      </c>
      <c r="B57" s="122">
        <v>2012</v>
      </c>
      <c r="C57" s="65" t="s">
        <v>539</v>
      </c>
      <c r="D57" s="122">
        <v>7</v>
      </c>
      <c r="E57" s="122" t="s">
        <v>1332</v>
      </c>
      <c r="F57" s="122" t="s">
        <v>2343</v>
      </c>
      <c r="G57" s="287">
        <v>41061</v>
      </c>
      <c r="H57" s="122" t="s">
        <v>2349</v>
      </c>
    </row>
    <row r="58" spans="1:8" ht="15" customHeight="1">
      <c r="A58" s="286" t="s">
        <v>209</v>
      </c>
      <c r="B58" s="122">
        <v>2012</v>
      </c>
      <c r="C58" s="65" t="s">
        <v>539</v>
      </c>
      <c r="D58" s="122">
        <v>8</v>
      </c>
      <c r="E58" s="122" t="s">
        <v>2507</v>
      </c>
      <c r="F58" s="122" t="s">
        <v>216</v>
      </c>
      <c r="G58" s="287">
        <v>41061</v>
      </c>
      <c r="H58" s="122" t="s">
        <v>1086</v>
      </c>
    </row>
    <row r="59" spans="1:8" ht="15" customHeight="1">
      <c r="A59" s="286" t="s">
        <v>209</v>
      </c>
      <c r="B59" s="122">
        <v>2012</v>
      </c>
      <c r="C59" s="65" t="s">
        <v>539</v>
      </c>
      <c r="D59" s="122">
        <v>8</v>
      </c>
      <c r="E59" s="122" t="s">
        <v>1332</v>
      </c>
      <c r="F59" s="122" t="s">
        <v>2343</v>
      </c>
      <c r="G59" s="287">
        <v>41061</v>
      </c>
      <c r="H59" s="122" t="s">
        <v>2349</v>
      </c>
    </row>
    <row r="60" spans="1:8" ht="15" customHeight="1">
      <c r="A60" s="286" t="s">
        <v>209</v>
      </c>
      <c r="B60" s="122">
        <v>2013</v>
      </c>
      <c r="C60" s="65" t="s">
        <v>224</v>
      </c>
      <c r="D60" s="122">
        <v>5</v>
      </c>
      <c r="E60" s="122" t="s">
        <v>2507</v>
      </c>
      <c r="F60" s="122" t="s">
        <v>216</v>
      </c>
      <c r="G60" s="287">
        <v>41213</v>
      </c>
      <c r="H60" s="122" t="s">
        <v>1086</v>
      </c>
    </row>
    <row r="61" spans="1:8" ht="15" customHeight="1">
      <c r="A61" s="286" t="s">
        <v>209</v>
      </c>
      <c r="B61" s="122">
        <v>2013</v>
      </c>
      <c r="C61" s="65" t="s">
        <v>539</v>
      </c>
      <c r="D61" s="122">
        <v>5</v>
      </c>
      <c r="E61" s="122" t="s">
        <v>2507</v>
      </c>
      <c r="F61" s="122" t="s">
        <v>216</v>
      </c>
      <c r="G61" s="287">
        <v>41244</v>
      </c>
      <c r="H61" s="122" t="s">
        <v>1086</v>
      </c>
    </row>
    <row r="62" spans="1:8" ht="15" customHeight="1">
      <c r="A62" s="286" t="s">
        <v>209</v>
      </c>
      <c r="B62" s="122">
        <v>2013</v>
      </c>
      <c r="C62" s="65" t="s">
        <v>539</v>
      </c>
      <c r="D62" s="122">
        <v>5</v>
      </c>
      <c r="E62" s="122" t="s">
        <v>1332</v>
      </c>
      <c r="F62" s="122" t="s">
        <v>2343</v>
      </c>
      <c r="G62" s="287">
        <v>41244</v>
      </c>
      <c r="H62" s="122" t="s">
        <v>2349</v>
      </c>
    </row>
    <row r="63" spans="1:8" ht="15" customHeight="1">
      <c r="A63" s="286" t="s">
        <v>209</v>
      </c>
      <c r="B63" s="122">
        <v>2013</v>
      </c>
      <c r="C63" s="65" t="s">
        <v>539</v>
      </c>
      <c r="D63" s="122">
        <v>6</v>
      </c>
      <c r="E63" s="122" t="s">
        <v>2507</v>
      </c>
      <c r="F63" s="122" t="s">
        <v>216</v>
      </c>
      <c r="G63" s="287">
        <v>41244</v>
      </c>
      <c r="H63" s="122" t="s">
        <v>1086</v>
      </c>
    </row>
    <row r="64" spans="1:8" ht="15" customHeight="1">
      <c r="A64" s="286" t="s">
        <v>209</v>
      </c>
      <c r="B64" s="122">
        <v>2013</v>
      </c>
      <c r="C64" s="65" t="s">
        <v>539</v>
      </c>
      <c r="D64" s="122">
        <v>6</v>
      </c>
      <c r="E64" s="122" t="s">
        <v>1332</v>
      </c>
      <c r="F64" s="122" t="s">
        <v>2343</v>
      </c>
      <c r="G64" s="287">
        <v>41244</v>
      </c>
      <c r="H64" s="122" t="s">
        <v>2349</v>
      </c>
    </row>
  </sheetData>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F52"/>
  <sheetViews>
    <sheetView workbookViewId="0" topLeftCell="A1"/>
  </sheetViews>
  <sheetFormatPr defaultColWidth="9.140625" defaultRowHeight="15" customHeight="1"/>
  <cols>
    <col min="1" max="1" width="45.57421875" style="0" customWidth="1"/>
    <col min="2" max="2" width="20.7109375" style="0" customWidth="1"/>
    <col min="3" max="3" width="40.57421875" style="0" customWidth="1"/>
    <col min="4" max="4" width="16.57421875" style="0" customWidth="1"/>
    <col min="5" max="5" width="19.57421875" style="0" customWidth="1"/>
    <col min="6" max="6" width="9.140625" style="0" customWidth="1"/>
  </cols>
  <sheetData>
    <row r="1" ht="15" customHeight="1">
      <c r="A1" s="1" t="s">
        <v>2088</v>
      </c>
    </row>
    <row r="2" ht="23.25">
      <c r="A2" s="290"/>
    </row>
    <row r="3" spans="1:2" ht="15" customHeight="1">
      <c r="A3" s="291" t="s">
        <v>1819</v>
      </c>
      <c r="B3" s="88"/>
    </row>
    <row r="4" ht="15" customHeight="1">
      <c r="A4" s="10"/>
    </row>
    <row r="5" spans="1:5" ht="28.5">
      <c r="A5" s="15" t="s">
        <v>2511</v>
      </c>
      <c r="B5" s="15" t="s">
        <v>1684</v>
      </c>
      <c r="C5" s="15" t="s">
        <v>495</v>
      </c>
      <c r="D5" s="15"/>
      <c r="E5" s="53"/>
    </row>
    <row r="6" spans="1:6" ht="28.5">
      <c r="A6" s="110" t="s">
        <v>2059</v>
      </c>
      <c r="B6" s="65">
        <v>9</v>
      </c>
      <c r="C6" s="292">
        <v>20.11</v>
      </c>
      <c r="D6" s="293"/>
      <c r="E6" s="293"/>
      <c r="F6" s="57"/>
    </row>
    <row r="7" spans="1:6" ht="28.5">
      <c r="A7" s="110" t="s">
        <v>2062</v>
      </c>
      <c r="B7" s="65">
        <v>9</v>
      </c>
      <c r="C7" s="292">
        <v>20.11</v>
      </c>
      <c r="D7" s="293"/>
      <c r="E7" s="293"/>
      <c r="F7" s="57"/>
    </row>
    <row r="8" spans="1:6" ht="15" customHeight="1">
      <c r="A8" s="110" t="s">
        <v>309</v>
      </c>
      <c r="B8" s="65">
        <v>19</v>
      </c>
      <c r="C8" s="292">
        <v>20.11</v>
      </c>
      <c r="D8" s="293"/>
      <c r="E8" s="293"/>
      <c r="F8" s="57"/>
    </row>
    <row r="9" spans="1:6" ht="15" customHeight="1">
      <c r="A9" s="110" t="s">
        <v>308</v>
      </c>
      <c r="B9" s="65">
        <v>19</v>
      </c>
      <c r="C9" s="292">
        <v>20.11</v>
      </c>
      <c r="D9" s="293"/>
      <c r="E9" s="293"/>
      <c r="F9" s="57"/>
    </row>
    <row r="10" spans="1:6" ht="28.5">
      <c r="A10" s="110" t="s">
        <v>358</v>
      </c>
      <c r="B10" s="65">
        <v>165</v>
      </c>
      <c r="C10" s="292">
        <v>20.14</v>
      </c>
      <c r="D10" s="293"/>
      <c r="E10" s="293"/>
      <c r="F10" s="57"/>
    </row>
    <row r="11" spans="1:6" ht="28.5">
      <c r="A11" s="110" t="s">
        <v>359</v>
      </c>
      <c r="B11" s="65">
        <v>165</v>
      </c>
      <c r="C11" s="292">
        <v>20.14</v>
      </c>
      <c r="D11" s="293"/>
      <c r="E11" s="293"/>
      <c r="F11" s="57"/>
    </row>
    <row r="12" spans="1:6" ht="28.5">
      <c r="A12" s="110" t="s">
        <v>356</v>
      </c>
      <c r="B12" s="65">
        <v>165</v>
      </c>
      <c r="C12" s="292">
        <v>20.14</v>
      </c>
      <c r="D12" s="293"/>
      <c r="E12" s="293"/>
      <c r="F12" s="57"/>
    </row>
    <row r="13" spans="1:6" ht="28.5">
      <c r="A13" s="110" t="s">
        <v>1329</v>
      </c>
      <c r="B13" s="65">
        <v>76</v>
      </c>
      <c r="C13" s="292">
        <v>20.12</v>
      </c>
      <c r="D13" s="293"/>
      <c r="E13" s="293"/>
      <c r="F13" s="57"/>
    </row>
    <row r="14" spans="1:6" ht="28.5">
      <c r="A14" s="110" t="s">
        <v>1418</v>
      </c>
      <c r="B14" s="65">
        <v>121</v>
      </c>
      <c r="C14" s="292">
        <v>20.11</v>
      </c>
      <c r="D14" s="293"/>
      <c r="E14" s="293"/>
      <c r="F14" s="57"/>
    </row>
    <row r="15" spans="1:6" ht="28.5">
      <c r="A15" s="110" t="s">
        <v>1417</v>
      </c>
      <c r="B15" s="65">
        <v>114</v>
      </c>
      <c r="C15" s="292">
        <v>20.11</v>
      </c>
      <c r="D15" s="293"/>
      <c r="E15" s="293"/>
      <c r="F15" s="57"/>
    </row>
    <row r="16" spans="1:6" ht="71.25">
      <c r="A16" s="110" t="s">
        <v>861</v>
      </c>
      <c r="B16" s="65">
        <v>168</v>
      </c>
      <c r="C16" s="292">
        <v>20.12</v>
      </c>
      <c r="D16" s="293"/>
      <c r="E16" s="293"/>
      <c r="F16" s="57"/>
    </row>
    <row r="17" spans="1:6" ht="15" customHeight="1">
      <c r="A17" s="110" t="s">
        <v>1171</v>
      </c>
      <c r="B17" s="65">
        <v>19</v>
      </c>
      <c r="C17" s="292">
        <v>20.11</v>
      </c>
      <c r="D17" s="293"/>
      <c r="E17" s="293"/>
      <c r="F17" s="57"/>
    </row>
    <row r="18" spans="1:6" ht="15" customHeight="1">
      <c r="A18" s="110" t="s">
        <v>1168</v>
      </c>
      <c r="B18" s="65">
        <v>19</v>
      </c>
      <c r="C18" s="292">
        <v>20.11</v>
      </c>
      <c r="D18" s="293"/>
      <c r="E18" s="293"/>
      <c r="F18" s="57"/>
    </row>
    <row r="19" spans="1:6" ht="57">
      <c r="A19" s="110" t="s">
        <v>1226</v>
      </c>
      <c r="B19" s="65">
        <v>170</v>
      </c>
      <c r="C19" s="292">
        <v>20.12</v>
      </c>
      <c r="D19" s="293"/>
      <c r="E19" s="293"/>
      <c r="F19" s="57"/>
    </row>
    <row r="20" spans="1:6" ht="28.5">
      <c r="A20" s="110" t="s">
        <v>2256</v>
      </c>
      <c r="B20" s="65">
        <v>115</v>
      </c>
      <c r="C20" s="65">
        <v>2012</v>
      </c>
      <c r="D20" s="293"/>
      <c r="E20" s="293"/>
      <c r="F20" s="57"/>
    </row>
    <row r="21" spans="1:6" ht="28.5">
      <c r="A21" s="110" t="s">
        <v>2254</v>
      </c>
      <c r="B21" s="65">
        <v>115</v>
      </c>
      <c r="C21" s="292">
        <v>20.12</v>
      </c>
      <c r="D21" s="293"/>
      <c r="E21" s="293"/>
      <c r="F21" s="57"/>
    </row>
    <row r="22" spans="1:6" ht="15" customHeight="1">
      <c r="A22" s="110" t="s">
        <v>1509</v>
      </c>
      <c r="B22" s="65">
        <v>35</v>
      </c>
      <c r="C22" s="292">
        <v>20.11</v>
      </c>
      <c r="D22" s="293"/>
      <c r="E22" s="293"/>
      <c r="F22" s="57"/>
    </row>
    <row r="23" spans="1:6" ht="15" customHeight="1">
      <c r="A23" s="110" t="s">
        <v>1513</v>
      </c>
      <c r="B23" s="65">
        <v>35</v>
      </c>
      <c r="C23" s="292">
        <v>20.12</v>
      </c>
      <c r="D23" s="293"/>
      <c r="E23" s="293"/>
      <c r="F23" s="57"/>
    </row>
    <row r="24" spans="1:6" ht="15" customHeight="1">
      <c r="A24" s="110"/>
      <c r="B24" s="65"/>
      <c r="C24" s="292"/>
      <c r="D24" s="293"/>
      <c r="E24" s="293"/>
      <c r="F24" s="57"/>
    </row>
    <row r="25" spans="1:6" ht="15" customHeight="1">
      <c r="A25" s="110"/>
      <c r="B25" s="65"/>
      <c r="C25" s="65"/>
      <c r="D25" s="293"/>
      <c r="E25" s="293"/>
      <c r="F25" s="57"/>
    </row>
    <row r="26" spans="1:6" ht="213.75">
      <c r="A26" s="110" t="s">
        <v>1654</v>
      </c>
      <c r="B26" s="65"/>
      <c r="C26" s="65"/>
      <c r="D26" s="293"/>
      <c r="E26" s="293"/>
      <c r="F26" s="57"/>
    </row>
    <row r="27" spans="1:6" ht="171">
      <c r="A27" s="110" t="s">
        <v>2018</v>
      </c>
      <c r="B27" s="65"/>
      <c r="C27" s="65"/>
      <c r="D27" s="293"/>
      <c r="E27" s="293"/>
      <c r="F27" s="57"/>
    </row>
    <row r="28" spans="1:6" ht="199.5">
      <c r="A28" s="110" t="s">
        <v>1035</v>
      </c>
      <c r="B28" s="65"/>
      <c r="C28" s="65"/>
      <c r="D28" s="293"/>
      <c r="E28" s="293"/>
      <c r="F28" s="57"/>
    </row>
    <row r="29" spans="1:6" ht="15" customHeight="1">
      <c r="A29" s="65"/>
      <c r="B29" s="65"/>
      <c r="C29" s="65"/>
      <c r="D29" s="293"/>
      <c r="E29" s="293"/>
      <c r="F29" s="57"/>
    </row>
    <row r="30" spans="1:6" ht="15" customHeight="1">
      <c r="A30" s="65"/>
      <c r="B30" s="65"/>
      <c r="C30" s="65"/>
      <c r="D30" s="293"/>
      <c r="E30" s="293"/>
      <c r="F30" s="57"/>
    </row>
    <row r="31" spans="1:6" ht="15" customHeight="1">
      <c r="A31" s="65"/>
      <c r="B31" s="65"/>
      <c r="C31" s="65"/>
      <c r="D31" s="293"/>
      <c r="E31" s="293"/>
      <c r="F31" s="57"/>
    </row>
    <row r="32" spans="1:6" ht="15" customHeight="1">
      <c r="A32" s="65"/>
      <c r="B32" s="65"/>
      <c r="C32" s="65"/>
      <c r="D32" s="294"/>
      <c r="E32" s="294"/>
      <c r="F32" s="57"/>
    </row>
    <row r="33" spans="1:6" ht="15" customHeight="1">
      <c r="A33" s="65"/>
      <c r="B33" s="65"/>
      <c r="C33" s="65"/>
      <c r="D33" s="293"/>
      <c r="E33" s="293"/>
      <c r="F33" s="57"/>
    </row>
    <row r="34" spans="1:6" ht="15" customHeight="1">
      <c r="A34" s="65"/>
      <c r="B34" s="65"/>
      <c r="C34" s="65"/>
      <c r="D34" s="293"/>
      <c r="E34" s="293"/>
      <c r="F34" s="57"/>
    </row>
    <row r="35" spans="1:6" ht="15" customHeight="1">
      <c r="A35" s="65"/>
      <c r="B35" s="65"/>
      <c r="C35" s="65"/>
      <c r="D35" s="293"/>
      <c r="E35" s="293"/>
      <c r="F35" s="57"/>
    </row>
    <row r="36" spans="1:6" ht="15" customHeight="1">
      <c r="A36" s="65"/>
      <c r="B36" s="65"/>
      <c r="C36" s="65"/>
      <c r="D36" s="293"/>
      <c r="E36" s="293"/>
      <c r="F36" s="57"/>
    </row>
    <row r="37" spans="1:6" ht="15" customHeight="1">
      <c r="A37" s="65"/>
      <c r="B37" s="65"/>
      <c r="C37" s="65"/>
      <c r="D37" s="293"/>
      <c r="E37" s="293"/>
      <c r="F37" s="57"/>
    </row>
    <row r="38" spans="1:6" ht="15" customHeight="1">
      <c r="A38" s="65"/>
      <c r="B38" s="65"/>
      <c r="C38" s="65"/>
      <c r="D38" s="294"/>
      <c r="E38" s="294"/>
      <c r="F38" s="57"/>
    </row>
    <row r="39" spans="1:6" ht="15" customHeight="1">
      <c r="A39" s="65"/>
      <c r="B39" s="65"/>
      <c r="C39" s="65"/>
      <c r="D39" s="293"/>
      <c r="E39" s="293"/>
      <c r="F39" s="57"/>
    </row>
    <row r="40" spans="1:6" ht="15" customHeight="1">
      <c r="A40" s="65"/>
      <c r="B40" s="65"/>
      <c r="C40" s="65"/>
      <c r="D40" s="293"/>
      <c r="E40" s="293"/>
      <c r="F40" s="57"/>
    </row>
    <row r="41" spans="1:6" ht="15" customHeight="1">
      <c r="A41" s="65"/>
      <c r="B41" s="65"/>
      <c r="C41" s="65"/>
      <c r="D41" s="293"/>
      <c r="E41" s="293"/>
      <c r="F41" s="57"/>
    </row>
    <row r="42" spans="1:6" ht="15" customHeight="1">
      <c r="A42" s="65"/>
      <c r="B42" s="65"/>
      <c r="C42" s="65"/>
      <c r="D42" s="293"/>
      <c r="E42" s="293"/>
      <c r="F42" s="57"/>
    </row>
    <row r="43" spans="1:6" ht="15" customHeight="1">
      <c r="A43" s="65"/>
      <c r="B43" s="65"/>
      <c r="C43" s="65"/>
      <c r="D43" s="293"/>
      <c r="E43" s="293"/>
      <c r="F43" s="57"/>
    </row>
    <row r="44" spans="1:6" ht="15" customHeight="1">
      <c r="A44" s="65"/>
      <c r="B44" s="65"/>
      <c r="C44" s="65"/>
      <c r="D44" s="293"/>
      <c r="E44" s="293"/>
      <c r="F44" s="57"/>
    </row>
    <row r="45" spans="1:6" ht="15" customHeight="1">
      <c r="A45" s="65"/>
      <c r="B45" s="65"/>
      <c r="C45" s="65"/>
      <c r="D45" s="293"/>
      <c r="E45" s="293"/>
      <c r="F45" s="57"/>
    </row>
    <row r="46" spans="1:6" ht="15" customHeight="1">
      <c r="A46" s="65"/>
      <c r="B46" s="65"/>
      <c r="C46" s="65"/>
      <c r="D46" s="293"/>
      <c r="E46" s="293"/>
      <c r="F46" s="57"/>
    </row>
    <row r="47" spans="1:6" ht="15" customHeight="1">
      <c r="A47" s="65"/>
      <c r="B47" s="65"/>
      <c r="C47" s="65"/>
      <c r="D47" s="293"/>
      <c r="E47" s="293"/>
      <c r="F47" s="57"/>
    </row>
    <row r="48" spans="1:6" ht="15" customHeight="1">
      <c r="A48" s="65"/>
      <c r="B48" s="65"/>
      <c r="C48" s="65"/>
      <c r="D48" s="293"/>
      <c r="E48" s="293"/>
      <c r="F48" s="57"/>
    </row>
    <row r="49" spans="1:5" ht="15" customHeight="1">
      <c r="A49" s="44"/>
      <c r="B49" s="44"/>
      <c r="C49" s="44"/>
      <c r="D49" s="44"/>
      <c r="E49" s="44"/>
    </row>
    <row r="50" spans="1:5" ht="15" customHeight="1">
      <c r="A50" s="6"/>
      <c r="B50" s="6"/>
      <c r="C50" s="6"/>
      <c r="D50" s="6"/>
      <c r="E50" s="6"/>
    </row>
    <row r="51" spans="1:5" ht="15" customHeight="1">
      <c r="A51" s="6"/>
      <c r="B51" s="6"/>
      <c r="C51" s="6"/>
      <c r="D51" s="6"/>
      <c r="E51" s="6"/>
    </row>
    <row r="52" ht="15" customHeight="1">
      <c r="A52" s="4"/>
    </row>
  </sheetData>
  <mergeCells count="2">
    <mergeCell ref="A50:E50"/>
    <mergeCell ref="A51:E51"/>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O39"/>
  <sheetViews>
    <sheetView workbookViewId="0" topLeftCell="A1"/>
  </sheetViews>
  <sheetFormatPr defaultColWidth="9.140625" defaultRowHeight="15" customHeight="1"/>
  <cols>
    <col min="1" max="1" width="10.8515625" style="0" customWidth="1"/>
    <col min="2" max="2" width="17.7109375" style="0" customWidth="1"/>
    <col min="3" max="3" width="4.57421875" style="0" customWidth="1"/>
    <col min="4" max="4" width="12.57421875" style="0" customWidth="1"/>
    <col min="5" max="5" width="9.8515625" style="0" customWidth="1"/>
    <col min="6" max="7" width="13.00390625" style="0" customWidth="1"/>
    <col min="8" max="8" width="14.140625" style="0" customWidth="1"/>
    <col min="9" max="9" width="12.28125" style="0" customWidth="1"/>
    <col min="10" max="10" width="9.140625" style="0" customWidth="1"/>
    <col min="11" max="11" width="9.00390625" style="0" customWidth="1"/>
    <col min="12" max="12" width="12.8515625" style="0" customWidth="1"/>
    <col min="13" max="15" width="9.140625" style="0" customWidth="1"/>
  </cols>
  <sheetData>
    <row r="1" spans="1:3" ht="15" customHeight="1">
      <c r="A1" s="295" t="s">
        <v>2189</v>
      </c>
      <c r="B1" s="296"/>
      <c r="C1" s="296"/>
    </row>
    <row r="2" spans="1:3" ht="15" customHeight="1">
      <c r="A2" s="295" t="s">
        <v>253</v>
      </c>
      <c r="B2" s="296"/>
      <c r="C2" s="296"/>
    </row>
    <row r="3" spans="7:15" ht="15" customHeight="1">
      <c r="G3" s="53"/>
      <c r="J3" s="8" t="s">
        <v>392</v>
      </c>
      <c r="L3" s="53"/>
      <c r="M3" s="53"/>
      <c r="N3" s="53"/>
      <c r="O3" s="53"/>
    </row>
    <row r="4" spans="1:15" ht="90">
      <c r="A4" s="297" t="s">
        <v>465</v>
      </c>
      <c r="B4" s="297" t="s">
        <v>125</v>
      </c>
      <c r="F4" s="298" t="s">
        <v>2358</v>
      </c>
      <c r="G4" s="299" t="s">
        <v>511</v>
      </c>
      <c r="H4" s="300" t="s">
        <v>2332</v>
      </c>
      <c r="I4" s="301" t="s">
        <v>494</v>
      </c>
      <c r="J4" s="301" t="s">
        <v>2677</v>
      </c>
      <c r="K4" s="298" t="s">
        <v>2679</v>
      </c>
      <c r="L4" s="302" t="s">
        <v>797</v>
      </c>
      <c r="M4" s="44" t="s">
        <v>2480</v>
      </c>
      <c r="N4" s="44" t="s">
        <v>1853</v>
      </c>
      <c r="O4" s="72" t="s">
        <v>941</v>
      </c>
    </row>
    <row r="5" spans="1:15" ht="15" customHeight="1">
      <c r="A5" s="144">
        <v>2011</v>
      </c>
      <c r="B5" s="303">
        <v>4.5199631854485</v>
      </c>
      <c r="C5" s="57"/>
      <c r="F5" s="304">
        <v>4.480698</v>
      </c>
      <c r="G5" s="305">
        <f>(F5*$I$39)/$H$39</f>
      </c>
      <c r="H5" s="306">
        <v>5.68267393112183</v>
      </c>
      <c r="I5" s="307">
        <f>(H5*$I$39)/$G$39</f>
      </c>
      <c r="J5" s="308">
        <v>1</v>
      </c>
      <c r="K5" s="309">
        <v>0</v>
      </c>
      <c r="L5" s="306">
        <f>(G5*J5)+(I5*K5)</f>
      </c>
      <c r="M5" s="7">
        <v>6.27</v>
      </c>
      <c r="N5" s="182">
        <f>M5/H5</f>
      </c>
      <c r="O5" s="310">
        <f>L5*N5</f>
      </c>
    </row>
    <row r="6" spans="1:15" ht="15" customHeight="1">
      <c r="A6" s="144">
        <v>2012</v>
      </c>
      <c r="B6" s="303">
        <v>4.60656348735333</v>
      </c>
      <c r="C6" s="57"/>
      <c r="F6" s="304">
        <v>4.566546</v>
      </c>
      <c r="G6" s="305">
        <f>(F6*$I$39)/$H$39</f>
      </c>
      <c r="H6" s="306">
        <v>6.1725115776062</v>
      </c>
      <c r="I6" s="307">
        <f>(H6*$I$39)/$G$39</f>
      </c>
      <c r="J6" s="308">
        <f>1-K6</f>
      </c>
      <c r="K6" s="309">
        <f>K5+(1/14)</f>
      </c>
      <c r="L6" s="306">
        <f>(G6*J6)+(I6*K6)</f>
      </c>
      <c r="M6" s="7">
        <v>7.15</v>
      </c>
      <c r="N6" s="182">
        <f>M6/H6</f>
      </c>
      <c r="O6" s="310">
        <f>L6*N6</f>
      </c>
    </row>
    <row r="7" spans="1:15" ht="15" customHeight="1">
      <c r="A7" s="144">
        <v>2013</v>
      </c>
      <c r="B7" s="303">
        <v>4.74299971688612</v>
      </c>
      <c r="C7" s="57"/>
      <c r="F7" s="304">
        <v>4.701797</v>
      </c>
      <c r="G7" s="305">
        <f>(F7*$I$39)/$H$39</f>
      </c>
      <c r="H7" s="306">
        <v>6.12901878356934</v>
      </c>
      <c r="I7" s="307">
        <f>(H7*$I$39)/$G$39</f>
      </c>
      <c r="J7" s="308">
        <f>1-K7</f>
      </c>
      <c r="K7" s="309">
        <f>K6+(1/14)</f>
      </c>
      <c r="L7" s="306">
        <f>(G7*J7)+(I7*K7)</f>
      </c>
      <c r="M7" s="7">
        <v>7.27</v>
      </c>
      <c r="N7" s="182">
        <f>M7/H7</f>
      </c>
      <c r="O7" s="310">
        <f>L7*N7</f>
      </c>
    </row>
    <row r="8" spans="1:15" ht="15" customHeight="1">
      <c r="A8" s="144">
        <v>2014</v>
      </c>
      <c r="B8" s="303">
        <v>4.80767555972843</v>
      </c>
      <c r="C8" s="57"/>
      <c r="F8" s="304">
        <v>4.765911</v>
      </c>
      <c r="G8" s="305">
        <f>(F8*$I$39)/$H$39</f>
      </c>
      <c r="H8" s="306">
        <v>6.08605670928955</v>
      </c>
      <c r="I8" s="307">
        <f>(H8*$I$39)/$G$39</f>
      </c>
      <c r="J8" s="308">
        <f>1-K8</f>
      </c>
      <c r="K8" s="309">
        <f>K7+(1/14)</f>
      </c>
      <c r="L8" s="306">
        <f>(G8*J8)+(I8*K8)</f>
      </c>
      <c r="M8" s="7">
        <v>7.41</v>
      </c>
      <c r="N8" s="182">
        <f>M8/H8</f>
      </c>
      <c r="O8" s="310">
        <f>L8*N8</f>
      </c>
    </row>
    <row r="9" spans="1:15" ht="15" customHeight="1">
      <c r="A9" s="144">
        <v>2015</v>
      </c>
      <c r="B9" s="303">
        <v>4.84780516799043</v>
      </c>
      <c r="C9" s="57"/>
      <c r="F9" s="304">
        <v>4.805692</v>
      </c>
      <c r="G9" s="305">
        <f>(F9*$I$39)/$H$39</f>
      </c>
      <c r="H9" s="306">
        <v>6.27072048187256</v>
      </c>
      <c r="I9" s="307">
        <f>(H9*$I$39)/$G$39</f>
      </c>
      <c r="J9" s="308">
        <f>1-K9</f>
      </c>
      <c r="K9" s="309">
        <f>K8+(1/14)</f>
      </c>
      <c r="L9" s="306">
        <f>(G9*J9)+(I9*K9)</f>
      </c>
      <c r="M9" s="7">
        <v>7.59</v>
      </c>
      <c r="N9" s="182">
        <f>M9/H9</f>
      </c>
      <c r="O9" s="310">
        <f>L9*N9</f>
      </c>
    </row>
    <row r="10" spans="1:15" ht="15" customHeight="1">
      <c r="A10" s="144">
        <v>2016</v>
      </c>
      <c r="B10" s="303">
        <v>4.87700785343264</v>
      </c>
      <c r="C10" s="57"/>
      <c r="F10" s="304">
        <v>4.834641</v>
      </c>
      <c r="G10" s="305">
        <f>(F10*$I$39)/$H$39</f>
      </c>
      <c r="H10" s="306">
        <v>6.37700891494751</v>
      </c>
      <c r="I10" s="307">
        <f>(H10*$I$39)/$G$39</f>
      </c>
      <c r="J10" s="308">
        <f>1-K10</f>
      </c>
      <c r="K10" s="309">
        <f>K9+(1/14)</f>
      </c>
      <c r="L10" s="306">
        <f>(G10*J10)+(I10*K10)</f>
      </c>
      <c r="M10" s="7">
        <v>7.67</v>
      </c>
      <c r="N10" s="182">
        <f>M10/H10</f>
      </c>
      <c r="O10" s="310">
        <f>L10*N10</f>
      </c>
    </row>
    <row r="11" spans="1:15" ht="15" customHeight="1">
      <c r="A11" s="144">
        <v>2017</v>
      </c>
      <c r="B11" s="303">
        <v>4.92474857992537</v>
      </c>
      <c r="C11" s="57"/>
      <c r="F11" s="304">
        <v>4.881967</v>
      </c>
      <c r="G11" s="305">
        <f>(F11*$I$39)/$H$39</f>
      </c>
      <c r="H11" s="306">
        <v>6.3849573135376</v>
      </c>
      <c r="I11" s="307">
        <f>(H11*$I$39)/$G$39</f>
      </c>
      <c r="J11" s="308">
        <f>1-K11</f>
      </c>
      <c r="K11" s="309">
        <f>K10+(1/14)</f>
      </c>
      <c r="L11" s="306">
        <f>(G11*J11)+(I11*K11)</f>
      </c>
      <c r="M11" s="7">
        <v>7.64</v>
      </c>
      <c r="N11" s="182">
        <f>M11/H11</f>
      </c>
      <c r="O11" s="310">
        <f>L11*N11</f>
      </c>
    </row>
    <row r="12" spans="1:15" ht="15" customHeight="1">
      <c r="A12" s="144">
        <v>2018</v>
      </c>
      <c r="B12" s="303">
        <v>5.00285812210216</v>
      </c>
      <c r="C12" s="57"/>
      <c r="F12" s="304">
        <v>4.959398</v>
      </c>
      <c r="G12" s="305">
        <f>(F12*$I$39)/$H$39</f>
      </c>
      <c r="H12" s="306">
        <v>6.43404626846314</v>
      </c>
      <c r="I12" s="307">
        <f>(H12*$I$39)/$G$39</f>
      </c>
      <c r="J12" s="308">
        <f>1-K12</f>
      </c>
      <c r="K12" s="309">
        <f>K11+(1/14)</f>
      </c>
      <c r="L12" s="306">
        <f>(G12*J12)+(I12*K12)</f>
      </c>
      <c r="M12" s="7">
        <v>7.68</v>
      </c>
      <c r="N12" s="182">
        <f>M12/H12</f>
      </c>
      <c r="O12" s="310">
        <f>L12*N12</f>
      </c>
    </row>
    <row r="13" spans="1:15" ht="15" customHeight="1">
      <c r="A13" s="144">
        <v>2019</v>
      </c>
      <c r="B13" s="303">
        <v>5.08068016677123</v>
      </c>
      <c r="C13" s="57"/>
      <c r="F13" s="304">
        <v>5.036544</v>
      </c>
      <c r="G13" s="305">
        <f>(F13*$I$39)/$H$39</f>
      </c>
      <c r="H13" s="306">
        <v>6.50618314743042</v>
      </c>
      <c r="I13" s="307">
        <f>(H13*$I$39)/$G$39</f>
      </c>
      <c r="J13" s="308">
        <f>1-K13</f>
      </c>
      <c r="K13" s="309">
        <f>K12+(1/14)</f>
      </c>
      <c r="L13" s="306">
        <f>(G13*J13)+(I13*K13)</f>
      </c>
      <c r="M13" s="7">
        <v>7.85</v>
      </c>
      <c r="N13" s="182">
        <f>M13/H13</f>
      </c>
      <c r="O13" s="310">
        <f>L13*N13</f>
      </c>
    </row>
    <row r="14" spans="1:15" ht="15" customHeight="1">
      <c r="A14" s="144">
        <v>2020</v>
      </c>
      <c r="B14" s="303">
        <v>5.22335458783998</v>
      </c>
      <c r="C14" s="57"/>
      <c r="F14" s="304">
        <v>5.177979</v>
      </c>
      <c r="G14" s="305">
        <f>(F14*$I$39)/$H$39</f>
      </c>
      <c r="H14" s="306">
        <v>6.63996934890747</v>
      </c>
      <c r="I14" s="307">
        <f>(H14*$I$39)/$G$39</f>
      </c>
      <c r="J14" s="308">
        <f>1-K14</f>
      </c>
      <c r="K14" s="309">
        <f>K13+(1/14)</f>
      </c>
      <c r="L14" s="306">
        <f>(G14*J14)+(I14*K14)</f>
      </c>
      <c r="M14" s="7">
        <v>7.8</v>
      </c>
      <c r="N14" s="182">
        <f>M14/H14</f>
      </c>
      <c r="O14" s="310">
        <f>L14*N14</f>
      </c>
    </row>
    <row r="15" spans="1:15" ht="15" customHeight="1">
      <c r="A15" s="144">
        <v>2021</v>
      </c>
      <c r="B15" s="303">
        <v>5.37942841029493</v>
      </c>
      <c r="C15" s="57"/>
      <c r="F15" s="304">
        <v>5.332697</v>
      </c>
      <c r="G15" s="305">
        <f>(F15*$I$39)/$H$39</f>
      </c>
      <c r="H15" s="306">
        <v>6.7400803565979</v>
      </c>
      <c r="I15" s="307">
        <f>(H15*$I$39)/$G$39</f>
      </c>
      <c r="J15" s="308">
        <f>1-K15</f>
      </c>
      <c r="K15" s="309">
        <f>K14+(1/14)</f>
      </c>
      <c r="L15" s="306">
        <f>(G15*J15)+(I15*K15)</f>
      </c>
      <c r="M15" s="7">
        <v>7.61</v>
      </c>
      <c r="N15" s="182">
        <f>M15/H15</f>
      </c>
      <c r="O15" s="310">
        <f>L15*N15</f>
      </c>
    </row>
    <row r="16" spans="1:15" ht="15" customHeight="1">
      <c r="A16" s="144">
        <v>2022</v>
      </c>
      <c r="B16" s="303">
        <v>5.53297427220829</v>
      </c>
      <c r="C16" s="57"/>
      <c r="F16" s="304">
        <v>5.484909</v>
      </c>
      <c r="G16" s="305">
        <f>(F16*$I$39)/$H$39</f>
      </c>
      <c r="H16" s="306">
        <v>6.92892932891846</v>
      </c>
      <c r="I16" s="307">
        <f>(H16*$I$39)/$G$39</f>
      </c>
      <c r="J16" s="308">
        <f>1-K16</f>
      </c>
      <c r="K16" s="309">
        <f>K15+(1/14)</f>
      </c>
      <c r="L16" s="306">
        <f>(G16*J16)+(I16*K16)</f>
      </c>
      <c r="M16" s="7">
        <v>7.84</v>
      </c>
      <c r="N16" s="182">
        <f>M16/H16</f>
      </c>
      <c r="O16" s="310">
        <f>L16*N16</f>
      </c>
    </row>
    <row r="17" spans="1:15" ht="15" customHeight="1">
      <c r="A17" s="144">
        <v>2023</v>
      </c>
      <c r="B17" s="303">
        <v>5.71642693626699</v>
      </c>
      <c r="C17" s="57"/>
      <c r="F17" s="304">
        <v>5.666768</v>
      </c>
      <c r="G17" s="305">
        <f>(F17*$I$39)/$H$39</f>
      </c>
      <c r="H17" s="306">
        <v>6.95708656311035</v>
      </c>
      <c r="I17" s="307">
        <f>(H17*$I$39)/$G$39</f>
      </c>
      <c r="J17" s="308">
        <f>1-K17</f>
      </c>
      <c r="K17" s="309">
        <f>K16+(1/14)</f>
      </c>
      <c r="L17" s="306">
        <f>(G17*J17)+(I17*K17)</f>
      </c>
      <c r="M17" s="7">
        <v>8.15</v>
      </c>
      <c r="N17" s="182">
        <f>M17/H17</f>
      </c>
      <c r="O17" s="310">
        <f>L17*N17</f>
      </c>
    </row>
    <row r="18" spans="1:15" ht="15" customHeight="1">
      <c r="A18" s="144">
        <v>2024</v>
      </c>
      <c r="B18" s="303">
        <v>5.89710045775105</v>
      </c>
      <c r="C18" s="57"/>
      <c r="F18" s="304">
        <v>5.845872</v>
      </c>
      <c r="G18" s="305">
        <f>(F18*$I$39)/$H$39</f>
      </c>
      <c r="H18" s="306">
        <v>6.91437673568726</v>
      </c>
      <c r="I18" s="307">
        <f>(H18*$I$39)/$G$39</f>
      </c>
      <c r="J18" s="308">
        <f>1-K18</f>
      </c>
      <c r="K18" s="309">
        <f>K17+(1/14)</f>
      </c>
      <c r="L18" s="306">
        <f>(G18*J18)+(I18*K18)</f>
      </c>
      <c r="M18" s="7">
        <v>8.43</v>
      </c>
      <c r="N18" s="182">
        <f>M18/H18</f>
      </c>
      <c r="O18" s="310">
        <f>L18*N18</f>
      </c>
    </row>
    <row r="19" spans="1:15" ht="15" customHeight="1">
      <c r="A19" s="144">
        <v>2025</v>
      </c>
      <c r="B19" s="303">
        <v>6.06557904109178</v>
      </c>
      <c r="C19" s="57"/>
      <c r="F19" s="304">
        <v>6.012887</v>
      </c>
      <c r="G19" s="305">
        <f>(F19*$I$39)/$H$39</f>
      </c>
      <c r="H19" s="306">
        <v>6.99175214767456</v>
      </c>
      <c r="I19" s="307">
        <f>(H19*$I$39)/$G$39</f>
      </c>
      <c r="J19" s="308">
        <f>1-K19</f>
      </c>
      <c r="K19" s="309">
        <v>1</v>
      </c>
      <c r="L19" s="306">
        <f>(G19*J19)+(I19*K19)</f>
      </c>
      <c r="M19" s="7">
        <v>8.71</v>
      </c>
      <c r="N19" s="182">
        <f>M19/H19</f>
      </c>
      <c r="O19" s="310">
        <f>L19*N19</f>
      </c>
    </row>
    <row r="20" spans="1:15" ht="15" customHeight="1">
      <c r="A20" s="144">
        <v>2026</v>
      </c>
      <c r="B20" s="303">
        <v>6.2062803213707</v>
      </c>
      <c r="C20" s="57"/>
      <c r="F20" s="304">
        <v>6.152366</v>
      </c>
      <c r="G20" s="305">
        <f>(F20*$I$39)/$H$39</f>
      </c>
      <c r="H20" s="306">
        <v>7.15202474594116</v>
      </c>
      <c r="I20" s="307">
        <f>(H20*$I$39)/$G$39</f>
      </c>
      <c r="J20" s="308">
        <f>1-K20</f>
      </c>
      <c r="K20" s="309">
        <v>1</v>
      </c>
      <c r="L20" s="306">
        <f>(G20*J20)+(I20*K20)</f>
      </c>
      <c r="M20" s="7">
        <v>8.92</v>
      </c>
      <c r="N20" s="182">
        <f>M20/H20</f>
      </c>
      <c r="O20" s="310">
        <f>L20*N20</f>
      </c>
    </row>
    <row r="21" spans="1:15" ht="15" customHeight="1">
      <c r="A21" s="144">
        <v>2027</v>
      </c>
      <c r="B21" s="303">
        <v>6.334954118195</v>
      </c>
      <c r="C21" s="57"/>
      <c r="F21" s="304">
        <v>6.279922</v>
      </c>
      <c r="G21" s="305">
        <f>(F21*$I$39)/$H$39</f>
      </c>
      <c r="H21" s="306">
        <v>7.29198360443115</v>
      </c>
      <c r="I21" s="307">
        <f>(H21*$I$39)/$G$39</f>
      </c>
      <c r="J21" s="308">
        <f>1-K21</f>
      </c>
      <c r="K21" s="309">
        <v>1</v>
      </c>
      <c r="L21" s="306">
        <f>(G21*J21)+(I21*K21)</f>
      </c>
      <c r="M21" s="7">
        <v>9.14</v>
      </c>
      <c r="N21" s="182">
        <f>M21/H21</f>
      </c>
      <c r="O21" s="310">
        <f>L21*N21</f>
      </c>
    </row>
    <row r="22" spans="1:15" ht="15" customHeight="1">
      <c r="A22" s="144">
        <v>2028</v>
      </c>
      <c r="B22" s="303">
        <v>6.42029548364497</v>
      </c>
      <c r="C22" s="57"/>
      <c r="F22" s="304">
        <v>6.364522</v>
      </c>
      <c r="G22" s="305">
        <f>(F22*$I$39)/$H$39</f>
      </c>
      <c r="H22" s="306">
        <v>7.53026962280274</v>
      </c>
      <c r="I22" s="307">
        <f>(H22*$I$39)/$G$39</f>
      </c>
      <c r="J22" s="308">
        <f>1-K22</f>
      </c>
      <c r="K22" s="309">
        <v>1</v>
      </c>
      <c r="L22" s="306">
        <f>(G22*J22)+(I22*K22)</f>
      </c>
      <c r="M22" s="7">
        <v>9.5</v>
      </c>
      <c r="N22" s="182">
        <f>M22/H22</f>
      </c>
      <c r="O22" s="310">
        <f>L22*N22</f>
      </c>
    </row>
    <row r="23" spans="1:15" ht="15" customHeight="1">
      <c r="A23" s="144">
        <v>2029</v>
      </c>
      <c r="B23" s="303">
        <v>6.48218512257034</v>
      </c>
      <c r="C23" s="57"/>
      <c r="F23" s="304">
        <v>6.425874</v>
      </c>
      <c r="G23" s="305">
        <f>(F23*$I$39)/$H$39</f>
      </c>
      <c r="H23" s="306">
        <v>7.77427244186401</v>
      </c>
      <c r="I23" s="307">
        <f>(H23*$I$39)/$G$39</f>
      </c>
      <c r="J23" s="308">
        <f>1-K23</f>
      </c>
      <c r="K23" s="309">
        <v>1</v>
      </c>
      <c r="L23" s="306">
        <f>(G23*J23)+(I23*K23)</f>
      </c>
      <c r="M23" s="7">
        <v>9.78</v>
      </c>
      <c r="N23" s="182">
        <f>M23/H23</f>
      </c>
      <c r="O23" s="310">
        <f>L23*N23</f>
      </c>
    </row>
    <row r="24" spans="1:15" ht="15" customHeight="1">
      <c r="A24" s="144">
        <v>2030</v>
      </c>
      <c r="B24" s="303">
        <v>6.55958752175446</v>
      </c>
      <c r="C24" s="57"/>
      <c r="F24" s="304">
        <v>6.502604</v>
      </c>
      <c r="G24" s="305">
        <f>(F24*$I$39)/$H$39</f>
      </c>
      <c r="H24" s="306">
        <v>8.04983615875244</v>
      </c>
      <c r="I24" s="307">
        <f>(H24*$I$39)/$G$39</f>
      </c>
      <c r="J24" s="308">
        <f>1-K24</f>
      </c>
      <c r="K24" s="309">
        <v>1</v>
      </c>
      <c r="L24" s="306">
        <f>(G24*J24)+(I24*K24)</f>
      </c>
      <c r="M24" s="7">
        <v>10</v>
      </c>
      <c r="N24" s="182">
        <f>M24/H24</f>
      </c>
      <c r="O24" s="310">
        <f>L24*N24</f>
      </c>
    </row>
    <row r="25" spans="1:15" ht="15" customHeight="1">
      <c r="A25" s="144">
        <v>2031</v>
      </c>
      <c r="B25" s="303">
        <v>6.68038691315675</v>
      </c>
      <c r="C25" s="57"/>
      <c r="F25" s="304">
        <v>6.622354</v>
      </c>
      <c r="G25" s="305">
        <f>(F25*$I$39)/$H$39</f>
      </c>
      <c r="H25" s="306">
        <v>8.38898372650146</v>
      </c>
      <c r="I25" s="307">
        <f>(H25*$I$39)/$G$39</f>
      </c>
      <c r="J25" s="308">
        <f>1-K25</f>
      </c>
      <c r="K25" s="309">
        <v>1</v>
      </c>
      <c r="L25" s="306">
        <f>(G25*J25)+(I25*K25)</f>
      </c>
      <c r="M25" s="7">
        <v>9.93</v>
      </c>
      <c r="N25" s="182">
        <f>M25/H25</f>
      </c>
      <c r="O25" s="310">
        <f>L25*N25</f>
      </c>
    </row>
    <row r="26" spans="1:15" ht="15" customHeight="1">
      <c r="A26" s="144">
        <v>2032</v>
      </c>
      <c r="B26" s="303">
        <v>6.81801146572145</v>
      </c>
      <c r="C26" s="57"/>
      <c r="F26" s="304">
        <v>6.758783</v>
      </c>
      <c r="G26" s="305">
        <f>(F26*$I$39)/$H$39</f>
      </c>
      <c r="H26" s="306">
        <v>8.49679374694824</v>
      </c>
      <c r="I26" s="307">
        <f>(H26*$I$39)/$G$39</f>
      </c>
      <c r="J26" s="308">
        <f>1-K26</f>
      </c>
      <c r="K26" s="309">
        <v>1</v>
      </c>
      <c r="L26" s="306">
        <f>(G26*J26)+(I26*K26)</f>
      </c>
      <c r="M26" s="7">
        <v>10.18</v>
      </c>
      <c r="N26" s="182">
        <f>M26/H26</f>
      </c>
      <c r="O26" s="310">
        <f>L26*N26</f>
      </c>
    </row>
    <row r="27" spans="1:15" ht="15" customHeight="1">
      <c r="A27" s="144">
        <v>2033</v>
      </c>
      <c r="B27" s="303">
        <v>6.93625969502891</v>
      </c>
      <c r="C27" s="57"/>
      <c r="F27" s="304">
        <v>6.876004</v>
      </c>
      <c r="G27" s="305">
        <f>(F27*$I$39)/$H$39</f>
      </c>
      <c r="H27" s="306">
        <v>8.52962493896484</v>
      </c>
      <c r="I27" s="307">
        <f>(H27*$I$39)/$G$39</f>
      </c>
      <c r="J27" s="308">
        <f>1-K27</f>
      </c>
      <c r="K27" s="309">
        <v>1</v>
      </c>
      <c r="L27" s="306">
        <f>(G27*J27)+(I27*K27)</f>
      </c>
      <c r="M27" s="7">
        <v>10.52</v>
      </c>
      <c r="N27" s="182">
        <f>M27/H27</f>
      </c>
      <c r="O27" s="310">
        <f>L27*N27</f>
      </c>
    </row>
    <row r="28" spans="1:15" ht="15" customHeight="1">
      <c r="A28" s="144">
        <v>2034</v>
      </c>
      <c r="B28" s="303">
        <v>7.07017300783604</v>
      </c>
      <c r="C28" s="57"/>
      <c r="F28" s="304">
        <v>7.008754</v>
      </c>
      <c r="G28" s="305">
        <f>(F28*$I$39)/$H$39</f>
      </c>
      <c r="H28" s="306">
        <v>8.74864768981934</v>
      </c>
      <c r="I28" s="307">
        <f>(H28*$I$39)/$G$39</f>
      </c>
      <c r="J28" s="308">
        <f>1-K28</f>
      </c>
      <c r="K28" s="309">
        <v>1</v>
      </c>
      <c r="L28" s="306">
        <f>(G28*J28)+(I28*K28)</f>
      </c>
      <c r="M28" s="7">
        <v>10.78</v>
      </c>
      <c r="N28" s="182">
        <f>M28/H28</f>
      </c>
      <c r="O28" s="310">
        <f>L28*N28</f>
      </c>
    </row>
    <row r="29" spans="1:15" ht="15" customHeight="1">
      <c r="A29" s="144">
        <v>2035</v>
      </c>
      <c r="B29" s="311">
        <v>7.2541118957499</v>
      </c>
      <c r="C29" s="57"/>
      <c r="F29" s="304">
        <v>7.191095</v>
      </c>
      <c r="G29" s="312">
        <f>(F29*$I$39)/$H$39</f>
      </c>
      <c r="H29" s="306">
        <v>8.87985706329346</v>
      </c>
      <c r="I29" s="307">
        <f>(H29*$I$39)/$G$39</f>
      </c>
      <c r="J29" s="308">
        <f>1-K29</f>
      </c>
      <c r="K29" s="309">
        <v>1</v>
      </c>
      <c r="L29" s="313">
        <f>(G29*J29)+(I29*K29)</f>
      </c>
      <c r="M29" s="53">
        <v>10.88</v>
      </c>
      <c r="N29" s="182">
        <f>M29/H29</f>
      </c>
      <c r="O29" s="310">
        <f>L29*N29</f>
      </c>
    </row>
    <row r="30" spans="2:13" ht="15" customHeight="1">
      <c r="B30" s="44"/>
      <c r="G30" s="44"/>
      <c r="L30" s="44"/>
      <c r="M30" s="44"/>
    </row>
    <row r="31" spans="1:8" ht="28.5">
      <c r="A31" s="314" t="s">
        <v>1218</v>
      </c>
      <c r="F31" s="7" t="s">
        <v>1759</v>
      </c>
      <c r="H31" s="7" t="s">
        <v>1759</v>
      </c>
    </row>
    <row r="32" spans="1:8" ht="15" customHeight="1">
      <c r="A32" s="314" t="s">
        <v>2716</v>
      </c>
      <c r="F32" s="4" t="s">
        <v>1281</v>
      </c>
      <c r="H32" s="315" t="s">
        <v>1779</v>
      </c>
    </row>
    <row r="33" ht="15" customHeight="1"/>
    <row r="34" ht="15" customHeight="1"/>
    <row r="35" ht="15" customHeight="1">
      <c r="A35" s="4" t="s">
        <v>1126</v>
      </c>
    </row>
    <row r="36" ht="15" customHeight="1">
      <c r="A36" s="4" t="s">
        <v>1657</v>
      </c>
    </row>
    <row r="37" ht="15" customHeight="1"/>
    <row r="38" spans="5:9" ht="15" customHeight="1">
      <c r="E38" s="8" t="s">
        <v>978</v>
      </c>
      <c r="G38" s="316">
        <v>2008</v>
      </c>
      <c r="H38" s="316">
        <v>2009</v>
      </c>
      <c r="I38" s="316">
        <v>2010</v>
      </c>
    </row>
    <row r="39" spans="6:9" ht="15" customHeight="1">
      <c r="F39" s="195" t="s">
        <v>502</v>
      </c>
      <c r="G39" s="317">
        <v>1.08597469329834</v>
      </c>
      <c r="H39" s="317">
        <v>1.09617722034454</v>
      </c>
      <c r="I39" s="317">
        <v>1.10578322410584</v>
      </c>
    </row>
  </sheetData>
  <mergeCells count="3">
    <mergeCell ref="A1:E1"/>
    <mergeCell ref="A2:D2"/>
    <mergeCell ref="J3:K3"/>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AB108"/>
  <sheetViews>
    <sheetView workbookViewId="0" topLeftCell="A1">
      <pane ySplit="5" topLeftCell="A6" activePane="bottomLeft" state="frozen"/>
      <selection pane="topLeft" activeCell="A1" sqref="A1"/>
      <selection pane="bottomLeft" activeCell="A6" sqref="A6"/>
    </sheetView>
  </sheetViews>
  <sheetFormatPr defaultColWidth="8.8515625" defaultRowHeight="12.75" customHeight="1"/>
  <cols>
    <col min="1" max="1" width="22.57421875" style="0" customWidth="1"/>
    <col min="2" max="2" width="18.57421875" style="0" customWidth="1"/>
    <col min="3" max="28" width="8.8515625" style="0" customWidth="1"/>
  </cols>
  <sheetData>
    <row r="1" spans="1:28" ht="15">
      <c r="A1" s="1" t="s">
        <v>434</v>
      </c>
      <c r="J1" s="172">
        <v>1.008763183</v>
      </c>
      <c r="K1" s="172" t="s">
        <v>275</v>
      </c>
      <c r="AB1" s="1"/>
    </row>
    <row r="2" spans="1:28" ht="15">
      <c r="A2" s="1" t="s">
        <v>253</v>
      </c>
      <c r="AB2" s="1"/>
    </row>
    <row r="3" spans="1:13" ht="28.5">
      <c r="A3" s="10" t="s">
        <v>78</v>
      </c>
      <c r="B3" s="10"/>
      <c r="C3" s="10"/>
      <c r="D3" s="10"/>
      <c r="E3" s="10"/>
      <c r="F3" s="318" t="s">
        <v>1218</v>
      </c>
      <c r="G3" s="10"/>
      <c r="H3" s="10"/>
      <c r="I3" s="10"/>
      <c r="J3" s="10"/>
      <c r="K3" s="10"/>
      <c r="L3" s="10"/>
      <c r="M3" s="10"/>
    </row>
    <row r="4" spans="2:13" ht="15">
      <c r="B4" s="319" t="s">
        <v>1379</v>
      </c>
      <c r="F4" s="318" t="s">
        <v>2716</v>
      </c>
      <c r="G4" s="10"/>
      <c r="H4" s="10"/>
      <c r="I4" s="10"/>
      <c r="J4" s="10"/>
      <c r="K4" s="10"/>
      <c r="L4" s="10"/>
      <c r="M4" s="10"/>
    </row>
    <row r="5" spans="2:28" ht="15">
      <c r="B5" s="1" t="s">
        <v>1520</v>
      </c>
      <c r="C5" s="1" t="s">
        <v>283</v>
      </c>
      <c r="D5" s="1">
        <v>2011</v>
      </c>
      <c r="E5" s="1">
        <v>2012</v>
      </c>
      <c r="F5" s="1">
        <v>2013</v>
      </c>
      <c r="G5" s="1">
        <v>2014</v>
      </c>
      <c r="H5" s="1">
        <v>2015</v>
      </c>
      <c r="I5" s="1">
        <v>2016</v>
      </c>
      <c r="J5" s="1">
        <v>2017</v>
      </c>
      <c r="K5" s="1">
        <v>2018</v>
      </c>
      <c r="L5" s="1">
        <v>2019</v>
      </c>
      <c r="M5" s="1">
        <v>2020</v>
      </c>
      <c r="N5" s="1">
        <v>2021</v>
      </c>
      <c r="O5" s="1">
        <v>2022</v>
      </c>
      <c r="P5" s="1">
        <v>2023</v>
      </c>
      <c r="Q5" s="1">
        <v>2024</v>
      </c>
      <c r="R5" s="1">
        <v>2025</v>
      </c>
      <c r="S5" s="1">
        <v>2026</v>
      </c>
      <c r="T5" s="1">
        <v>2027</v>
      </c>
      <c r="U5" s="1">
        <v>2028</v>
      </c>
      <c r="V5" s="1">
        <v>2029</v>
      </c>
      <c r="W5" s="1">
        <v>2030</v>
      </c>
      <c r="X5" s="1">
        <v>2031</v>
      </c>
      <c r="Y5" s="1">
        <v>2032</v>
      </c>
      <c r="Z5" s="1">
        <v>2033</v>
      </c>
      <c r="AA5" s="1">
        <v>2034</v>
      </c>
      <c r="AB5" s="7">
        <v>2035</v>
      </c>
    </row>
    <row r="6" spans="2:28" ht="15">
      <c r="B6" s="172" t="s">
        <v>557</v>
      </c>
      <c r="C6" s="172" t="s">
        <v>2487</v>
      </c>
      <c r="D6" s="307">
        <v>4.17</v>
      </c>
      <c r="E6" s="307">
        <v>4.02</v>
      </c>
      <c r="F6" s="307">
        <v>3.97</v>
      </c>
      <c r="G6" s="307">
        <v>3.84</v>
      </c>
      <c r="H6" s="307">
        <v>3.96</v>
      </c>
      <c r="I6" s="307">
        <v>4.26</v>
      </c>
      <c r="J6" s="307">
        <v>4.43</v>
      </c>
      <c r="K6" s="307">
        <v>4.59</v>
      </c>
      <c r="L6" s="307">
        <v>4.7</v>
      </c>
      <c r="M6" s="307">
        <v>4.83</v>
      </c>
      <c r="N6" s="307">
        <v>4.97</v>
      </c>
      <c r="O6" s="307">
        <v>5.15</v>
      </c>
      <c r="P6" s="307">
        <v>5.34</v>
      </c>
      <c r="Q6" s="307">
        <v>5.48</v>
      </c>
      <c r="R6" s="307">
        <v>5.6</v>
      </c>
      <c r="S6" s="307">
        <v>5.7</v>
      </c>
      <c r="T6" s="307">
        <v>5.81</v>
      </c>
      <c r="U6" s="307">
        <v>5.94</v>
      </c>
      <c r="V6" s="307">
        <v>6.05</v>
      </c>
      <c r="W6" s="307">
        <v>6.15</v>
      </c>
      <c r="X6" s="307">
        <v>6.25</v>
      </c>
      <c r="Y6" s="307">
        <v>6.37</v>
      </c>
      <c r="Z6" s="307">
        <v>6.52</v>
      </c>
      <c r="AA6" s="307">
        <v>6.72</v>
      </c>
      <c r="AB6" s="7">
        <v>6.93</v>
      </c>
    </row>
    <row r="7" spans="2:28" ht="15">
      <c r="B7" s="172" t="s">
        <v>557</v>
      </c>
      <c r="C7" s="172" t="s">
        <v>1326</v>
      </c>
      <c r="D7" s="307">
        <v>4.5</v>
      </c>
      <c r="E7" s="307">
        <v>4.35</v>
      </c>
      <c r="F7" s="307">
        <v>4.39</v>
      </c>
      <c r="G7" s="307">
        <v>4.26</v>
      </c>
      <c r="H7" s="307">
        <v>4.4</v>
      </c>
      <c r="I7" s="307">
        <v>4.74</v>
      </c>
      <c r="J7" s="307">
        <v>4.92</v>
      </c>
      <c r="K7" s="307">
        <v>5.1</v>
      </c>
      <c r="L7" s="307">
        <v>5.22</v>
      </c>
      <c r="M7" s="307">
        <v>5.37</v>
      </c>
      <c r="N7" s="307">
        <v>5.53</v>
      </c>
      <c r="O7" s="307">
        <v>5.72</v>
      </c>
      <c r="P7" s="307">
        <v>5.93</v>
      </c>
      <c r="Q7" s="307">
        <v>6.08</v>
      </c>
      <c r="R7" s="307">
        <v>6.22</v>
      </c>
      <c r="S7" s="307">
        <v>6.34</v>
      </c>
      <c r="T7" s="307">
        <v>6.45</v>
      </c>
      <c r="U7" s="307">
        <v>6.6</v>
      </c>
      <c r="V7" s="307">
        <v>6.73</v>
      </c>
      <c r="W7" s="307">
        <v>6.84</v>
      </c>
      <c r="X7" s="307">
        <v>6.95</v>
      </c>
      <c r="Y7" s="307">
        <v>7.08</v>
      </c>
      <c r="Z7" s="307">
        <v>7.25</v>
      </c>
      <c r="AA7" s="307">
        <v>7.47</v>
      </c>
      <c r="AB7" s="7">
        <v>7.7</v>
      </c>
    </row>
    <row r="8" spans="2:28" ht="15">
      <c r="B8" s="172" t="s">
        <v>557</v>
      </c>
      <c r="C8" s="172" t="s">
        <v>558</v>
      </c>
      <c r="D8" s="307">
        <v>4.34</v>
      </c>
      <c r="E8" s="307">
        <v>4.15</v>
      </c>
      <c r="F8" s="307">
        <v>4.11</v>
      </c>
      <c r="G8" s="307">
        <v>3.98</v>
      </c>
      <c r="H8" s="307">
        <v>4.1</v>
      </c>
      <c r="I8" s="307">
        <v>4.42</v>
      </c>
      <c r="J8" s="307">
        <v>4.6</v>
      </c>
      <c r="K8" s="307">
        <v>4.75</v>
      </c>
      <c r="L8" s="307">
        <v>4.87</v>
      </c>
      <c r="M8" s="307">
        <v>5.01</v>
      </c>
      <c r="N8" s="307">
        <v>5.15</v>
      </c>
      <c r="O8" s="307">
        <v>5.34</v>
      </c>
      <c r="P8" s="307">
        <v>5.54</v>
      </c>
      <c r="Q8" s="307">
        <v>5.67</v>
      </c>
      <c r="R8" s="307">
        <v>5.8</v>
      </c>
      <c r="S8" s="307">
        <v>5.91</v>
      </c>
      <c r="T8" s="307">
        <v>6.03</v>
      </c>
      <c r="U8" s="307">
        <v>6.15</v>
      </c>
      <c r="V8" s="307">
        <v>6.27</v>
      </c>
      <c r="W8" s="307">
        <v>6.38</v>
      </c>
      <c r="X8" s="307">
        <v>6.48</v>
      </c>
      <c r="Y8" s="307">
        <v>6.61</v>
      </c>
      <c r="Z8" s="307">
        <v>6.76</v>
      </c>
      <c r="AA8" s="307">
        <v>6.97</v>
      </c>
      <c r="AB8" s="7">
        <v>7.18</v>
      </c>
    </row>
    <row r="9" spans="2:28" ht="15">
      <c r="B9" s="172" t="s">
        <v>1922</v>
      </c>
      <c r="C9" s="172" t="s">
        <v>2487</v>
      </c>
      <c r="D9" s="307">
        <v>4.56</v>
      </c>
      <c r="E9" s="307">
        <v>4.31</v>
      </c>
      <c r="F9" s="307">
        <v>4.27</v>
      </c>
      <c r="G9" s="307">
        <v>4.22</v>
      </c>
      <c r="H9" s="307">
        <v>4.26</v>
      </c>
      <c r="I9" s="307">
        <v>4.38</v>
      </c>
      <c r="J9" s="307">
        <v>4.5</v>
      </c>
      <c r="K9" s="307">
        <v>4.65</v>
      </c>
      <c r="L9" s="307">
        <v>4.8</v>
      </c>
      <c r="M9" s="307">
        <v>4.92</v>
      </c>
      <c r="N9" s="307">
        <v>5.08</v>
      </c>
      <c r="O9" s="307">
        <v>5.27</v>
      </c>
      <c r="P9" s="307">
        <v>5.41</v>
      </c>
      <c r="Q9" s="307">
        <v>5.53</v>
      </c>
      <c r="R9" s="307">
        <v>5.63</v>
      </c>
      <c r="S9" s="307">
        <v>5.76</v>
      </c>
      <c r="T9" s="307">
        <v>5.89</v>
      </c>
      <c r="U9" s="307">
        <v>6.02</v>
      </c>
      <c r="V9" s="307">
        <v>6.13</v>
      </c>
      <c r="W9" s="307">
        <v>6.22</v>
      </c>
      <c r="X9" s="307">
        <v>6.31</v>
      </c>
      <c r="Y9" s="307">
        <v>6.43</v>
      </c>
      <c r="Z9" s="307">
        <v>6.55</v>
      </c>
      <c r="AA9" s="307">
        <v>6.71</v>
      </c>
      <c r="AB9" s="7">
        <v>6.87</v>
      </c>
    </row>
    <row r="10" spans="2:28" ht="15">
      <c r="B10" s="172" t="s">
        <v>1922</v>
      </c>
      <c r="C10" s="172" t="s">
        <v>1326</v>
      </c>
      <c r="D10" s="307">
        <v>4.72</v>
      </c>
      <c r="E10" s="307">
        <v>4.69</v>
      </c>
      <c r="F10" s="307">
        <v>4.72</v>
      </c>
      <c r="G10" s="307">
        <v>4.72</v>
      </c>
      <c r="H10" s="307">
        <v>4.77</v>
      </c>
      <c r="I10" s="307">
        <v>4.89</v>
      </c>
      <c r="J10" s="307">
        <v>5.03</v>
      </c>
      <c r="K10" s="307">
        <v>5.2</v>
      </c>
      <c r="L10" s="307">
        <v>5.36</v>
      </c>
      <c r="M10" s="307">
        <v>5.51</v>
      </c>
      <c r="N10" s="307">
        <v>5.68</v>
      </c>
      <c r="O10" s="307">
        <v>5.89</v>
      </c>
      <c r="P10" s="307">
        <v>6.04</v>
      </c>
      <c r="Q10" s="307">
        <v>6.18</v>
      </c>
      <c r="R10" s="307">
        <v>6.29</v>
      </c>
      <c r="S10" s="307">
        <v>6.44</v>
      </c>
      <c r="T10" s="307">
        <v>6.59</v>
      </c>
      <c r="U10" s="307">
        <v>6.74</v>
      </c>
      <c r="V10" s="307">
        <v>6.85</v>
      </c>
      <c r="W10" s="307">
        <v>6.95</v>
      </c>
      <c r="X10" s="307">
        <v>7.06</v>
      </c>
      <c r="Y10" s="307">
        <v>7.18</v>
      </c>
      <c r="Z10" s="307">
        <v>7.32</v>
      </c>
      <c r="AA10" s="307">
        <v>7.5</v>
      </c>
      <c r="AB10" s="7">
        <v>7.69</v>
      </c>
    </row>
    <row r="11" spans="2:28" ht="15">
      <c r="B11" s="172" t="s">
        <v>1922</v>
      </c>
      <c r="C11" s="172" t="s">
        <v>558</v>
      </c>
      <c r="D11" s="307">
        <v>4.54</v>
      </c>
      <c r="E11" s="307">
        <v>4.43</v>
      </c>
      <c r="F11" s="307">
        <v>4.43</v>
      </c>
      <c r="G11" s="307">
        <v>4.39</v>
      </c>
      <c r="H11" s="307">
        <v>4.43</v>
      </c>
      <c r="I11" s="307">
        <v>4.56</v>
      </c>
      <c r="J11" s="307">
        <v>4.68</v>
      </c>
      <c r="K11" s="307">
        <v>4.85</v>
      </c>
      <c r="L11" s="307">
        <v>5</v>
      </c>
      <c r="M11" s="307">
        <v>5.13</v>
      </c>
      <c r="N11" s="307">
        <v>5.28</v>
      </c>
      <c r="O11" s="307">
        <v>5.48</v>
      </c>
      <c r="P11" s="307">
        <v>5.63</v>
      </c>
      <c r="Q11" s="307">
        <v>5.76</v>
      </c>
      <c r="R11" s="307">
        <v>5.86</v>
      </c>
      <c r="S11" s="307">
        <v>6</v>
      </c>
      <c r="T11" s="307">
        <v>6.14</v>
      </c>
      <c r="U11" s="307">
        <v>6.27</v>
      </c>
      <c r="V11" s="307">
        <v>6.38</v>
      </c>
      <c r="W11" s="307">
        <v>6.48</v>
      </c>
      <c r="X11" s="307">
        <v>6.57</v>
      </c>
      <c r="Y11" s="307">
        <v>6.69</v>
      </c>
      <c r="Z11" s="307">
        <v>6.82</v>
      </c>
      <c r="AA11" s="307">
        <v>6.98</v>
      </c>
      <c r="AB11" s="7">
        <v>7.15</v>
      </c>
    </row>
    <row r="12" spans="2:28" ht="15">
      <c r="B12" s="172" t="s">
        <v>1523</v>
      </c>
      <c r="C12" s="172" t="s">
        <v>2487</v>
      </c>
      <c r="D12" s="307">
        <v>4.12</v>
      </c>
      <c r="E12" s="307">
        <v>3.92</v>
      </c>
      <c r="F12" s="307">
        <v>3.87</v>
      </c>
      <c r="G12" s="307">
        <v>3.75</v>
      </c>
      <c r="H12" s="307">
        <v>3.86</v>
      </c>
      <c r="I12" s="307">
        <v>4.15</v>
      </c>
      <c r="J12" s="307">
        <v>4.32</v>
      </c>
      <c r="K12" s="307">
        <v>4.47</v>
      </c>
      <c r="L12" s="307">
        <v>4.58</v>
      </c>
      <c r="M12" s="307">
        <v>4.71</v>
      </c>
      <c r="N12" s="307">
        <v>4.84</v>
      </c>
      <c r="O12" s="307">
        <v>5.02</v>
      </c>
      <c r="P12" s="307">
        <v>5.2</v>
      </c>
      <c r="Q12" s="307">
        <v>5.34</v>
      </c>
      <c r="R12" s="307">
        <v>5.45</v>
      </c>
      <c r="S12" s="307">
        <v>5.56</v>
      </c>
      <c r="T12" s="307">
        <v>5.67</v>
      </c>
      <c r="U12" s="307">
        <v>5.78</v>
      </c>
      <c r="V12" s="307">
        <v>5.9</v>
      </c>
      <c r="W12" s="307">
        <v>6</v>
      </c>
      <c r="X12" s="307">
        <v>6.09</v>
      </c>
      <c r="Y12" s="307">
        <v>6.2</v>
      </c>
      <c r="Z12" s="307">
        <v>6.35</v>
      </c>
      <c r="AA12" s="307">
        <v>6.55</v>
      </c>
      <c r="AB12" s="7">
        <v>6.75</v>
      </c>
    </row>
    <row r="13" spans="2:28" ht="15">
      <c r="B13" s="172" t="s">
        <v>1523</v>
      </c>
      <c r="C13" s="172" t="s">
        <v>1326</v>
      </c>
      <c r="D13" s="307">
        <v>4.6</v>
      </c>
      <c r="E13" s="307">
        <v>4.48</v>
      </c>
      <c r="F13" s="307">
        <v>4.5</v>
      </c>
      <c r="G13" s="307">
        <v>4.38</v>
      </c>
      <c r="H13" s="307">
        <v>4.51</v>
      </c>
      <c r="I13" s="307">
        <v>4.86</v>
      </c>
      <c r="J13" s="307">
        <v>5.06</v>
      </c>
      <c r="K13" s="307">
        <v>5.23</v>
      </c>
      <c r="L13" s="307">
        <v>5.36</v>
      </c>
      <c r="M13" s="307">
        <v>5.51</v>
      </c>
      <c r="N13" s="307">
        <v>5.67</v>
      </c>
      <c r="O13" s="307">
        <v>5.87</v>
      </c>
      <c r="P13" s="307">
        <v>6.09</v>
      </c>
      <c r="Q13" s="307">
        <v>6.24</v>
      </c>
      <c r="R13" s="307">
        <v>6.39</v>
      </c>
      <c r="S13" s="307">
        <v>6.51</v>
      </c>
      <c r="T13" s="307">
        <v>6.63</v>
      </c>
      <c r="U13" s="307">
        <v>6.77</v>
      </c>
      <c r="V13" s="307">
        <v>6.9</v>
      </c>
      <c r="W13" s="307">
        <v>7.02</v>
      </c>
      <c r="X13" s="307">
        <v>7.13</v>
      </c>
      <c r="Y13" s="307">
        <v>7.27</v>
      </c>
      <c r="Z13" s="307">
        <v>7.45</v>
      </c>
      <c r="AA13" s="307">
        <v>7.67</v>
      </c>
      <c r="AB13" s="7">
        <v>7.9</v>
      </c>
    </row>
    <row r="14" spans="2:28" ht="15">
      <c r="B14" s="172" t="s">
        <v>1523</v>
      </c>
      <c r="C14" s="172" t="s">
        <v>558</v>
      </c>
      <c r="D14" s="307">
        <v>4.3</v>
      </c>
      <c r="E14" s="307">
        <v>4.15</v>
      </c>
      <c r="F14" s="307">
        <v>4.12</v>
      </c>
      <c r="G14" s="307">
        <v>3.99</v>
      </c>
      <c r="H14" s="307">
        <v>4.12</v>
      </c>
      <c r="I14" s="307">
        <v>4.43</v>
      </c>
      <c r="J14" s="307">
        <v>4.61</v>
      </c>
      <c r="K14" s="307">
        <v>4.77</v>
      </c>
      <c r="L14" s="307">
        <v>4.89</v>
      </c>
      <c r="M14" s="307">
        <v>5.03</v>
      </c>
      <c r="N14" s="307">
        <v>5.17</v>
      </c>
      <c r="O14" s="307">
        <v>5.35</v>
      </c>
      <c r="P14" s="307">
        <v>5.55</v>
      </c>
      <c r="Q14" s="307">
        <v>5.7</v>
      </c>
      <c r="R14" s="307">
        <v>5.82</v>
      </c>
      <c r="S14" s="307">
        <v>5.93</v>
      </c>
      <c r="T14" s="307">
        <v>6.04</v>
      </c>
      <c r="U14" s="307">
        <v>6.17</v>
      </c>
      <c r="V14" s="307">
        <v>6.29</v>
      </c>
      <c r="W14" s="307">
        <v>6.4</v>
      </c>
      <c r="X14" s="307">
        <v>6.51</v>
      </c>
      <c r="Y14" s="307">
        <v>6.63</v>
      </c>
      <c r="Z14" s="307">
        <v>6.78</v>
      </c>
      <c r="AA14" s="307">
        <v>6.99</v>
      </c>
      <c r="AB14" s="7">
        <v>7.21</v>
      </c>
    </row>
    <row r="15" spans="2:28" ht="15">
      <c r="B15" s="172" t="s">
        <v>2447</v>
      </c>
      <c r="C15" s="172" t="s">
        <v>2487</v>
      </c>
      <c r="D15" s="307">
        <v>4.57</v>
      </c>
      <c r="E15" s="307">
        <v>4.41</v>
      </c>
      <c r="F15" s="307">
        <v>4.44</v>
      </c>
      <c r="G15" s="307">
        <v>4.38</v>
      </c>
      <c r="H15" s="307">
        <v>4.46</v>
      </c>
      <c r="I15" s="307">
        <v>4.55</v>
      </c>
      <c r="J15" s="307">
        <v>4.6</v>
      </c>
      <c r="K15" s="307">
        <v>4.67</v>
      </c>
      <c r="L15" s="307">
        <v>4.73</v>
      </c>
      <c r="M15" s="307">
        <v>4.83</v>
      </c>
      <c r="N15" s="307">
        <v>4.97</v>
      </c>
      <c r="O15" s="307">
        <v>5.08</v>
      </c>
      <c r="P15" s="307">
        <v>5.24</v>
      </c>
      <c r="Q15" s="307">
        <v>5.39</v>
      </c>
      <c r="R15" s="307">
        <v>5.53</v>
      </c>
      <c r="S15" s="307">
        <v>5.65</v>
      </c>
      <c r="T15" s="307">
        <v>5.77</v>
      </c>
      <c r="U15" s="307">
        <v>5.84</v>
      </c>
      <c r="V15" s="307">
        <v>5.87</v>
      </c>
      <c r="W15" s="307">
        <v>5.92</v>
      </c>
      <c r="X15" s="307">
        <v>6.04</v>
      </c>
      <c r="Y15" s="307">
        <v>6.18</v>
      </c>
      <c r="Z15" s="307">
        <v>6.27</v>
      </c>
      <c r="AA15" s="307">
        <v>6.41</v>
      </c>
      <c r="AB15" s="7">
        <v>6.6</v>
      </c>
    </row>
    <row r="16" spans="2:28" ht="15">
      <c r="B16" s="172" t="s">
        <v>2447</v>
      </c>
      <c r="C16" s="172" t="s">
        <v>1326</v>
      </c>
      <c r="D16" s="307">
        <v>4.79</v>
      </c>
      <c r="E16" s="307">
        <v>4.79</v>
      </c>
      <c r="F16" s="307">
        <v>4.87</v>
      </c>
      <c r="G16" s="307">
        <v>4.83</v>
      </c>
      <c r="H16" s="307">
        <v>4.91</v>
      </c>
      <c r="I16" s="307">
        <v>5</v>
      </c>
      <c r="J16" s="307">
        <v>5.07</v>
      </c>
      <c r="K16" s="307">
        <v>5.15</v>
      </c>
      <c r="L16" s="307">
        <v>5.21</v>
      </c>
      <c r="M16" s="307">
        <v>5.33</v>
      </c>
      <c r="N16" s="307">
        <v>5.47</v>
      </c>
      <c r="O16" s="307">
        <v>5.61</v>
      </c>
      <c r="P16" s="307">
        <v>5.77</v>
      </c>
      <c r="Q16" s="307">
        <v>5.95</v>
      </c>
      <c r="R16" s="307">
        <v>6.09</v>
      </c>
      <c r="S16" s="307">
        <v>6.23</v>
      </c>
      <c r="T16" s="307">
        <v>6.36</v>
      </c>
      <c r="U16" s="307">
        <v>6.43</v>
      </c>
      <c r="V16" s="307">
        <v>6.47</v>
      </c>
      <c r="W16" s="307">
        <v>6.52</v>
      </c>
      <c r="X16" s="307">
        <v>6.65</v>
      </c>
      <c r="Y16" s="307">
        <v>6.81</v>
      </c>
      <c r="Z16" s="307">
        <v>6.92</v>
      </c>
      <c r="AA16" s="307">
        <v>7.07</v>
      </c>
      <c r="AB16" s="7">
        <v>7.28</v>
      </c>
    </row>
    <row r="17" spans="2:28" ht="15">
      <c r="B17" s="172" t="s">
        <v>2447</v>
      </c>
      <c r="C17" s="172" t="s">
        <v>558</v>
      </c>
      <c r="D17" s="307">
        <v>4.65</v>
      </c>
      <c r="E17" s="307">
        <v>4.54</v>
      </c>
      <c r="F17" s="307">
        <v>4.59</v>
      </c>
      <c r="G17" s="307">
        <v>4.53</v>
      </c>
      <c r="H17" s="307">
        <v>4.61</v>
      </c>
      <c r="I17" s="307">
        <v>4.7</v>
      </c>
      <c r="J17" s="307">
        <v>4.75</v>
      </c>
      <c r="K17" s="307">
        <v>4.83</v>
      </c>
      <c r="L17" s="307">
        <v>4.89</v>
      </c>
      <c r="M17" s="307">
        <v>5</v>
      </c>
      <c r="N17" s="307">
        <v>5.13</v>
      </c>
      <c r="O17" s="307">
        <v>5.26</v>
      </c>
      <c r="P17" s="307">
        <v>5.42</v>
      </c>
      <c r="Q17" s="307">
        <v>5.58</v>
      </c>
      <c r="R17" s="307">
        <v>5.72</v>
      </c>
      <c r="S17" s="307">
        <v>5.85</v>
      </c>
      <c r="T17" s="307">
        <v>5.97</v>
      </c>
      <c r="U17" s="307">
        <v>6.03</v>
      </c>
      <c r="V17" s="307">
        <v>6.07</v>
      </c>
      <c r="W17" s="307">
        <v>6.13</v>
      </c>
      <c r="X17" s="307">
        <v>6.25</v>
      </c>
      <c r="Y17" s="307">
        <v>6.39</v>
      </c>
      <c r="Z17" s="307">
        <v>6.48</v>
      </c>
      <c r="AA17" s="307">
        <v>6.63</v>
      </c>
      <c r="AB17" s="7">
        <v>6.83</v>
      </c>
    </row>
    <row r="18" spans="2:28" ht="15">
      <c r="B18" s="172" t="s">
        <v>397</v>
      </c>
      <c r="C18" s="172" t="s">
        <v>2487</v>
      </c>
      <c r="D18" s="307">
        <v>4.59</v>
      </c>
      <c r="E18" s="307">
        <v>4.41</v>
      </c>
      <c r="F18" s="307">
        <v>4.42</v>
      </c>
      <c r="G18" s="307">
        <v>4.36</v>
      </c>
      <c r="H18" s="307">
        <v>4.43</v>
      </c>
      <c r="I18" s="307">
        <v>4.52</v>
      </c>
      <c r="J18" s="307">
        <v>4.58</v>
      </c>
      <c r="K18" s="307">
        <v>4.65</v>
      </c>
      <c r="L18" s="307">
        <v>4.71</v>
      </c>
      <c r="M18" s="307">
        <v>4.82</v>
      </c>
      <c r="N18" s="307">
        <v>4.96</v>
      </c>
      <c r="O18" s="307">
        <v>5.08</v>
      </c>
      <c r="P18" s="307">
        <v>5.23</v>
      </c>
      <c r="Q18" s="307">
        <v>5.39</v>
      </c>
      <c r="R18" s="307">
        <v>5.52</v>
      </c>
      <c r="S18" s="307">
        <v>5.64</v>
      </c>
      <c r="T18" s="307">
        <v>5.76</v>
      </c>
      <c r="U18" s="307">
        <v>5.83</v>
      </c>
      <c r="V18" s="307">
        <v>5.86</v>
      </c>
      <c r="W18" s="307">
        <v>5.91</v>
      </c>
      <c r="X18" s="307">
        <v>6.02</v>
      </c>
      <c r="Y18" s="307">
        <v>6.17</v>
      </c>
      <c r="Z18" s="307">
        <v>6.26</v>
      </c>
      <c r="AA18" s="307">
        <v>6.4</v>
      </c>
      <c r="AB18" s="7">
        <v>6.59</v>
      </c>
    </row>
    <row r="19" spans="2:28" ht="15">
      <c r="B19" s="172" t="s">
        <v>397</v>
      </c>
      <c r="C19" s="172" t="s">
        <v>1326</v>
      </c>
      <c r="D19" s="307">
        <v>4.69</v>
      </c>
      <c r="E19" s="307">
        <v>4.73</v>
      </c>
      <c r="F19" s="307">
        <v>4.81</v>
      </c>
      <c r="G19" s="307">
        <v>4.75</v>
      </c>
      <c r="H19" s="307">
        <v>4.85</v>
      </c>
      <c r="I19" s="307">
        <v>4.95</v>
      </c>
      <c r="J19" s="307">
        <v>5.01</v>
      </c>
      <c r="K19" s="307">
        <v>5.09</v>
      </c>
      <c r="L19" s="307">
        <v>5.16</v>
      </c>
      <c r="M19" s="307">
        <v>5.28</v>
      </c>
      <c r="N19" s="307">
        <v>5.42</v>
      </c>
      <c r="O19" s="307">
        <v>5.56</v>
      </c>
      <c r="P19" s="307">
        <v>5.73</v>
      </c>
      <c r="Q19" s="307">
        <v>5.9</v>
      </c>
      <c r="R19" s="307">
        <v>6.04</v>
      </c>
      <c r="S19" s="307">
        <v>6.17</v>
      </c>
      <c r="T19" s="307">
        <v>6.3</v>
      </c>
      <c r="U19" s="307">
        <v>6.37</v>
      </c>
      <c r="V19" s="307">
        <v>6.41</v>
      </c>
      <c r="W19" s="307">
        <v>6.47</v>
      </c>
      <c r="X19" s="307">
        <v>6.59</v>
      </c>
      <c r="Y19" s="307">
        <v>6.75</v>
      </c>
      <c r="Z19" s="307">
        <v>6.85</v>
      </c>
      <c r="AA19" s="307">
        <v>7</v>
      </c>
      <c r="AB19" s="7">
        <v>7.21</v>
      </c>
    </row>
    <row r="20" spans="2:28" ht="15">
      <c r="B20" s="172" t="s">
        <v>397</v>
      </c>
      <c r="C20" s="172" t="s">
        <v>558</v>
      </c>
      <c r="D20" s="307">
        <v>4.62</v>
      </c>
      <c r="E20" s="307">
        <v>4.5</v>
      </c>
      <c r="F20" s="307">
        <v>4.55</v>
      </c>
      <c r="G20" s="307">
        <v>4.48</v>
      </c>
      <c r="H20" s="307">
        <v>4.57</v>
      </c>
      <c r="I20" s="307">
        <v>4.66</v>
      </c>
      <c r="J20" s="307">
        <v>4.72</v>
      </c>
      <c r="K20" s="307">
        <v>4.8</v>
      </c>
      <c r="L20" s="307">
        <v>4.85</v>
      </c>
      <c r="M20" s="307">
        <v>4.97</v>
      </c>
      <c r="N20" s="307">
        <v>5.1</v>
      </c>
      <c r="O20" s="307">
        <v>5.23</v>
      </c>
      <c r="P20" s="307">
        <v>5.39</v>
      </c>
      <c r="Q20" s="307">
        <v>5.55</v>
      </c>
      <c r="R20" s="307">
        <v>5.69</v>
      </c>
      <c r="S20" s="307">
        <v>5.81</v>
      </c>
      <c r="T20" s="307">
        <v>5.93</v>
      </c>
      <c r="U20" s="307">
        <v>6</v>
      </c>
      <c r="V20" s="307">
        <v>6.03</v>
      </c>
      <c r="W20" s="307">
        <v>6.09</v>
      </c>
      <c r="X20" s="307">
        <v>6.21</v>
      </c>
      <c r="Y20" s="307">
        <v>6.34</v>
      </c>
      <c r="Z20" s="307">
        <v>6.44</v>
      </c>
      <c r="AA20" s="307">
        <v>6.59</v>
      </c>
      <c r="AB20" s="7">
        <v>6.79</v>
      </c>
    </row>
    <row r="21" spans="2:28" ht="15">
      <c r="B21" s="172" t="s">
        <v>2575</v>
      </c>
      <c r="C21" s="172" t="s">
        <v>2487</v>
      </c>
      <c r="D21" s="307">
        <v>5.78</v>
      </c>
      <c r="E21" s="307">
        <v>5.56</v>
      </c>
      <c r="F21" s="307">
        <v>5.49</v>
      </c>
      <c r="G21" s="307">
        <v>5.43</v>
      </c>
      <c r="H21" s="307">
        <v>5.48</v>
      </c>
      <c r="I21" s="307">
        <v>5.54</v>
      </c>
      <c r="J21" s="307">
        <v>5.6</v>
      </c>
      <c r="K21" s="307">
        <v>5.65</v>
      </c>
      <c r="L21" s="307">
        <v>5.69</v>
      </c>
      <c r="M21" s="307">
        <v>5.81</v>
      </c>
      <c r="N21" s="307">
        <v>5.91</v>
      </c>
      <c r="O21" s="307">
        <v>6.07</v>
      </c>
      <c r="P21" s="307">
        <v>6.25</v>
      </c>
      <c r="Q21" s="307">
        <v>6.44</v>
      </c>
      <c r="R21" s="307">
        <v>6.61</v>
      </c>
      <c r="S21" s="307">
        <v>6.73</v>
      </c>
      <c r="T21" s="307">
        <v>6.85</v>
      </c>
      <c r="U21" s="307">
        <v>6.92</v>
      </c>
      <c r="V21" s="307">
        <v>6.96</v>
      </c>
      <c r="W21" s="307">
        <v>7.02</v>
      </c>
      <c r="X21" s="307">
        <v>7.12</v>
      </c>
      <c r="Y21" s="307">
        <v>7.25</v>
      </c>
      <c r="Z21" s="307">
        <v>7.37</v>
      </c>
      <c r="AA21" s="307">
        <v>7.5</v>
      </c>
      <c r="AB21" s="7">
        <v>7.72</v>
      </c>
    </row>
    <row r="22" spans="2:28" ht="15">
      <c r="B22" s="172" t="s">
        <v>2575</v>
      </c>
      <c r="C22" s="172" t="s">
        <v>1326</v>
      </c>
      <c r="D22" s="307">
        <v>5.78</v>
      </c>
      <c r="E22" s="307">
        <v>5.82</v>
      </c>
      <c r="F22" s="307">
        <v>5.81</v>
      </c>
      <c r="G22" s="307">
        <v>5.77</v>
      </c>
      <c r="H22" s="307">
        <v>5.84</v>
      </c>
      <c r="I22" s="307">
        <v>5.9</v>
      </c>
      <c r="J22" s="307">
        <v>5.96</v>
      </c>
      <c r="K22" s="307">
        <v>6.01</v>
      </c>
      <c r="L22" s="307">
        <v>6.06</v>
      </c>
      <c r="M22" s="307">
        <v>6.18</v>
      </c>
      <c r="N22" s="307">
        <v>6.3</v>
      </c>
      <c r="O22" s="307">
        <v>6.46</v>
      </c>
      <c r="P22" s="307">
        <v>6.66</v>
      </c>
      <c r="Q22" s="307">
        <v>6.86</v>
      </c>
      <c r="R22" s="307">
        <v>7.04</v>
      </c>
      <c r="S22" s="307">
        <v>7.17</v>
      </c>
      <c r="T22" s="307">
        <v>7.29</v>
      </c>
      <c r="U22" s="307">
        <v>7.36</v>
      </c>
      <c r="V22" s="307">
        <v>7.41</v>
      </c>
      <c r="W22" s="307">
        <v>7.48</v>
      </c>
      <c r="X22" s="307">
        <v>7.59</v>
      </c>
      <c r="Y22" s="307">
        <v>7.73</v>
      </c>
      <c r="Z22" s="307">
        <v>7.85</v>
      </c>
      <c r="AA22" s="307">
        <v>7.99</v>
      </c>
      <c r="AB22" s="7">
        <v>8.23</v>
      </c>
    </row>
    <row r="23" spans="2:28" ht="15">
      <c r="B23" s="172" t="s">
        <v>2575</v>
      </c>
      <c r="C23" s="172" t="s">
        <v>558</v>
      </c>
      <c r="D23" s="307">
        <v>5.75</v>
      </c>
      <c r="E23" s="307">
        <v>5.62</v>
      </c>
      <c r="F23" s="307">
        <v>5.56</v>
      </c>
      <c r="G23" s="307">
        <v>5.52</v>
      </c>
      <c r="H23" s="307">
        <v>5.57</v>
      </c>
      <c r="I23" s="307">
        <v>5.63</v>
      </c>
      <c r="J23" s="307">
        <v>5.69</v>
      </c>
      <c r="K23" s="307">
        <v>5.74</v>
      </c>
      <c r="L23" s="307">
        <v>5.78</v>
      </c>
      <c r="M23" s="307">
        <v>5.9</v>
      </c>
      <c r="N23" s="307">
        <v>6.01</v>
      </c>
      <c r="O23" s="307">
        <v>6.17</v>
      </c>
      <c r="P23" s="307">
        <v>6.35</v>
      </c>
      <c r="Q23" s="307">
        <v>6.54</v>
      </c>
      <c r="R23" s="307">
        <v>6.71</v>
      </c>
      <c r="S23" s="307">
        <v>6.84</v>
      </c>
      <c r="T23" s="307">
        <v>6.96</v>
      </c>
      <c r="U23" s="307">
        <v>7.03</v>
      </c>
      <c r="V23" s="307">
        <v>7.07</v>
      </c>
      <c r="W23" s="307">
        <v>7.13</v>
      </c>
      <c r="X23" s="307">
        <v>7.24</v>
      </c>
      <c r="Y23" s="307">
        <v>7.37</v>
      </c>
      <c r="Z23" s="307">
        <v>7.49</v>
      </c>
      <c r="AA23" s="307">
        <v>7.63</v>
      </c>
      <c r="AB23" s="7">
        <v>7.85</v>
      </c>
    </row>
    <row r="24" spans="2:28" ht="15">
      <c r="B24" s="172" t="s">
        <v>1670</v>
      </c>
      <c r="C24" s="172" t="s">
        <v>2487</v>
      </c>
      <c r="D24" s="307">
        <v>3.78</v>
      </c>
      <c r="E24" s="307">
        <v>4.13</v>
      </c>
      <c r="F24" s="307">
        <v>4.43</v>
      </c>
      <c r="G24" s="307">
        <v>4.55</v>
      </c>
      <c r="H24" s="307">
        <v>4.43</v>
      </c>
      <c r="I24" s="307">
        <v>4.28</v>
      </c>
      <c r="J24" s="307">
        <v>4.29</v>
      </c>
      <c r="K24" s="307">
        <v>4.32</v>
      </c>
      <c r="L24" s="307">
        <v>4.33</v>
      </c>
      <c r="M24" s="307">
        <v>4.35</v>
      </c>
      <c r="N24" s="307">
        <v>4.38</v>
      </c>
      <c r="O24" s="307">
        <v>4.44</v>
      </c>
      <c r="P24" s="307">
        <v>4.56</v>
      </c>
      <c r="Q24" s="307">
        <v>4.63</v>
      </c>
      <c r="R24" s="307">
        <v>4.74</v>
      </c>
      <c r="S24" s="307">
        <v>4.8</v>
      </c>
      <c r="T24" s="307">
        <v>4.87</v>
      </c>
      <c r="U24" s="307">
        <v>4.96</v>
      </c>
      <c r="V24" s="307">
        <v>5.05</v>
      </c>
      <c r="W24" s="307">
        <v>5.16</v>
      </c>
      <c r="X24" s="307">
        <v>5.26</v>
      </c>
      <c r="Y24" s="307">
        <v>5.34</v>
      </c>
      <c r="Z24" s="307">
        <v>5.42</v>
      </c>
      <c r="AA24" s="307">
        <v>5.49</v>
      </c>
      <c r="AB24" s="7">
        <v>5.48</v>
      </c>
    </row>
    <row r="25" spans="2:28" ht="15">
      <c r="B25" s="172" t="s">
        <v>1670</v>
      </c>
      <c r="C25" s="172" t="s">
        <v>1326</v>
      </c>
      <c r="D25" s="307">
        <v>6.47</v>
      </c>
      <c r="E25" s="307">
        <v>5.74</v>
      </c>
      <c r="F25" s="307">
        <v>5.89</v>
      </c>
      <c r="G25" s="307">
        <v>6.04</v>
      </c>
      <c r="H25" s="307">
        <v>5.87</v>
      </c>
      <c r="I25" s="307">
        <v>5.67</v>
      </c>
      <c r="J25" s="307">
        <v>5.68</v>
      </c>
      <c r="K25" s="307">
        <v>5.71</v>
      </c>
      <c r="L25" s="307">
        <v>5.72</v>
      </c>
      <c r="M25" s="307">
        <v>5.74</v>
      </c>
      <c r="N25" s="307">
        <v>5.77</v>
      </c>
      <c r="O25" s="307">
        <v>5.86</v>
      </c>
      <c r="P25" s="307">
        <v>6</v>
      </c>
      <c r="Q25" s="307">
        <v>6.09</v>
      </c>
      <c r="R25" s="307">
        <v>6.24</v>
      </c>
      <c r="S25" s="307">
        <v>6.3</v>
      </c>
      <c r="T25" s="307">
        <v>6.38</v>
      </c>
      <c r="U25" s="307">
        <v>6.51</v>
      </c>
      <c r="V25" s="307">
        <v>6.62</v>
      </c>
      <c r="W25" s="307">
        <v>6.76</v>
      </c>
      <c r="X25" s="307">
        <v>6.88</v>
      </c>
      <c r="Y25" s="307">
        <v>7</v>
      </c>
      <c r="Z25" s="307">
        <v>7.1</v>
      </c>
      <c r="AA25" s="307">
        <v>7.18</v>
      </c>
      <c r="AB25" s="7">
        <v>7.16</v>
      </c>
    </row>
    <row r="26" spans="2:28" ht="15">
      <c r="B26" s="172" t="s">
        <v>1670</v>
      </c>
      <c r="C26" s="172" t="s">
        <v>558</v>
      </c>
      <c r="D26" s="307">
        <v>4.16</v>
      </c>
      <c r="E26" s="307">
        <v>4.55</v>
      </c>
      <c r="F26" s="307">
        <v>4.83</v>
      </c>
      <c r="G26" s="307">
        <v>4.96</v>
      </c>
      <c r="H26" s="307">
        <v>4.83</v>
      </c>
      <c r="I26" s="307">
        <v>4.66</v>
      </c>
      <c r="J26" s="307">
        <v>4.67</v>
      </c>
      <c r="K26" s="307">
        <v>4.7</v>
      </c>
      <c r="L26" s="307">
        <v>4.71</v>
      </c>
      <c r="M26" s="307">
        <v>4.72</v>
      </c>
      <c r="N26" s="307">
        <v>4.76</v>
      </c>
      <c r="O26" s="307">
        <v>4.82</v>
      </c>
      <c r="P26" s="307">
        <v>4.95</v>
      </c>
      <c r="Q26" s="307">
        <v>5.02</v>
      </c>
      <c r="R26" s="307">
        <v>5.14</v>
      </c>
      <c r="S26" s="307">
        <v>5.2</v>
      </c>
      <c r="T26" s="307">
        <v>5.27</v>
      </c>
      <c r="U26" s="307">
        <v>5.37</v>
      </c>
      <c r="V26" s="307">
        <v>5.46</v>
      </c>
      <c r="W26" s="307">
        <v>5.58</v>
      </c>
      <c r="X26" s="307">
        <v>5.68</v>
      </c>
      <c r="Y26" s="307">
        <v>5.77</v>
      </c>
      <c r="Z26" s="307">
        <v>5.87</v>
      </c>
      <c r="AA26" s="307">
        <v>5.93</v>
      </c>
      <c r="AB26" s="7">
        <v>5.92</v>
      </c>
    </row>
    <row r="27" spans="2:28" ht="15">
      <c r="B27" s="172" t="s">
        <v>2229</v>
      </c>
      <c r="C27" s="172" t="s">
        <v>2487</v>
      </c>
      <c r="D27" s="307">
        <v>4.23</v>
      </c>
      <c r="E27" s="307">
        <v>4.06</v>
      </c>
      <c r="F27" s="307">
        <v>3.99</v>
      </c>
      <c r="G27" s="307">
        <v>3.93</v>
      </c>
      <c r="H27" s="307">
        <v>4.02</v>
      </c>
      <c r="I27" s="307">
        <v>4.13</v>
      </c>
      <c r="J27" s="307">
        <v>4.24</v>
      </c>
      <c r="K27" s="307">
        <v>4.36</v>
      </c>
      <c r="L27" s="307">
        <v>4.48</v>
      </c>
      <c r="M27" s="307">
        <v>4.61</v>
      </c>
      <c r="N27" s="307">
        <v>4.72</v>
      </c>
      <c r="O27" s="307">
        <v>4.84</v>
      </c>
      <c r="P27" s="307">
        <v>4.99</v>
      </c>
      <c r="Q27" s="307">
        <v>5.14</v>
      </c>
      <c r="R27" s="307">
        <v>5.32</v>
      </c>
      <c r="S27" s="307">
        <v>5.43</v>
      </c>
      <c r="T27" s="307">
        <v>5.54</v>
      </c>
      <c r="U27" s="307">
        <v>5.65</v>
      </c>
      <c r="V27" s="307">
        <v>5.74</v>
      </c>
      <c r="W27" s="307">
        <v>5.83</v>
      </c>
      <c r="X27" s="307">
        <v>5.92</v>
      </c>
      <c r="Y27" s="307">
        <v>6.03</v>
      </c>
      <c r="Z27" s="307">
        <v>6.16</v>
      </c>
      <c r="AA27" s="307">
        <v>6.33</v>
      </c>
      <c r="AB27" s="7">
        <v>6.53</v>
      </c>
    </row>
    <row r="28" spans="2:28" ht="15">
      <c r="B28" s="172" t="s">
        <v>2229</v>
      </c>
      <c r="C28" s="172" t="s">
        <v>1326</v>
      </c>
      <c r="D28" s="307">
        <v>4.58</v>
      </c>
      <c r="E28" s="307">
        <v>4.44</v>
      </c>
      <c r="F28" s="307">
        <v>4.46</v>
      </c>
      <c r="G28" s="307">
        <v>4.41</v>
      </c>
      <c r="H28" s="307">
        <v>4.51</v>
      </c>
      <c r="I28" s="307">
        <v>4.64</v>
      </c>
      <c r="J28" s="307">
        <v>4.78</v>
      </c>
      <c r="K28" s="307">
        <v>4.91</v>
      </c>
      <c r="L28" s="307">
        <v>5.04</v>
      </c>
      <c r="M28" s="307">
        <v>5.18</v>
      </c>
      <c r="N28" s="307">
        <v>5.33</v>
      </c>
      <c r="O28" s="307">
        <v>5.45</v>
      </c>
      <c r="P28" s="307">
        <v>5.62</v>
      </c>
      <c r="Q28" s="307">
        <v>5.79</v>
      </c>
      <c r="R28" s="307">
        <v>6</v>
      </c>
      <c r="S28" s="307">
        <v>6.13</v>
      </c>
      <c r="T28" s="307">
        <v>6.26</v>
      </c>
      <c r="U28" s="307">
        <v>6.37</v>
      </c>
      <c r="V28" s="307">
        <v>6.48</v>
      </c>
      <c r="W28" s="307">
        <v>6.59</v>
      </c>
      <c r="X28" s="307">
        <v>6.69</v>
      </c>
      <c r="Y28" s="307">
        <v>6.82</v>
      </c>
      <c r="Z28" s="307">
        <v>6.95</v>
      </c>
      <c r="AA28" s="307">
        <v>7.15</v>
      </c>
      <c r="AB28" s="7">
        <v>7.38</v>
      </c>
    </row>
    <row r="29" spans="2:28" ht="15">
      <c r="B29" s="172" t="s">
        <v>2229</v>
      </c>
      <c r="C29" s="172" t="s">
        <v>558</v>
      </c>
      <c r="D29" s="307">
        <v>4.4</v>
      </c>
      <c r="E29" s="307">
        <v>4.2</v>
      </c>
      <c r="F29" s="307">
        <v>4.16</v>
      </c>
      <c r="G29" s="307">
        <v>4.1</v>
      </c>
      <c r="H29" s="307">
        <v>4.19</v>
      </c>
      <c r="I29" s="307">
        <v>4.3</v>
      </c>
      <c r="J29" s="307">
        <v>4.43</v>
      </c>
      <c r="K29" s="307">
        <v>4.55</v>
      </c>
      <c r="L29" s="307">
        <v>4.67</v>
      </c>
      <c r="M29" s="307">
        <v>4.8</v>
      </c>
      <c r="N29" s="307">
        <v>4.94</v>
      </c>
      <c r="O29" s="307">
        <v>5.06</v>
      </c>
      <c r="P29" s="307">
        <v>5.21</v>
      </c>
      <c r="Q29" s="307">
        <v>5.36</v>
      </c>
      <c r="R29" s="307">
        <v>5.56</v>
      </c>
      <c r="S29" s="307">
        <v>5.68</v>
      </c>
      <c r="T29" s="307">
        <v>5.8</v>
      </c>
      <c r="U29" s="307">
        <v>5.9</v>
      </c>
      <c r="V29" s="307">
        <v>6</v>
      </c>
      <c r="W29" s="307">
        <v>6.1</v>
      </c>
      <c r="X29" s="307">
        <v>6.19</v>
      </c>
      <c r="Y29" s="307">
        <v>6.31</v>
      </c>
      <c r="Z29" s="307">
        <v>6.44</v>
      </c>
      <c r="AA29" s="307">
        <v>6.62</v>
      </c>
      <c r="AB29" s="7">
        <v>6.82</v>
      </c>
    </row>
    <row r="30" spans="2:28" ht="15">
      <c r="B30" s="172" t="s">
        <v>266</v>
      </c>
      <c r="C30" s="172" t="s">
        <v>2487</v>
      </c>
      <c r="D30" s="307">
        <v>4.23</v>
      </c>
      <c r="E30" s="307">
        <v>4.06</v>
      </c>
      <c r="F30" s="307">
        <v>3.99</v>
      </c>
      <c r="G30" s="307">
        <v>3.93</v>
      </c>
      <c r="H30" s="307">
        <v>4.02</v>
      </c>
      <c r="I30" s="307">
        <v>4.13</v>
      </c>
      <c r="J30" s="307">
        <v>4.24</v>
      </c>
      <c r="K30" s="307">
        <v>4.36</v>
      </c>
      <c r="L30" s="307">
        <v>4.48</v>
      </c>
      <c r="M30" s="307">
        <v>4.61</v>
      </c>
      <c r="N30" s="307">
        <v>4.72</v>
      </c>
      <c r="O30" s="307">
        <v>4.84</v>
      </c>
      <c r="P30" s="307">
        <v>4.99</v>
      </c>
      <c r="Q30" s="307">
        <v>5.14</v>
      </c>
      <c r="R30" s="307">
        <v>5.32</v>
      </c>
      <c r="S30" s="307">
        <v>5.43</v>
      </c>
      <c r="T30" s="307">
        <v>5.54</v>
      </c>
      <c r="U30" s="307">
        <v>5.65</v>
      </c>
      <c r="V30" s="307">
        <v>5.74</v>
      </c>
      <c r="W30" s="307">
        <v>5.83</v>
      </c>
      <c r="X30" s="307">
        <v>5.92</v>
      </c>
      <c r="Y30" s="307">
        <v>6.03</v>
      </c>
      <c r="Z30" s="307">
        <v>6.16</v>
      </c>
      <c r="AA30" s="307">
        <v>6.33</v>
      </c>
      <c r="AB30" s="7">
        <v>6.53</v>
      </c>
    </row>
    <row r="31" spans="2:28" ht="15">
      <c r="B31" s="172" t="s">
        <v>266</v>
      </c>
      <c r="C31" s="172" t="s">
        <v>1326</v>
      </c>
      <c r="D31" s="307">
        <v>4.58</v>
      </c>
      <c r="E31" s="307">
        <v>4.44</v>
      </c>
      <c r="F31" s="307">
        <v>4.46</v>
      </c>
      <c r="G31" s="307">
        <v>4.41</v>
      </c>
      <c r="H31" s="307">
        <v>4.51</v>
      </c>
      <c r="I31" s="307">
        <v>4.64</v>
      </c>
      <c r="J31" s="307">
        <v>4.78</v>
      </c>
      <c r="K31" s="307">
        <v>4.91</v>
      </c>
      <c r="L31" s="307">
        <v>5.04</v>
      </c>
      <c r="M31" s="307">
        <v>5.18</v>
      </c>
      <c r="N31" s="307">
        <v>5.33</v>
      </c>
      <c r="O31" s="307">
        <v>5.45</v>
      </c>
      <c r="P31" s="307">
        <v>5.62</v>
      </c>
      <c r="Q31" s="307">
        <v>5.79</v>
      </c>
      <c r="R31" s="307">
        <v>6</v>
      </c>
      <c r="S31" s="307">
        <v>6.13</v>
      </c>
      <c r="T31" s="307">
        <v>6.26</v>
      </c>
      <c r="U31" s="307">
        <v>6.37</v>
      </c>
      <c r="V31" s="307">
        <v>6.48</v>
      </c>
      <c r="W31" s="307">
        <v>6.59</v>
      </c>
      <c r="X31" s="307">
        <v>6.69</v>
      </c>
      <c r="Y31" s="307">
        <v>6.82</v>
      </c>
      <c r="Z31" s="307">
        <v>6.95</v>
      </c>
      <c r="AA31" s="307">
        <v>7.15</v>
      </c>
      <c r="AB31" s="7">
        <v>7.38</v>
      </c>
    </row>
    <row r="32" spans="2:28" ht="15">
      <c r="B32" s="172" t="s">
        <v>266</v>
      </c>
      <c r="C32" s="172" t="s">
        <v>558</v>
      </c>
      <c r="D32" s="307">
        <v>4.4</v>
      </c>
      <c r="E32" s="307">
        <v>4.2</v>
      </c>
      <c r="F32" s="307">
        <v>4.16</v>
      </c>
      <c r="G32" s="307">
        <v>4.1</v>
      </c>
      <c r="H32" s="307">
        <v>4.19</v>
      </c>
      <c r="I32" s="307">
        <v>4.3</v>
      </c>
      <c r="J32" s="307">
        <v>4.43</v>
      </c>
      <c r="K32" s="307">
        <v>4.55</v>
      </c>
      <c r="L32" s="307">
        <v>4.67</v>
      </c>
      <c r="M32" s="307">
        <v>4.8</v>
      </c>
      <c r="N32" s="307">
        <v>4.94</v>
      </c>
      <c r="O32" s="307">
        <v>5.06</v>
      </c>
      <c r="P32" s="307">
        <v>5.21</v>
      </c>
      <c r="Q32" s="307">
        <v>5.36</v>
      </c>
      <c r="R32" s="307">
        <v>5.56</v>
      </c>
      <c r="S32" s="307">
        <v>5.68</v>
      </c>
      <c r="T32" s="307">
        <v>5.8</v>
      </c>
      <c r="U32" s="307">
        <v>5.9</v>
      </c>
      <c r="V32" s="307">
        <v>6</v>
      </c>
      <c r="W32" s="307">
        <v>6.1</v>
      </c>
      <c r="X32" s="307">
        <v>6.19</v>
      </c>
      <c r="Y32" s="307">
        <v>6.31</v>
      </c>
      <c r="Z32" s="307">
        <v>6.44</v>
      </c>
      <c r="AA32" s="307">
        <v>6.62</v>
      </c>
      <c r="AB32" s="7">
        <v>6.82</v>
      </c>
    </row>
    <row r="33" spans="2:28" ht="15">
      <c r="B33" s="172" t="s">
        <v>2376</v>
      </c>
      <c r="C33" s="172" t="s">
        <v>2487</v>
      </c>
      <c r="D33" s="307">
        <v>4.33</v>
      </c>
      <c r="E33" s="307">
        <v>4.11</v>
      </c>
      <c r="F33" s="307">
        <v>4.17</v>
      </c>
      <c r="G33" s="307">
        <v>4.12</v>
      </c>
      <c r="H33" s="307">
        <v>4.23</v>
      </c>
      <c r="I33" s="307">
        <v>4.22</v>
      </c>
      <c r="J33" s="307">
        <v>4.3</v>
      </c>
      <c r="K33" s="307">
        <v>4.4</v>
      </c>
      <c r="L33" s="307">
        <v>4.35</v>
      </c>
      <c r="M33" s="307">
        <v>4.44</v>
      </c>
      <c r="N33" s="307">
        <v>4.55</v>
      </c>
      <c r="O33" s="307">
        <v>4.67</v>
      </c>
      <c r="P33" s="307">
        <v>4.83</v>
      </c>
      <c r="Q33" s="307">
        <v>4.97</v>
      </c>
      <c r="R33" s="307">
        <v>5.11</v>
      </c>
      <c r="S33" s="307">
        <v>5.22</v>
      </c>
      <c r="T33" s="307">
        <v>5.34</v>
      </c>
      <c r="U33" s="307">
        <v>5.43</v>
      </c>
      <c r="V33" s="307">
        <v>5.49</v>
      </c>
      <c r="W33" s="307">
        <v>5.57</v>
      </c>
      <c r="X33" s="307">
        <v>5.66</v>
      </c>
      <c r="Y33" s="307">
        <v>5.78</v>
      </c>
      <c r="Z33" s="307">
        <v>5.91</v>
      </c>
      <c r="AA33" s="307">
        <v>6.06</v>
      </c>
      <c r="AB33" s="7">
        <v>6.22</v>
      </c>
    </row>
    <row r="34" spans="2:28" ht="15">
      <c r="B34" s="172" t="s">
        <v>2376</v>
      </c>
      <c r="C34" s="172" t="s">
        <v>1326</v>
      </c>
      <c r="D34" s="307">
        <v>4.62</v>
      </c>
      <c r="E34" s="307">
        <v>4.51</v>
      </c>
      <c r="F34" s="307">
        <v>4.59</v>
      </c>
      <c r="G34" s="307">
        <v>4.56</v>
      </c>
      <c r="H34" s="307">
        <v>4.68</v>
      </c>
      <c r="I34" s="307">
        <v>4.66</v>
      </c>
      <c r="J34" s="307">
        <v>4.76</v>
      </c>
      <c r="K34" s="307">
        <v>4.87</v>
      </c>
      <c r="L34" s="307">
        <v>4.81</v>
      </c>
      <c r="M34" s="307">
        <v>4.91</v>
      </c>
      <c r="N34" s="307">
        <v>5.04</v>
      </c>
      <c r="O34" s="307">
        <v>5.17</v>
      </c>
      <c r="P34" s="307">
        <v>5.34</v>
      </c>
      <c r="Q34" s="307">
        <v>5.5</v>
      </c>
      <c r="R34" s="307">
        <v>5.65</v>
      </c>
      <c r="S34" s="307">
        <v>5.79</v>
      </c>
      <c r="T34" s="307">
        <v>5.91</v>
      </c>
      <c r="U34" s="307">
        <v>6.02</v>
      </c>
      <c r="V34" s="307">
        <v>6.08</v>
      </c>
      <c r="W34" s="307">
        <v>6.17</v>
      </c>
      <c r="X34" s="307">
        <v>6.27</v>
      </c>
      <c r="Y34" s="307">
        <v>6.41</v>
      </c>
      <c r="Z34" s="307">
        <v>6.54</v>
      </c>
      <c r="AA34" s="307">
        <v>6.71</v>
      </c>
      <c r="AB34" s="7">
        <v>6.89</v>
      </c>
    </row>
    <row r="35" spans="2:28" ht="15">
      <c r="B35" s="172" t="s">
        <v>2376</v>
      </c>
      <c r="C35" s="172" t="s">
        <v>558</v>
      </c>
      <c r="D35" s="307">
        <v>4.42</v>
      </c>
      <c r="E35" s="307">
        <v>4.25</v>
      </c>
      <c r="F35" s="307">
        <v>4.31</v>
      </c>
      <c r="G35" s="307">
        <v>4.27</v>
      </c>
      <c r="H35" s="307">
        <v>4.39</v>
      </c>
      <c r="I35" s="307">
        <v>4.37</v>
      </c>
      <c r="J35" s="307">
        <v>4.46</v>
      </c>
      <c r="K35" s="307">
        <v>4.56</v>
      </c>
      <c r="L35" s="307">
        <v>4.51</v>
      </c>
      <c r="M35" s="307">
        <v>4.6</v>
      </c>
      <c r="N35" s="307">
        <v>4.72</v>
      </c>
      <c r="O35" s="307">
        <v>4.84</v>
      </c>
      <c r="P35" s="307">
        <v>5.01</v>
      </c>
      <c r="Q35" s="307">
        <v>5.15</v>
      </c>
      <c r="R35" s="307">
        <v>5.29</v>
      </c>
      <c r="S35" s="307">
        <v>5.42</v>
      </c>
      <c r="T35" s="307">
        <v>5.54</v>
      </c>
      <c r="U35" s="307">
        <v>5.63</v>
      </c>
      <c r="V35" s="307">
        <v>5.7</v>
      </c>
      <c r="W35" s="307">
        <v>5.77</v>
      </c>
      <c r="X35" s="307">
        <v>5.87</v>
      </c>
      <c r="Y35" s="307">
        <v>6</v>
      </c>
      <c r="Z35" s="307">
        <v>6.13</v>
      </c>
      <c r="AA35" s="307">
        <v>6.29</v>
      </c>
      <c r="AB35" s="7">
        <v>6.44</v>
      </c>
    </row>
    <row r="36" spans="2:28" ht="15">
      <c r="B36" s="172" t="s">
        <v>2459</v>
      </c>
      <c r="C36" s="172" t="s">
        <v>2487</v>
      </c>
      <c r="D36" s="307">
        <v>4.19</v>
      </c>
      <c r="E36" s="307">
        <v>3.99</v>
      </c>
      <c r="F36" s="307">
        <v>3.94</v>
      </c>
      <c r="G36" s="307">
        <v>3.89</v>
      </c>
      <c r="H36" s="307">
        <v>3.98</v>
      </c>
      <c r="I36" s="307">
        <v>4.07</v>
      </c>
      <c r="J36" s="307">
        <v>4.18</v>
      </c>
      <c r="K36" s="307">
        <v>4.27</v>
      </c>
      <c r="L36" s="307">
        <v>4.34</v>
      </c>
      <c r="M36" s="307">
        <v>4.45</v>
      </c>
      <c r="N36" s="307">
        <v>4.55</v>
      </c>
      <c r="O36" s="307">
        <v>4.67</v>
      </c>
      <c r="P36" s="307">
        <v>4.82</v>
      </c>
      <c r="Q36" s="307">
        <v>4.96</v>
      </c>
      <c r="R36" s="307">
        <v>5.1</v>
      </c>
      <c r="S36" s="307">
        <v>5.21</v>
      </c>
      <c r="T36" s="307">
        <v>5.32</v>
      </c>
      <c r="U36" s="307">
        <v>5.43</v>
      </c>
      <c r="V36" s="307">
        <v>5.5</v>
      </c>
      <c r="W36" s="307">
        <v>5.58</v>
      </c>
      <c r="X36" s="307">
        <v>5.67</v>
      </c>
      <c r="Y36" s="307">
        <v>5.8</v>
      </c>
      <c r="Z36" s="307">
        <v>5.93</v>
      </c>
      <c r="AA36" s="307">
        <v>6.09</v>
      </c>
      <c r="AB36" s="7">
        <v>6.25</v>
      </c>
    </row>
    <row r="37" spans="2:28" ht="15">
      <c r="B37" s="172" t="s">
        <v>2459</v>
      </c>
      <c r="C37" s="172" t="s">
        <v>1326</v>
      </c>
      <c r="D37" s="307">
        <v>4.3</v>
      </c>
      <c r="E37" s="307">
        <v>4.23</v>
      </c>
      <c r="F37" s="307">
        <v>4.24</v>
      </c>
      <c r="G37" s="307">
        <v>4.21</v>
      </c>
      <c r="H37" s="307">
        <v>4.31</v>
      </c>
      <c r="I37" s="307">
        <v>4.42</v>
      </c>
      <c r="J37" s="307">
        <v>4.53</v>
      </c>
      <c r="K37" s="307">
        <v>4.62</v>
      </c>
      <c r="L37" s="307">
        <v>4.7</v>
      </c>
      <c r="M37" s="307">
        <v>4.81</v>
      </c>
      <c r="N37" s="307">
        <v>4.93</v>
      </c>
      <c r="O37" s="307">
        <v>5.06</v>
      </c>
      <c r="P37" s="307">
        <v>5.23</v>
      </c>
      <c r="Q37" s="307">
        <v>5.37</v>
      </c>
      <c r="R37" s="307">
        <v>5.52</v>
      </c>
      <c r="S37" s="307">
        <v>5.64</v>
      </c>
      <c r="T37" s="307">
        <v>5.77</v>
      </c>
      <c r="U37" s="307">
        <v>5.88</v>
      </c>
      <c r="V37" s="307">
        <v>5.95</v>
      </c>
      <c r="W37" s="307">
        <v>6.04</v>
      </c>
      <c r="X37" s="307">
        <v>6.14</v>
      </c>
      <c r="Y37" s="307">
        <v>6.27</v>
      </c>
      <c r="Z37" s="307">
        <v>6.43</v>
      </c>
      <c r="AA37" s="307">
        <v>6.59</v>
      </c>
      <c r="AB37" s="7">
        <v>6.77</v>
      </c>
    </row>
    <row r="38" spans="2:28" ht="15">
      <c r="B38" s="172" t="s">
        <v>2459</v>
      </c>
      <c r="C38" s="172" t="s">
        <v>558</v>
      </c>
      <c r="D38" s="307">
        <v>4.23</v>
      </c>
      <c r="E38" s="307">
        <v>4.05</v>
      </c>
      <c r="F38" s="307">
        <v>4.03</v>
      </c>
      <c r="G38" s="307">
        <v>3.98</v>
      </c>
      <c r="H38" s="307">
        <v>4.07</v>
      </c>
      <c r="I38" s="307">
        <v>4.17</v>
      </c>
      <c r="J38" s="307">
        <v>4.28</v>
      </c>
      <c r="K38" s="307">
        <v>4.38</v>
      </c>
      <c r="L38" s="307">
        <v>4.44</v>
      </c>
      <c r="M38" s="307">
        <v>4.56</v>
      </c>
      <c r="N38" s="307">
        <v>4.67</v>
      </c>
      <c r="O38" s="307">
        <v>4.79</v>
      </c>
      <c r="P38" s="307">
        <v>4.95</v>
      </c>
      <c r="Q38" s="307">
        <v>5.09</v>
      </c>
      <c r="R38" s="307">
        <v>5.22</v>
      </c>
      <c r="S38" s="307">
        <v>5.34</v>
      </c>
      <c r="T38" s="307">
        <v>5.46</v>
      </c>
      <c r="U38" s="307">
        <v>5.56</v>
      </c>
      <c r="V38" s="307">
        <v>5.63</v>
      </c>
      <c r="W38" s="307">
        <v>5.71</v>
      </c>
      <c r="X38" s="307">
        <v>5.82</v>
      </c>
      <c r="Y38" s="307">
        <v>5.94</v>
      </c>
      <c r="Z38" s="307">
        <v>6.08</v>
      </c>
      <c r="AA38" s="307">
        <v>6.24</v>
      </c>
      <c r="AB38" s="7">
        <v>6.4</v>
      </c>
    </row>
    <row r="39" spans="2:28" ht="15">
      <c r="B39" s="172" t="s">
        <v>709</v>
      </c>
      <c r="C39" s="172" t="s">
        <v>2487</v>
      </c>
      <c r="D39" s="307">
        <v>4.28</v>
      </c>
      <c r="E39" s="307">
        <v>4.09</v>
      </c>
      <c r="F39" s="307">
        <v>4.04</v>
      </c>
      <c r="G39" s="307">
        <v>3.98</v>
      </c>
      <c r="H39" s="307">
        <v>4.06</v>
      </c>
      <c r="I39" s="307">
        <v>4.23</v>
      </c>
      <c r="J39" s="307">
        <v>4.31</v>
      </c>
      <c r="K39" s="307">
        <v>4.37</v>
      </c>
      <c r="L39" s="307">
        <v>4.45</v>
      </c>
      <c r="M39" s="307">
        <v>4.47</v>
      </c>
      <c r="N39" s="307">
        <v>4.61</v>
      </c>
      <c r="O39" s="307">
        <v>4.67</v>
      </c>
      <c r="P39" s="307">
        <v>4.83</v>
      </c>
      <c r="Q39" s="307">
        <v>4.96</v>
      </c>
      <c r="R39" s="307">
        <v>5.16</v>
      </c>
      <c r="S39" s="307">
        <v>5.27</v>
      </c>
      <c r="T39" s="307">
        <v>5.39</v>
      </c>
      <c r="U39" s="307">
        <v>5.53</v>
      </c>
      <c r="V39" s="307">
        <v>5.64</v>
      </c>
      <c r="W39" s="307">
        <v>5.71</v>
      </c>
      <c r="X39" s="307">
        <v>5.8</v>
      </c>
      <c r="Y39" s="307">
        <v>5.93</v>
      </c>
      <c r="Z39" s="307">
        <v>6.05</v>
      </c>
      <c r="AA39" s="307">
        <v>6.21</v>
      </c>
      <c r="AB39" s="7">
        <v>6.38</v>
      </c>
    </row>
    <row r="40" spans="2:28" ht="15">
      <c r="B40" s="172" t="s">
        <v>709</v>
      </c>
      <c r="C40" s="172" t="s">
        <v>1326</v>
      </c>
      <c r="D40" s="307">
        <v>4.62</v>
      </c>
      <c r="E40" s="307">
        <v>4.49</v>
      </c>
      <c r="F40" s="307">
        <v>4.46</v>
      </c>
      <c r="G40" s="307">
        <v>4.42</v>
      </c>
      <c r="H40" s="307">
        <v>4.51</v>
      </c>
      <c r="I40" s="307">
        <v>4.69</v>
      </c>
      <c r="J40" s="307">
        <v>4.78</v>
      </c>
      <c r="K40" s="307">
        <v>4.85</v>
      </c>
      <c r="L40" s="307">
        <v>4.95</v>
      </c>
      <c r="M40" s="307">
        <v>4.98</v>
      </c>
      <c r="N40" s="307">
        <v>5.12</v>
      </c>
      <c r="O40" s="307">
        <v>5.2</v>
      </c>
      <c r="P40" s="307">
        <v>5.37</v>
      </c>
      <c r="Q40" s="307">
        <v>5.52</v>
      </c>
      <c r="R40" s="307">
        <v>5.74</v>
      </c>
      <c r="S40" s="307">
        <v>5.85</v>
      </c>
      <c r="T40" s="307">
        <v>5.98</v>
      </c>
      <c r="U40" s="307">
        <v>6.15</v>
      </c>
      <c r="V40" s="307">
        <v>6.26</v>
      </c>
      <c r="W40" s="307">
        <v>6.35</v>
      </c>
      <c r="X40" s="307">
        <v>6.46</v>
      </c>
      <c r="Y40" s="307">
        <v>6.59</v>
      </c>
      <c r="Z40" s="307">
        <v>6.73</v>
      </c>
      <c r="AA40" s="307">
        <v>6.9</v>
      </c>
      <c r="AB40" s="7">
        <v>7.1</v>
      </c>
    </row>
    <row r="41" spans="2:28" ht="15">
      <c r="B41" s="172" t="s">
        <v>709</v>
      </c>
      <c r="C41" s="172" t="s">
        <v>558</v>
      </c>
      <c r="D41" s="307">
        <v>4.39</v>
      </c>
      <c r="E41" s="307">
        <v>4.23</v>
      </c>
      <c r="F41" s="307">
        <v>4.18</v>
      </c>
      <c r="G41" s="307">
        <v>4.13</v>
      </c>
      <c r="H41" s="307">
        <v>4.22</v>
      </c>
      <c r="I41" s="307">
        <v>4.38</v>
      </c>
      <c r="J41" s="307">
        <v>4.47</v>
      </c>
      <c r="K41" s="307">
        <v>4.54</v>
      </c>
      <c r="L41" s="307">
        <v>4.62</v>
      </c>
      <c r="M41" s="307">
        <v>4.65</v>
      </c>
      <c r="N41" s="307">
        <v>4.78</v>
      </c>
      <c r="O41" s="307">
        <v>4.86</v>
      </c>
      <c r="P41" s="307">
        <v>5.02</v>
      </c>
      <c r="Q41" s="307">
        <v>5.15</v>
      </c>
      <c r="R41" s="307">
        <v>5.36</v>
      </c>
      <c r="S41" s="307">
        <v>5.48</v>
      </c>
      <c r="T41" s="307">
        <v>5.59</v>
      </c>
      <c r="U41" s="307">
        <v>5.75</v>
      </c>
      <c r="V41" s="307">
        <v>5.85</v>
      </c>
      <c r="W41" s="307">
        <v>5.93</v>
      </c>
      <c r="X41" s="307">
        <v>6.03</v>
      </c>
      <c r="Y41" s="307">
        <v>6.16</v>
      </c>
      <c r="Z41" s="307">
        <v>6.29</v>
      </c>
      <c r="AA41" s="307">
        <v>6.45</v>
      </c>
      <c r="AB41" s="7">
        <v>6.64</v>
      </c>
    </row>
    <row r="42" spans="2:28" ht="15">
      <c r="B42" s="172" t="s">
        <v>229</v>
      </c>
      <c r="C42" s="172" t="s">
        <v>2487</v>
      </c>
      <c r="D42" s="307">
        <v>4.23</v>
      </c>
      <c r="E42" s="307">
        <v>4.05</v>
      </c>
      <c r="F42" s="307">
        <v>4</v>
      </c>
      <c r="G42" s="307">
        <v>3.94</v>
      </c>
      <c r="H42" s="307">
        <v>4.02</v>
      </c>
      <c r="I42" s="307">
        <v>4.14</v>
      </c>
      <c r="J42" s="307">
        <v>4.25</v>
      </c>
      <c r="K42" s="307">
        <v>4.37</v>
      </c>
      <c r="L42" s="307">
        <v>4.49</v>
      </c>
      <c r="M42" s="307">
        <v>4.62</v>
      </c>
      <c r="N42" s="307">
        <v>4.74</v>
      </c>
      <c r="O42" s="307">
        <v>4.85</v>
      </c>
      <c r="P42" s="307">
        <v>5</v>
      </c>
      <c r="Q42" s="307">
        <v>5.15</v>
      </c>
      <c r="R42" s="307">
        <v>5.33</v>
      </c>
      <c r="S42" s="307">
        <v>5.45</v>
      </c>
      <c r="T42" s="307">
        <v>5.56</v>
      </c>
      <c r="U42" s="307">
        <v>5.66</v>
      </c>
      <c r="V42" s="307">
        <v>5.76</v>
      </c>
      <c r="W42" s="307">
        <v>5.85</v>
      </c>
      <c r="X42" s="307">
        <v>5.94</v>
      </c>
      <c r="Y42" s="307">
        <v>6.05</v>
      </c>
      <c r="Z42" s="307">
        <v>6.18</v>
      </c>
      <c r="AA42" s="307">
        <v>6.34</v>
      </c>
      <c r="AB42" s="7">
        <v>6.54</v>
      </c>
    </row>
    <row r="43" spans="2:28" ht="15">
      <c r="B43" s="172" t="s">
        <v>229</v>
      </c>
      <c r="C43" s="172" t="s">
        <v>1326</v>
      </c>
      <c r="D43" s="307">
        <v>4.59</v>
      </c>
      <c r="E43" s="307">
        <v>4.45</v>
      </c>
      <c r="F43" s="307">
        <v>4.45</v>
      </c>
      <c r="G43" s="307">
        <v>4.41</v>
      </c>
      <c r="H43" s="307">
        <v>4.5</v>
      </c>
      <c r="I43" s="307">
        <v>4.63</v>
      </c>
      <c r="J43" s="307">
        <v>4.76</v>
      </c>
      <c r="K43" s="307">
        <v>4.9</v>
      </c>
      <c r="L43" s="307">
        <v>5.03</v>
      </c>
      <c r="M43" s="307">
        <v>5.17</v>
      </c>
      <c r="N43" s="307">
        <v>5.31</v>
      </c>
      <c r="O43" s="307">
        <v>5.44</v>
      </c>
      <c r="P43" s="307">
        <v>5.61</v>
      </c>
      <c r="Q43" s="307">
        <v>5.78</v>
      </c>
      <c r="R43" s="307">
        <v>5.98</v>
      </c>
      <c r="S43" s="307">
        <v>6.11</v>
      </c>
      <c r="T43" s="307">
        <v>6.24</v>
      </c>
      <c r="U43" s="307">
        <v>6.36</v>
      </c>
      <c r="V43" s="307">
        <v>6.47</v>
      </c>
      <c r="W43" s="307">
        <v>6.56</v>
      </c>
      <c r="X43" s="307">
        <v>6.67</v>
      </c>
      <c r="Y43" s="307">
        <v>6.79</v>
      </c>
      <c r="Z43" s="307">
        <v>6.94</v>
      </c>
      <c r="AA43" s="307">
        <v>7.13</v>
      </c>
      <c r="AB43" s="7">
        <v>7.35</v>
      </c>
    </row>
    <row r="44" spans="2:28" ht="15">
      <c r="B44" s="172" t="s">
        <v>229</v>
      </c>
      <c r="C44" s="172" t="s">
        <v>558</v>
      </c>
      <c r="D44" s="307">
        <v>4.38</v>
      </c>
      <c r="E44" s="307">
        <v>4.2</v>
      </c>
      <c r="F44" s="307">
        <v>4.16</v>
      </c>
      <c r="G44" s="307">
        <v>4.1</v>
      </c>
      <c r="H44" s="307">
        <v>4.19</v>
      </c>
      <c r="I44" s="307">
        <v>4.31</v>
      </c>
      <c r="J44" s="307">
        <v>4.43</v>
      </c>
      <c r="K44" s="307">
        <v>4.56</v>
      </c>
      <c r="L44" s="307">
        <v>4.67</v>
      </c>
      <c r="M44" s="307">
        <v>4.8</v>
      </c>
      <c r="N44" s="307">
        <v>4.94</v>
      </c>
      <c r="O44" s="307">
        <v>5.06</v>
      </c>
      <c r="P44" s="307">
        <v>5.21</v>
      </c>
      <c r="Q44" s="307">
        <v>5.37</v>
      </c>
      <c r="R44" s="307">
        <v>5.56</v>
      </c>
      <c r="S44" s="307">
        <v>5.68</v>
      </c>
      <c r="T44" s="307">
        <v>5.79</v>
      </c>
      <c r="U44" s="307">
        <v>5.91</v>
      </c>
      <c r="V44" s="307">
        <v>6</v>
      </c>
      <c r="W44" s="307">
        <v>6.1</v>
      </c>
      <c r="X44" s="307">
        <v>6.2</v>
      </c>
      <c r="Y44" s="307">
        <v>6.31</v>
      </c>
      <c r="Z44" s="307">
        <v>6.44</v>
      </c>
      <c r="AA44" s="307">
        <v>6.62</v>
      </c>
      <c r="AB44" s="7">
        <v>6.83</v>
      </c>
    </row>
    <row r="45" spans="2:28" ht="15">
      <c r="B45" s="172" t="s">
        <v>209</v>
      </c>
      <c r="C45" s="172" t="s">
        <v>2487</v>
      </c>
      <c r="D45" s="307">
        <v>4.12</v>
      </c>
      <c r="E45" s="307">
        <v>3.92</v>
      </c>
      <c r="F45" s="307">
        <v>3.9</v>
      </c>
      <c r="G45" s="307">
        <v>3.85</v>
      </c>
      <c r="H45" s="307">
        <v>3.93</v>
      </c>
      <c r="I45" s="307">
        <v>4.03</v>
      </c>
      <c r="J45" s="307">
        <v>4.14</v>
      </c>
      <c r="K45" s="307">
        <v>4.22</v>
      </c>
      <c r="L45" s="307">
        <v>4.29</v>
      </c>
      <c r="M45" s="307">
        <v>4.4</v>
      </c>
      <c r="N45" s="307">
        <v>4.5</v>
      </c>
      <c r="O45" s="307">
        <v>4.62</v>
      </c>
      <c r="P45" s="307">
        <v>4.77</v>
      </c>
      <c r="Q45" s="307">
        <v>4.9</v>
      </c>
      <c r="R45" s="307">
        <v>5.04</v>
      </c>
      <c r="S45" s="307">
        <v>5.15</v>
      </c>
      <c r="T45" s="307">
        <v>5.27</v>
      </c>
      <c r="U45" s="307">
        <v>5.37</v>
      </c>
      <c r="V45" s="307">
        <v>5.44</v>
      </c>
      <c r="W45" s="307">
        <v>5.52</v>
      </c>
      <c r="X45" s="307">
        <v>5.61</v>
      </c>
      <c r="Y45" s="307">
        <v>5.73</v>
      </c>
      <c r="Z45" s="307">
        <v>5.87</v>
      </c>
      <c r="AA45" s="307">
        <v>6.02</v>
      </c>
      <c r="AB45" s="7">
        <v>6.18</v>
      </c>
    </row>
    <row r="46" spans="2:28" ht="15">
      <c r="B46" s="172" t="s">
        <v>209</v>
      </c>
      <c r="C46" s="172" t="s">
        <v>1326</v>
      </c>
      <c r="D46" s="307">
        <v>4.4</v>
      </c>
      <c r="E46" s="307">
        <v>4.3</v>
      </c>
      <c r="F46" s="307">
        <v>4.29</v>
      </c>
      <c r="G46" s="307">
        <v>4.26</v>
      </c>
      <c r="H46" s="307">
        <v>4.35</v>
      </c>
      <c r="I46" s="307">
        <v>4.46</v>
      </c>
      <c r="J46" s="307">
        <v>4.58</v>
      </c>
      <c r="K46" s="307">
        <v>4.68</v>
      </c>
      <c r="L46" s="307">
        <v>4.75</v>
      </c>
      <c r="M46" s="307">
        <v>4.87</v>
      </c>
      <c r="N46" s="307">
        <v>4.99</v>
      </c>
      <c r="O46" s="307">
        <v>5.12</v>
      </c>
      <c r="P46" s="307">
        <v>5.28</v>
      </c>
      <c r="Q46" s="307">
        <v>5.44</v>
      </c>
      <c r="R46" s="307">
        <v>5.58</v>
      </c>
      <c r="S46" s="307">
        <v>5.71</v>
      </c>
      <c r="T46" s="307">
        <v>5.83</v>
      </c>
      <c r="U46" s="307">
        <v>5.95</v>
      </c>
      <c r="V46" s="307">
        <v>6.02</v>
      </c>
      <c r="W46" s="307">
        <v>6.11</v>
      </c>
      <c r="X46" s="307">
        <v>6.22</v>
      </c>
      <c r="Y46" s="307">
        <v>6.35</v>
      </c>
      <c r="Z46" s="307">
        <v>6.5</v>
      </c>
      <c r="AA46" s="307">
        <v>6.67</v>
      </c>
      <c r="AB46" s="7">
        <v>6.85</v>
      </c>
    </row>
    <row r="47" spans="2:28" ht="15">
      <c r="B47" s="172" t="s">
        <v>209</v>
      </c>
      <c r="C47" s="172" t="s">
        <v>558</v>
      </c>
      <c r="D47" s="307">
        <v>4.21</v>
      </c>
      <c r="E47" s="307">
        <v>4.06</v>
      </c>
      <c r="F47" s="307">
        <v>4.03</v>
      </c>
      <c r="G47" s="307">
        <v>3.99</v>
      </c>
      <c r="H47" s="307">
        <v>4.08</v>
      </c>
      <c r="I47" s="307">
        <v>4.18</v>
      </c>
      <c r="J47" s="307">
        <v>4.29</v>
      </c>
      <c r="K47" s="307">
        <v>4.38</v>
      </c>
      <c r="L47" s="307">
        <v>4.45</v>
      </c>
      <c r="M47" s="307">
        <v>4.56</v>
      </c>
      <c r="N47" s="307">
        <v>4.67</v>
      </c>
      <c r="O47" s="307">
        <v>4.79</v>
      </c>
      <c r="P47" s="307">
        <v>4.95</v>
      </c>
      <c r="Q47" s="307">
        <v>5.09</v>
      </c>
      <c r="R47" s="307">
        <v>5.23</v>
      </c>
      <c r="S47" s="307">
        <v>5.34</v>
      </c>
      <c r="T47" s="307">
        <v>5.46</v>
      </c>
      <c r="U47" s="307">
        <v>5.57</v>
      </c>
      <c r="V47" s="307">
        <v>5.64</v>
      </c>
      <c r="W47" s="307">
        <v>5.72</v>
      </c>
      <c r="X47" s="307">
        <v>5.81</v>
      </c>
      <c r="Y47" s="307">
        <v>5.94</v>
      </c>
      <c r="Z47" s="307">
        <v>6.08</v>
      </c>
      <c r="AA47" s="307">
        <v>6.25</v>
      </c>
      <c r="AB47" s="7">
        <v>6.41</v>
      </c>
    </row>
    <row r="48" spans="2:28" ht="15">
      <c r="B48" s="172" t="s">
        <v>1601</v>
      </c>
      <c r="C48" s="172" t="s">
        <v>2487</v>
      </c>
      <c r="D48" s="307">
        <v>4.23</v>
      </c>
      <c r="E48" s="307">
        <v>4.05</v>
      </c>
      <c r="F48" s="307">
        <v>4</v>
      </c>
      <c r="G48" s="307">
        <v>3.94</v>
      </c>
      <c r="H48" s="307">
        <v>4.03</v>
      </c>
      <c r="I48" s="307">
        <v>4.14</v>
      </c>
      <c r="J48" s="307">
        <v>4.26</v>
      </c>
      <c r="K48" s="307">
        <v>4.38</v>
      </c>
      <c r="L48" s="307">
        <v>4.5</v>
      </c>
      <c r="M48" s="307">
        <v>4.62</v>
      </c>
      <c r="N48" s="307">
        <v>4.75</v>
      </c>
      <c r="O48" s="307">
        <v>4.86</v>
      </c>
      <c r="P48" s="307">
        <v>5.01</v>
      </c>
      <c r="Q48" s="307">
        <v>5.16</v>
      </c>
      <c r="R48" s="307">
        <v>5.35</v>
      </c>
      <c r="S48" s="307">
        <v>5.46</v>
      </c>
      <c r="T48" s="307">
        <v>5.57</v>
      </c>
      <c r="U48" s="307">
        <v>5.68</v>
      </c>
      <c r="V48" s="307">
        <v>5.77</v>
      </c>
      <c r="W48" s="307">
        <v>5.86</v>
      </c>
      <c r="X48" s="307">
        <v>5.96</v>
      </c>
      <c r="Y48" s="307">
        <v>6.07</v>
      </c>
      <c r="Z48" s="307">
        <v>6.19</v>
      </c>
      <c r="AA48" s="307">
        <v>6.37</v>
      </c>
      <c r="AB48" s="7">
        <v>6.57</v>
      </c>
    </row>
    <row r="49" spans="2:28" ht="15">
      <c r="B49" s="172" t="s">
        <v>1601</v>
      </c>
      <c r="C49" s="172" t="s">
        <v>1326</v>
      </c>
      <c r="D49" s="307">
        <v>4.6</v>
      </c>
      <c r="E49" s="307">
        <v>4.45</v>
      </c>
      <c r="F49" s="307">
        <v>4.44</v>
      </c>
      <c r="G49" s="307">
        <v>4.4</v>
      </c>
      <c r="H49" s="307">
        <v>4.49</v>
      </c>
      <c r="I49" s="307">
        <v>4.62</v>
      </c>
      <c r="J49" s="307">
        <v>4.75</v>
      </c>
      <c r="K49" s="307">
        <v>4.88</v>
      </c>
      <c r="L49" s="307">
        <v>5.01</v>
      </c>
      <c r="M49" s="307">
        <v>5.15</v>
      </c>
      <c r="N49" s="307">
        <v>5.3</v>
      </c>
      <c r="O49" s="307">
        <v>5.42</v>
      </c>
      <c r="P49" s="307">
        <v>5.59</v>
      </c>
      <c r="Q49" s="307">
        <v>5.75</v>
      </c>
      <c r="R49" s="307">
        <v>5.96</v>
      </c>
      <c r="S49" s="307">
        <v>6.1</v>
      </c>
      <c r="T49" s="307">
        <v>6.22</v>
      </c>
      <c r="U49" s="307">
        <v>6.33</v>
      </c>
      <c r="V49" s="307">
        <v>6.44</v>
      </c>
      <c r="W49" s="307">
        <v>6.54</v>
      </c>
      <c r="X49" s="307">
        <v>6.65</v>
      </c>
      <c r="Y49" s="307">
        <v>6.76</v>
      </c>
      <c r="Z49" s="307">
        <v>6.91</v>
      </c>
      <c r="AA49" s="307">
        <v>7.1</v>
      </c>
      <c r="AB49" s="7">
        <v>7.32</v>
      </c>
    </row>
    <row r="50" spans="2:28" ht="15">
      <c r="B50" s="172" t="s">
        <v>1601</v>
      </c>
      <c r="C50" s="172" t="s">
        <v>558</v>
      </c>
      <c r="D50" s="307">
        <v>4.36</v>
      </c>
      <c r="E50" s="307">
        <v>4.2</v>
      </c>
      <c r="F50" s="307">
        <v>4.16</v>
      </c>
      <c r="G50" s="307">
        <v>4.1</v>
      </c>
      <c r="H50" s="307">
        <v>4.19</v>
      </c>
      <c r="I50" s="307">
        <v>4.31</v>
      </c>
      <c r="J50" s="307">
        <v>4.43</v>
      </c>
      <c r="K50" s="307">
        <v>4.56</v>
      </c>
      <c r="L50" s="307">
        <v>4.68</v>
      </c>
      <c r="M50" s="307">
        <v>4.81</v>
      </c>
      <c r="N50" s="307">
        <v>4.94</v>
      </c>
      <c r="O50" s="307">
        <v>5.06</v>
      </c>
      <c r="P50" s="307">
        <v>5.21</v>
      </c>
      <c r="Q50" s="307">
        <v>5.37</v>
      </c>
      <c r="R50" s="307">
        <v>5.57</v>
      </c>
      <c r="S50" s="307">
        <v>5.68</v>
      </c>
      <c r="T50" s="307">
        <v>5.8</v>
      </c>
      <c r="U50" s="307">
        <v>5.91</v>
      </c>
      <c r="V50" s="307">
        <v>6.01</v>
      </c>
      <c r="W50" s="307">
        <v>6.1</v>
      </c>
      <c r="X50" s="307">
        <v>6.2</v>
      </c>
      <c r="Y50" s="307">
        <v>6.31</v>
      </c>
      <c r="Z50" s="307">
        <v>6.45</v>
      </c>
      <c r="AA50" s="307">
        <v>6.62</v>
      </c>
      <c r="AB50" s="7">
        <v>6.83</v>
      </c>
    </row>
    <row r="51" spans="2:28" ht="15">
      <c r="B51" s="172" t="s">
        <v>2149</v>
      </c>
      <c r="C51" s="172" t="s">
        <v>2487</v>
      </c>
      <c r="D51" s="307">
        <v>3.76</v>
      </c>
      <c r="E51" s="307">
        <v>4.11</v>
      </c>
      <c r="F51" s="307">
        <v>4.42</v>
      </c>
      <c r="G51" s="307">
        <v>4.53</v>
      </c>
      <c r="H51" s="307">
        <v>4.4</v>
      </c>
      <c r="I51" s="307">
        <v>4.25</v>
      </c>
      <c r="J51" s="307">
        <v>4.25</v>
      </c>
      <c r="K51" s="307">
        <v>4.28</v>
      </c>
      <c r="L51" s="307">
        <v>4.29</v>
      </c>
      <c r="M51" s="307">
        <v>4.3</v>
      </c>
      <c r="N51" s="307">
        <v>4.33</v>
      </c>
      <c r="O51" s="307">
        <v>4.39</v>
      </c>
      <c r="P51" s="307">
        <v>4.5</v>
      </c>
      <c r="Q51" s="307">
        <v>4.56</v>
      </c>
      <c r="R51" s="307">
        <v>4.68</v>
      </c>
      <c r="S51" s="307">
        <v>4.72</v>
      </c>
      <c r="T51" s="307">
        <v>4.79</v>
      </c>
      <c r="U51" s="307">
        <v>4.88</v>
      </c>
      <c r="V51" s="307">
        <v>4.96</v>
      </c>
      <c r="W51" s="307">
        <v>5.07</v>
      </c>
      <c r="X51" s="307">
        <v>5.16</v>
      </c>
      <c r="Y51" s="307">
        <v>5.25</v>
      </c>
      <c r="Z51" s="307">
        <v>5.33</v>
      </c>
      <c r="AA51" s="307">
        <v>5.39</v>
      </c>
      <c r="AB51" s="7">
        <v>5.38</v>
      </c>
    </row>
    <row r="52" spans="2:28" ht="15">
      <c r="B52" s="172" t="s">
        <v>2149</v>
      </c>
      <c r="C52" s="172" t="s">
        <v>1326</v>
      </c>
      <c r="D52" s="307">
        <v>6.54</v>
      </c>
      <c r="E52" s="307">
        <v>5.8</v>
      </c>
      <c r="F52" s="307">
        <v>5.94</v>
      </c>
      <c r="G52" s="307">
        <v>6.11</v>
      </c>
      <c r="H52" s="307">
        <v>5.95</v>
      </c>
      <c r="I52" s="307">
        <v>5.74</v>
      </c>
      <c r="J52" s="307">
        <v>5.75</v>
      </c>
      <c r="K52" s="307">
        <v>5.8</v>
      </c>
      <c r="L52" s="307">
        <v>5.81</v>
      </c>
      <c r="M52" s="307">
        <v>5.84</v>
      </c>
      <c r="N52" s="307">
        <v>5.87</v>
      </c>
      <c r="O52" s="307">
        <v>5.96</v>
      </c>
      <c r="P52" s="307">
        <v>6.12</v>
      </c>
      <c r="Q52" s="307">
        <v>6.21</v>
      </c>
      <c r="R52" s="307">
        <v>6.36</v>
      </c>
      <c r="S52" s="307">
        <v>6.44</v>
      </c>
      <c r="T52" s="307">
        <v>6.52</v>
      </c>
      <c r="U52" s="307">
        <v>6.65</v>
      </c>
      <c r="V52" s="307">
        <v>6.77</v>
      </c>
      <c r="W52" s="307">
        <v>6.91</v>
      </c>
      <c r="X52" s="307">
        <v>7.04</v>
      </c>
      <c r="Y52" s="307">
        <v>7.16</v>
      </c>
      <c r="Z52" s="307">
        <v>7.27</v>
      </c>
      <c r="AA52" s="307">
        <v>7.35</v>
      </c>
      <c r="AB52" s="7">
        <v>7.34</v>
      </c>
    </row>
    <row r="53" spans="2:28" ht="15">
      <c r="B53" s="172" t="s">
        <v>2149</v>
      </c>
      <c r="C53" s="172" t="s">
        <v>558</v>
      </c>
      <c r="D53" s="307">
        <v>4.08</v>
      </c>
      <c r="E53" s="307">
        <v>4.5</v>
      </c>
      <c r="F53" s="307">
        <v>4.78</v>
      </c>
      <c r="G53" s="307">
        <v>4.91</v>
      </c>
      <c r="H53" s="307">
        <v>4.77</v>
      </c>
      <c r="I53" s="307">
        <v>4.61</v>
      </c>
      <c r="J53" s="307">
        <v>4.62</v>
      </c>
      <c r="K53" s="307">
        <v>4.65</v>
      </c>
      <c r="L53" s="307">
        <v>4.66</v>
      </c>
      <c r="M53" s="307">
        <v>4.68</v>
      </c>
      <c r="N53" s="307">
        <v>4.7</v>
      </c>
      <c r="O53" s="307">
        <v>4.77</v>
      </c>
      <c r="P53" s="307">
        <v>4.89</v>
      </c>
      <c r="Q53" s="307">
        <v>4.97</v>
      </c>
      <c r="R53" s="307">
        <v>5.09</v>
      </c>
      <c r="S53" s="307">
        <v>5.14</v>
      </c>
      <c r="T53" s="307">
        <v>5.21</v>
      </c>
      <c r="U53" s="307">
        <v>5.31</v>
      </c>
      <c r="V53" s="307">
        <v>5.41</v>
      </c>
      <c r="W53" s="307">
        <v>5.52</v>
      </c>
      <c r="X53" s="307">
        <v>5.62</v>
      </c>
      <c r="Y53" s="307">
        <v>5.72</v>
      </c>
      <c r="Z53" s="307">
        <v>5.8</v>
      </c>
      <c r="AA53" s="307">
        <v>5.87</v>
      </c>
      <c r="AB53" s="7">
        <v>5.86</v>
      </c>
    </row>
    <row r="54" spans="2:28" ht="15">
      <c r="B54" s="172" t="s">
        <v>2430</v>
      </c>
      <c r="C54" s="172" t="s">
        <v>2487</v>
      </c>
      <c r="D54" s="307">
        <v>4.79</v>
      </c>
      <c r="E54" s="307">
        <v>4.67</v>
      </c>
      <c r="F54" s="307">
        <v>4.69</v>
      </c>
      <c r="G54" s="307">
        <v>4.65</v>
      </c>
      <c r="H54" s="307">
        <v>4.72</v>
      </c>
      <c r="I54" s="307">
        <v>4.8</v>
      </c>
      <c r="J54" s="307">
        <v>4.83</v>
      </c>
      <c r="K54" s="307">
        <v>4.89</v>
      </c>
      <c r="L54" s="307">
        <v>4.93</v>
      </c>
      <c r="M54" s="307">
        <v>5.02</v>
      </c>
      <c r="N54" s="307">
        <v>5.16</v>
      </c>
      <c r="O54" s="307">
        <v>5.27</v>
      </c>
      <c r="P54" s="307">
        <v>5.43</v>
      </c>
      <c r="Q54" s="307">
        <v>5.59</v>
      </c>
      <c r="R54" s="307">
        <v>5.73</v>
      </c>
      <c r="S54" s="307">
        <v>5.86</v>
      </c>
      <c r="T54" s="307">
        <v>5.97</v>
      </c>
      <c r="U54" s="307">
        <v>6.03</v>
      </c>
      <c r="V54" s="307">
        <v>6.06</v>
      </c>
      <c r="W54" s="307">
        <v>6.11</v>
      </c>
      <c r="X54" s="307">
        <v>6.22</v>
      </c>
      <c r="Y54" s="307">
        <v>6.34</v>
      </c>
      <c r="Z54" s="307">
        <v>6.45</v>
      </c>
      <c r="AA54" s="307">
        <v>6.59</v>
      </c>
      <c r="AB54" s="7">
        <v>6.79</v>
      </c>
    </row>
    <row r="55" spans="2:28" ht="15">
      <c r="B55" s="172" t="s">
        <v>2430</v>
      </c>
      <c r="C55" s="172" t="s">
        <v>1326</v>
      </c>
      <c r="D55" s="307">
        <v>5.12</v>
      </c>
      <c r="E55" s="307">
        <v>5.09</v>
      </c>
      <c r="F55" s="307">
        <v>5.17</v>
      </c>
      <c r="G55" s="307">
        <v>5.15</v>
      </c>
      <c r="H55" s="307">
        <v>5.22</v>
      </c>
      <c r="I55" s="307">
        <v>5.3</v>
      </c>
      <c r="J55" s="307">
        <v>5.36</v>
      </c>
      <c r="K55" s="307">
        <v>5.41</v>
      </c>
      <c r="L55" s="307">
        <v>5.45</v>
      </c>
      <c r="M55" s="307">
        <v>5.55</v>
      </c>
      <c r="N55" s="307">
        <v>5.71</v>
      </c>
      <c r="O55" s="307">
        <v>5.83</v>
      </c>
      <c r="P55" s="307">
        <v>6</v>
      </c>
      <c r="Q55" s="307">
        <v>6.18</v>
      </c>
      <c r="R55" s="307">
        <v>6.34</v>
      </c>
      <c r="S55" s="307">
        <v>6.47</v>
      </c>
      <c r="T55" s="307">
        <v>6.6</v>
      </c>
      <c r="U55" s="307">
        <v>6.66</v>
      </c>
      <c r="V55" s="307">
        <v>6.7</v>
      </c>
      <c r="W55" s="307">
        <v>6.75</v>
      </c>
      <c r="X55" s="307">
        <v>6.87</v>
      </c>
      <c r="Y55" s="307">
        <v>7.02</v>
      </c>
      <c r="Z55" s="307">
        <v>7.14</v>
      </c>
      <c r="AA55" s="307">
        <v>7.29</v>
      </c>
      <c r="AB55" s="7">
        <v>7.51</v>
      </c>
    </row>
    <row r="56" spans="2:28" ht="15">
      <c r="B56" s="172" t="s">
        <v>2430</v>
      </c>
      <c r="C56" s="172" t="s">
        <v>558</v>
      </c>
      <c r="D56" s="307">
        <v>4.88</v>
      </c>
      <c r="E56" s="307">
        <v>4.81</v>
      </c>
      <c r="F56" s="307">
        <v>4.86</v>
      </c>
      <c r="G56" s="307">
        <v>4.83</v>
      </c>
      <c r="H56" s="307">
        <v>4.89</v>
      </c>
      <c r="I56" s="307">
        <v>4.97</v>
      </c>
      <c r="J56" s="307">
        <v>5.02</v>
      </c>
      <c r="K56" s="307">
        <v>5.08</v>
      </c>
      <c r="L56" s="307">
        <v>5.11</v>
      </c>
      <c r="M56" s="307">
        <v>5.2</v>
      </c>
      <c r="N56" s="307">
        <v>5.35</v>
      </c>
      <c r="O56" s="307">
        <v>5.46</v>
      </c>
      <c r="P56" s="307">
        <v>5.63</v>
      </c>
      <c r="Q56" s="307">
        <v>5.79</v>
      </c>
      <c r="R56" s="307">
        <v>5.94</v>
      </c>
      <c r="S56" s="307">
        <v>6.07</v>
      </c>
      <c r="T56" s="307">
        <v>6.19</v>
      </c>
      <c r="U56" s="307">
        <v>6.25</v>
      </c>
      <c r="V56" s="307">
        <v>6.28</v>
      </c>
      <c r="W56" s="307">
        <v>6.34</v>
      </c>
      <c r="X56" s="307">
        <v>6.44</v>
      </c>
      <c r="Y56" s="307">
        <v>6.58</v>
      </c>
      <c r="Z56" s="307">
        <v>6.69</v>
      </c>
      <c r="AA56" s="307">
        <v>6.82</v>
      </c>
      <c r="AB56" s="7">
        <v>7.03</v>
      </c>
    </row>
    <row r="57" spans="2:28" ht="15">
      <c r="B57" s="172" t="s">
        <v>1036</v>
      </c>
      <c r="C57" s="172" t="s">
        <v>2487</v>
      </c>
      <c r="D57" s="307">
        <v>4.87</v>
      </c>
      <c r="E57" s="307">
        <v>4.65</v>
      </c>
      <c r="F57" s="307">
        <v>4.61</v>
      </c>
      <c r="G57" s="307">
        <v>4.52</v>
      </c>
      <c r="H57" s="307">
        <v>4.55</v>
      </c>
      <c r="I57" s="307">
        <v>4.62</v>
      </c>
      <c r="J57" s="307">
        <v>4.79</v>
      </c>
      <c r="K57" s="307">
        <v>4.97</v>
      </c>
      <c r="L57" s="307">
        <v>5.15</v>
      </c>
      <c r="M57" s="307">
        <v>5.26</v>
      </c>
      <c r="N57" s="307">
        <v>5.44</v>
      </c>
      <c r="O57" s="307">
        <v>5.63</v>
      </c>
      <c r="P57" s="307">
        <v>5.76</v>
      </c>
      <c r="Q57" s="307">
        <v>5.91</v>
      </c>
      <c r="R57" s="307">
        <v>6.05</v>
      </c>
      <c r="S57" s="307">
        <v>6.19</v>
      </c>
      <c r="T57" s="307">
        <v>6.31</v>
      </c>
      <c r="U57" s="307">
        <v>6.44</v>
      </c>
      <c r="V57" s="307">
        <v>6.54</v>
      </c>
      <c r="W57" s="307">
        <v>6.63</v>
      </c>
      <c r="X57" s="307">
        <v>6.71</v>
      </c>
      <c r="Y57" s="307">
        <v>6.83</v>
      </c>
      <c r="Z57" s="307">
        <v>6.96</v>
      </c>
      <c r="AA57" s="307">
        <v>7.12</v>
      </c>
      <c r="AB57" s="7">
        <v>7.33</v>
      </c>
    </row>
    <row r="58" spans="2:28" ht="15">
      <c r="B58" s="172" t="s">
        <v>1036</v>
      </c>
      <c r="C58" s="172" t="s">
        <v>1326</v>
      </c>
      <c r="D58" s="307">
        <v>5</v>
      </c>
      <c r="E58" s="307">
        <v>4.97</v>
      </c>
      <c r="F58" s="307">
        <v>4.99</v>
      </c>
      <c r="G58" s="307">
        <v>4.93</v>
      </c>
      <c r="H58" s="307">
        <v>4.96</v>
      </c>
      <c r="I58" s="307">
        <v>5.03</v>
      </c>
      <c r="J58" s="307">
        <v>5.22</v>
      </c>
      <c r="K58" s="307">
        <v>5.42</v>
      </c>
      <c r="L58" s="307">
        <v>5.61</v>
      </c>
      <c r="M58" s="307">
        <v>5.73</v>
      </c>
      <c r="N58" s="307">
        <v>5.93</v>
      </c>
      <c r="O58" s="307">
        <v>6.13</v>
      </c>
      <c r="P58" s="307">
        <v>6.28</v>
      </c>
      <c r="Q58" s="307">
        <v>6.45</v>
      </c>
      <c r="R58" s="307">
        <v>6.6</v>
      </c>
      <c r="S58" s="307">
        <v>6.75</v>
      </c>
      <c r="T58" s="307">
        <v>6.88</v>
      </c>
      <c r="U58" s="307">
        <v>7.01</v>
      </c>
      <c r="V58" s="307">
        <v>7.13</v>
      </c>
      <c r="W58" s="307">
        <v>7.22</v>
      </c>
      <c r="X58" s="307">
        <v>7.32</v>
      </c>
      <c r="Y58" s="307">
        <v>7.44</v>
      </c>
      <c r="Z58" s="307">
        <v>7.59</v>
      </c>
      <c r="AA58" s="307">
        <v>7.77</v>
      </c>
      <c r="AB58" s="7">
        <v>7.99</v>
      </c>
    </row>
    <row r="59" spans="2:28" ht="15">
      <c r="B59" s="172" t="s">
        <v>1036</v>
      </c>
      <c r="C59" s="172" t="s">
        <v>558</v>
      </c>
      <c r="D59" s="307">
        <v>4.92</v>
      </c>
      <c r="E59" s="307">
        <v>4.74</v>
      </c>
      <c r="F59" s="307">
        <v>4.72</v>
      </c>
      <c r="G59" s="307">
        <v>4.65</v>
      </c>
      <c r="H59" s="307">
        <v>4.67</v>
      </c>
      <c r="I59" s="307">
        <v>4.74</v>
      </c>
      <c r="J59" s="307">
        <v>4.92</v>
      </c>
      <c r="K59" s="307">
        <v>5.11</v>
      </c>
      <c r="L59" s="307">
        <v>5.28</v>
      </c>
      <c r="M59" s="307">
        <v>5.4</v>
      </c>
      <c r="N59" s="307">
        <v>5.58</v>
      </c>
      <c r="O59" s="307">
        <v>5.77</v>
      </c>
      <c r="P59" s="307">
        <v>5.91</v>
      </c>
      <c r="Q59" s="307">
        <v>6.07</v>
      </c>
      <c r="R59" s="307">
        <v>6.22</v>
      </c>
      <c r="S59" s="307">
        <v>6.36</v>
      </c>
      <c r="T59" s="307">
        <v>6.48</v>
      </c>
      <c r="U59" s="307">
        <v>6.61</v>
      </c>
      <c r="V59" s="307">
        <v>6.71</v>
      </c>
      <c r="W59" s="307">
        <v>6.8</v>
      </c>
      <c r="X59" s="307">
        <v>6.9</v>
      </c>
      <c r="Y59" s="307">
        <v>7.01</v>
      </c>
      <c r="Z59" s="307">
        <v>7.15</v>
      </c>
      <c r="AA59" s="307">
        <v>7.32</v>
      </c>
      <c r="AB59" s="7">
        <v>7.53</v>
      </c>
    </row>
    <row r="60" spans="2:28" ht="15">
      <c r="B60" s="172" t="s">
        <v>1637</v>
      </c>
      <c r="C60" s="172" t="s">
        <v>2487</v>
      </c>
      <c r="D60" s="307">
        <v>4.15</v>
      </c>
      <c r="E60" s="307">
        <v>3.94</v>
      </c>
      <c r="F60" s="307">
        <v>3.89</v>
      </c>
      <c r="G60" s="307">
        <v>3.77</v>
      </c>
      <c r="H60" s="307">
        <v>3.88</v>
      </c>
      <c r="I60" s="307">
        <v>4.18</v>
      </c>
      <c r="J60" s="307">
        <v>4.35</v>
      </c>
      <c r="K60" s="307">
        <v>4.5</v>
      </c>
      <c r="L60" s="307">
        <v>4.61</v>
      </c>
      <c r="M60" s="307">
        <v>4.74</v>
      </c>
      <c r="N60" s="307">
        <v>4.87</v>
      </c>
      <c r="O60" s="307">
        <v>5.04</v>
      </c>
      <c r="P60" s="307">
        <v>5.24</v>
      </c>
      <c r="Q60" s="307">
        <v>5.37</v>
      </c>
      <c r="R60" s="307">
        <v>5.49</v>
      </c>
      <c r="S60" s="307">
        <v>5.59</v>
      </c>
      <c r="T60" s="307">
        <v>5.7</v>
      </c>
      <c r="U60" s="307">
        <v>5.82</v>
      </c>
      <c r="V60" s="307">
        <v>5.93</v>
      </c>
      <c r="W60" s="307">
        <v>6.03</v>
      </c>
      <c r="X60" s="307">
        <v>6.13</v>
      </c>
      <c r="Y60" s="307">
        <v>6.24</v>
      </c>
      <c r="Z60" s="307">
        <v>6.39</v>
      </c>
      <c r="AA60" s="307">
        <v>6.59</v>
      </c>
      <c r="AB60" s="7">
        <v>6.79</v>
      </c>
    </row>
    <row r="61" spans="2:28" ht="15">
      <c r="B61" s="172" t="s">
        <v>1637</v>
      </c>
      <c r="C61" s="172" t="s">
        <v>1326</v>
      </c>
      <c r="D61" s="307">
        <v>4.56</v>
      </c>
      <c r="E61" s="307">
        <v>4.46</v>
      </c>
      <c r="F61" s="307">
        <v>4.47</v>
      </c>
      <c r="G61" s="307">
        <v>4.35</v>
      </c>
      <c r="H61" s="307">
        <v>4.49</v>
      </c>
      <c r="I61" s="307">
        <v>4.83</v>
      </c>
      <c r="J61" s="307">
        <v>5.02</v>
      </c>
      <c r="K61" s="307">
        <v>5.19</v>
      </c>
      <c r="L61" s="307">
        <v>5.33</v>
      </c>
      <c r="M61" s="307">
        <v>5.48</v>
      </c>
      <c r="N61" s="307">
        <v>5.63</v>
      </c>
      <c r="O61" s="307">
        <v>5.84</v>
      </c>
      <c r="P61" s="307">
        <v>6.06</v>
      </c>
      <c r="Q61" s="307">
        <v>6.2</v>
      </c>
      <c r="R61" s="307">
        <v>6.35</v>
      </c>
      <c r="S61" s="307">
        <v>6.47</v>
      </c>
      <c r="T61" s="307">
        <v>6.59</v>
      </c>
      <c r="U61" s="307">
        <v>6.73</v>
      </c>
      <c r="V61" s="307">
        <v>6.86</v>
      </c>
      <c r="W61" s="307">
        <v>6.98</v>
      </c>
      <c r="X61" s="307">
        <v>7.1</v>
      </c>
      <c r="Y61" s="307">
        <v>7.23</v>
      </c>
      <c r="Z61" s="307">
        <v>7.4</v>
      </c>
      <c r="AA61" s="307">
        <v>7.62</v>
      </c>
      <c r="AB61" s="7">
        <v>7.86</v>
      </c>
    </row>
    <row r="62" spans="2:28" ht="15">
      <c r="B62" s="172" t="s">
        <v>1637</v>
      </c>
      <c r="C62" s="172" t="s">
        <v>558</v>
      </c>
      <c r="D62" s="307">
        <v>4.29</v>
      </c>
      <c r="E62" s="307">
        <v>4.14</v>
      </c>
      <c r="F62" s="307">
        <v>4.12</v>
      </c>
      <c r="G62" s="307">
        <v>3.99</v>
      </c>
      <c r="H62" s="307">
        <v>4.12</v>
      </c>
      <c r="I62" s="307">
        <v>4.43</v>
      </c>
      <c r="J62" s="307">
        <v>4.61</v>
      </c>
      <c r="K62" s="307">
        <v>4.77</v>
      </c>
      <c r="L62" s="307">
        <v>4.89</v>
      </c>
      <c r="M62" s="307">
        <v>5.02</v>
      </c>
      <c r="N62" s="307">
        <v>5.16</v>
      </c>
      <c r="O62" s="307">
        <v>5.35</v>
      </c>
      <c r="P62" s="307">
        <v>5.55</v>
      </c>
      <c r="Q62" s="307">
        <v>5.69</v>
      </c>
      <c r="R62" s="307">
        <v>5.82</v>
      </c>
      <c r="S62" s="307">
        <v>5.93</v>
      </c>
      <c r="T62" s="307">
        <v>6.04</v>
      </c>
      <c r="U62" s="307">
        <v>6.17</v>
      </c>
      <c r="V62" s="307">
        <v>6.29</v>
      </c>
      <c r="W62" s="307">
        <v>6.4</v>
      </c>
      <c r="X62" s="307">
        <v>6.5</v>
      </c>
      <c r="Y62" s="307">
        <v>6.62</v>
      </c>
      <c r="Z62" s="307">
        <v>6.78</v>
      </c>
      <c r="AA62" s="307">
        <v>6.98</v>
      </c>
      <c r="AB62" s="7">
        <v>7.2</v>
      </c>
    </row>
    <row r="63" spans="2:28" ht="15">
      <c r="B63" s="172" t="s">
        <v>1177</v>
      </c>
      <c r="C63" s="172" t="s">
        <v>2487</v>
      </c>
      <c r="D63" s="307">
        <v>4.86</v>
      </c>
      <c r="E63" s="307">
        <v>4.87</v>
      </c>
      <c r="F63" s="307">
        <v>5.16</v>
      </c>
      <c r="G63" s="307">
        <v>5.37</v>
      </c>
      <c r="H63" s="307">
        <v>5.3</v>
      </c>
      <c r="I63" s="307">
        <v>4.96</v>
      </c>
      <c r="J63" s="307">
        <v>4.9</v>
      </c>
      <c r="K63" s="307">
        <v>4.87</v>
      </c>
      <c r="L63" s="307">
        <v>4.83</v>
      </c>
      <c r="M63" s="307">
        <v>4.8</v>
      </c>
      <c r="N63" s="307">
        <v>4.81</v>
      </c>
      <c r="O63" s="307">
        <v>4.86</v>
      </c>
      <c r="P63" s="307">
        <v>4.98</v>
      </c>
      <c r="Q63" s="307">
        <v>5.06</v>
      </c>
      <c r="R63" s="307">
        <v>5.23</v>
      </c>
      <c r="S63" s="307">
        <v>5.3</v>
      </c>
      <c r="T63" s="307">
        <v>5.39</v>
      </c>
      <c r="U63" s="307">
        <v>5.5</v>
      </c>
      <c r="V63" s="307">
        <v>5.58</v>
      </c>
      <c r="W63" s="307">
        <v>5.71</v>
      </c>
      <c r="X63" s="307">
        <v>5.82</v>
      </c>
      <c r="Y63" s="307">
        <v>5.93</v>
      </c>
      <c r="Z63" s="307">
        <v>6.01</v>
      </c>
      <c r="AA63" s="307">
        <v>6.08</v>
      </c>
      <c r="AB63" s="7">
        <v>6.09</v>
      </c>
    </row>
    <row r="64" spans="2:28" ht="15">
      <c r="B64" s="172" t="s">
        <v>1177</v>
      </c>
      <c r="C64" s="172" t="s">
        <v>1326</v>
      </c>
      <c r="D64" s="307">
        <v>5.21</v>
      </c>
      <c r="E64" s="307">
        <v>5.32</v>
      </c>
      <c r="F64" s="307">
        <v>5.72</v>
      </c>
      <c r="G64" s="307">
        <v>5.96</v>
      </c>
      <c r="H64" s="307">
        <v>5.88</v>
      </c>
      <c r="I64" s="307">
        <v>5.49</v>
      </c>
      <c r="J64" s="307">
        <v>5.42</v>
      </c>
      <c r="K64" s="307">
        <v>5.39</v>
      </c>
      <c r="L64" s="307">
        <v>5.33</v>
      </c>
      <c r="M64" s="307">
        <v>5.29</v>
      </c>
      <c r="N64" s="307">
        <v>5.3</v>
      </c>
      <c r="O64" s="307">
        <v>5.35</v>
      </c>
      <c r="P64" s="307">
        <v>5.48</v>
      </c>
      <c r="Q64" s="307">
        <v>5.57</v>
      </c>
      <c r="R64" s="307">
        <v>5.74</v>
      </c>
      <c r="S64" s="307">
        <v>5.81</v>
      </c>
      <c r="T64" s="307">
        <v>5.91</v>
      </c>
      <c r="U64" s="307">
        <v>6.02</v>
      </c>
      <c r="V64" s="307">
        <v>6.11</v>
      </c>
      <c r="W64" s="307">
        <v>6.25</v>
      </c>
      <c r="X64" s="307">
        <v>6.37</v>
      </c>
      <c r="Y64" s="307">
        <v>6.48</v>
      </c>
      <c r="Z64" s="307">
        <v>6.58</v>
      </c>
      <c r="AA64" s="307">
        <v>6.64</v>
      </c>
      <c r="AB64" s="7">
        <v>6.64</v>
      </c>
    </row>
    <row r="65" spans="2:28" ht="15">
      <c r="B65" s="172" t="s">
        <v>1177</v>
      </c>
      <c r="C65" s="172" t="s">
        <v>558</v>
      </c>
      <c r="D65" s="307">
        <v>4.99</v>
      </c>
      <c r="E65" s="307">
        <v>5.03</v>
      </c>
      <c r="F65" s="307">
        <v>5.37</v>
      </c>
      <c r="G65" s="307">
        <v>5.59</v>
      </c>
      <c r="H65" s="307">
        <v>5.51</v>
      </c>
      <c r="I65" s="307">
        <v>5.15</v>
      </c>
      <c r="J65" s="307">
        <v>5.08</v>
      </c>
      <c r="K65" s="307">
        <v>5.06</v>
      </c>
      <c r="L65" s="307">
        <v>5.01</v>
      </c>
      <c r="M65" s="307">
        <v>4.97</v>
      </c>
      <c r="N65" s="307">
        <v>4.98</v>
      </c>
      <c r="O65" s="307">
        <v>5.04</v>
      </c>
      <c r="P65" s="307">
        <v>5.15</v>
      </c>
      <c r="Q65" s="307">
        <v>5.23</v>
      </c>
      <c r="R65" s="307">
        <v>5.4</v>
      </c>
      <c r="S65" s="307">
        <v>5.47</v>
      </c>
      <c r="T65" s="307">
        <v>5.57</v>
      </c>
      <c r="U65" s="307">
        <v>5.68</v>
      </c>
      <c r="V65" s="307">
        <v>5.76</v>
      </c>
      <c r="W65" s="307">
        <v>5.89</v>
      </c>
      <c r="X65" s="307">
        <v>6.01</v>
      </c>
      <c r="Y65" s="307">
        <v>6.11</v>
      </c>
      <c r="Z65" s="307">
        <v>6.2</v>
      </c>
      <c r="AA65" s="307">
        <v>6.26</v>
      </c>
      <c r="AB65" s="7">
        <v>6.27</v>
      </c>
    </row>
    <row r="66" spans="2:28" ht="15">
      <c r="B66" s="172" t="s">
        <v>141</v>
      </c>
      <c r="C66" s="172" t="s">
        <v>2487</v>
      </c>
      <c r="D66" s="307">
        <v>4.14</v>
      </c>
      <c r="E66" s="307">
        <v>4.47</v>
      </c>
      <c r="F66" s="307">
        <v>4.83</v>
      </c>
      <c r="G66" s="307">
        <v>5.04</v>
      </c>
      <c r="H66" s="307">
        <v>4.97</v>
      </c>
      <c r="I66" s="307">
        <v>4.65</v>
      </c>
      <c r="J66" s="307">
        <v>4.59</v>
      </c>
      <c r="K66" s="307">
        <v>4.56</v>
      </c>
      <c r="L66" s="307">
        <v>4.52</v>
      </c>
      <c r="M66" s="307">
        <v>4.48</v>
      </c>
      <c r="N66" s="307">
        <v>4.5</v>
      </c>
      <c r="O66" s="307">
        <v>4.55</v>
      </c>
      <c r="P66" s="307">
        <v>4.66</v>
      </c>
      <c r="Q66" s="307">
        <v>4.74</v>
      </c>
      <c r="R66" s="307">
        <v>4.89</v>
      </c>
      <c r="S66" s="307">
        <v>4.95</v>
      </c>
      <c r="T66" s="307">
        <v>5.04</v>
      </c>
      <c r="U66" s="307">
        <v>5.13</v>
      </c>
      <c r="V66" s="307">
        <v>5.22</v>
      </c>
      <c r="W66" s="307">
        <v>5.33</v>
      </c>
      <c r="X66" s="307">
        <v>5.44</v>
      </c>
      <c r="Y66" s="307">
        <v>5.54</v>
      </c>
      <c r="Z66" s="307">
        <v>5.62</v>
      </c>
      <c r="AA66" s="307">
        <v>5.67</v>
      </c>
      <c r="AB66" s="7">
        <v>5.68</v>
      </c>
    </row>
    <row r="67" spans="2:28" ht="15">
      <c r="B67" s="172" t="s">
        <v>141</v>
      </c>
      <c r="C67" s="172" t="s">
        <v>1326</v>
      </c>
      <c r="D67" s="307">
        <v>6.5</v>
      </c>
      <c r="E67" s="307">
        <v>5.96</v>
      </c>
      <c r="F67" s="307">
        <v>6.24</v>
      </c>
      <c r="G67" s="307">
        <v>6.5</v>
      </c>
      <c r="H67" s="307">
        <v>6.4</v>
      </c>
      <c r="I67" s="307">
        <v>5.98</v>
      </c>
      <c r="J67" s="307">
        <v>5.91</v>
      </c>
      <c r="K67" s="307">
        <v>5.88</v>
      </c>
      <c r="L67" s="307">
        <v>5.83</v>
      </c>
      <c r="M67" s="307">
        <v>5.78</v>
      </c>
      <c r="N67" s="307">
        <v>5.79</v>
      </c>
      <c r="O67" s="307">
        <v>5.85</v>
      </c>
      <c r="P67" s="307">
        <v>5.98</v>
      </c>
      <c r="Q67" s="307">
        <v>6.08</v>
      </c>
      <c r="R67" s="307">
        <v>6.28</v>
      </c>
      <c r="S67" s="307">
        <v>6.36</v>
      </c>
      <c r="T67" s="307">
        <v>6.47</v>
      </c>
      <c r="U67" s="307">
        <v>6.59</v>
      </c>
      <c r="V67" s="307">
        <v>6.69</v>
      </c>
      <c r="W67" s="307">
        <v>6.84</v>
      </c>
      <c r="X67" s="307">
        <v>6.97</v>
      </c>
      <c r="Y67" s="307">
        <v>7.09</v>
      </c>
      <c r="Z67" s="307">
        <v>7.2</v>
      </c>
      <c r="AA67" s="307">
        <v>7.28</v>
      </c>
      <c r="AB67" s="7">
        <v>7.28</v>
      </c>
    </row>
    <row r="68" spans="2:28" ht="15">
      <c r="B68" s="172" t="s">
        <v>141</v>
      </c>
      <c r="C68" s="172" t="s">
        <v>558</v>
      </c>
      <c r="D68" s="307">
        <v>4.46</v>
      </c>
      <c r="E68" s="307">
        <v>4.85</v>
      </c>
      <c r="F68" s="307">
        <v>5.21</v>
      </c>
      <c r="G68" s="307">
        <v>5.43</v>
      </c>
      <c r="H68" s="307">
        <v>5.36</v>
      </c>
      <c r="I68" s="307">
        <v>5.01</v>
      </c>
      <c r="J68" s="307">
        <v>4.95</v>
      </c>
      <c r="K68" s="307">
        <v>4.92</v>
      </c>
      <c r="L68" s="307">
        <v>4.87</v>
      </c>
      <c r="M68" s="307">
        <v>4.84</v>
      </c>
      <c r="N68" s="307">
        <v>4.84</v>
      </c>
      <c r="O68" s="307">
        <v>4.89</v>
      </c>
      <c r="P68" s="307">
        <v>5.01</v>
      </c>
      <c r="Q68" s="307">
        <v>5.09</v>
      </c>
      <c r="R68" s="307">
        <v>5.26</v>
      </c>
      <c r="S68" s="307">
        <v>5.33</v>
      </c>
      <c r="T68" s="307">
        <v>5.42</v>
      </c>
      <c r="U68" s="307">
        <v>5.52</v>
      </c>
      <c r="V68" s="307">
        <v>5.6</v>
      </c>
      <c r="W68" s="307">
        <v>5.74</v>
      </c>
      <c r="X68" s="307">
        <v>5.84</v>
      </c>
      <c r="Y68" s="307">
        <v>5.95</v>
      </c>
      <c r="Z68" s="307">
        <v>6.03</v>
      </c>
      <c r="AA68" s="307">
        <v>6.1</v>
      </c>
      <c r="AB68" s="7">
        <v>6.1</v>
      </c>
    </row>
    <row r="69" spans="2:28" ht="15">
      <c r="B69" s="172" t="s">
        <v>700</v>
      </c>
      <c r="C69" s="172" t="s">
        <v>2487</v>
      </c>
      <c r="D69" s="307">
        <v>3.88</v>
      </c>
      <c r="E69" s="307">
        <v>4.28</v>
      </c>
      <c r="F69" s="307">
        <v>4.67</v>
      </c>
      <c r="G69" s="307">
        <v>4.86</v>
      </c>
      <c r="H69" s="307">
        <v>4.79</v>
      </c>
      <c r="I69" s="307">
        <v>4.48</v>
      </c>
      <c r="J69" s="307">
        <v>4.42</v>
      </c>
      <c r="K69" s="307">
        <v>4.4</v>
      </c>
      <c r="L69" s="307">
        <v>4.36</v>
      </c>
      <c r="M69" s="307">
        <v>4.32</v>
      </c>
      <c r="N69" s="307">
        <v>4.33</v>
      </c>
      <c r="O69" s="307">
        <v>4.38</v>
      </c>
      <c r="P69" s="307">
        <v>4.48</v>
      </c>
      <c r="Q69" s="307">
        <v>4.55</v>
      </c>
      <c r="R69" s="307">
        <v>4.7</v>
      </c>
      <c r="S69" s="307">
        <v>4.76</v>
      </c>
      <c r="T69" s="307">
        <v>4.84</v>
      </c>
      <c r="U69" s="307">
        <v>4.94</v>
      </c>
      <c r="V69" s="307">
        <v>5.01</v>
      </c>
      <c r="W69" s="307">
        <v>5.12</v>
      </c>
      <c r="X69" s="307">
        <v>5.22</v>
      </c>
      <c r="Y69" s="307">
        <v>5.31</v>
      </c>
      <c r="Z69" s="307">
        <v>5.39</v>
      </c>
      <c r="AA69" s="307">
        <v>5.45</v>
      </c>
      <c r="AB69" s="7">
        <v>5.45</v>
      </c>
    </row>
    <row r="70" spans="2:28" ht="15">
      <c r="B70" s="172" t="s">
        <v>700</v>
      </c>
      <c r="C70" s="172" t="s">
        <v>1326</v>
      </c>
      <c r="D70" s="307">
        <v>7.03</v>
      </c>
      <c r="E70" s="307">
        <v>6.3</v>
      </c>
      <c r="F70" s="307">
        <v>6.54</v>
      </c>
      <c r="G70" s="307">
        <v>6.83</v>
      </c>
      <c r="H70" s="307">
        <v>6.73</v>
      </c>
      <c r="I70" s="307">
        <v>6.3</v>
      </c>
      <c r="J70" s="307">
        <v>6.22</v>
      </c>
      <c r="K70" s="307">
        <v>6.18</v>
      </c>
      <c r="L70" s="307">
        <v>6.13</v>
      </c>
      <c r="M70" s="307">
        <v>6.08</v>
      </c>
      <c r="N70" s="307">
        <v>6.09</v>
      </c>
      <c r="O70" s="307">
        <v>6.15</v>
      </c>
      <c r="P70" s="307">
        <v>6.3</v>
      </c>
      <c r="Q70" s="307">
        <v>6.4</v>
      </c>
      <c r="R70" s="307">
        <v>6.62</v>
      </c>
      <c r="S70" s="307">
        <v>6.7</v>
      </c>
      <c r="T70" s="307">
        <v>6.82</v>
      </c>
      <c r="U70" s="307">
        <v>6.95</v>
      </c>
      <c r="V70" s="307">
        <v>7.05</v>
      </c>
      <c r="W70" s="307">
        <v>7.21</v>
      </c>
      <c r="X70" s="307">
        <v>7.35</v>
      </c>
      <c r="Y70" s="307">
        <v>7.48</v>
      </c>
      <c r="Z70" s="307">
        <v>7.59</v>
      </c>
      <c r="AA70" s="307">
        <v>7.67</v>
      </c>
      <c r="AB70" s="7">
        <v>7.68</v>
      </c>
    </row>
    <row r="71" spans="2:28" ht="15">
      <c r="B71" s="172" t="s">
        <v>700</v>
      </c>
      <c r="C71" s="172" t="s">
        <v>558</v>
      </c>
      <c r="D71" s="307">
        <v>4.19</v>
      </c>
      <c r="E71" s="307">
        <v>4.71</v>
      </c>
      <c r="F71" s="307">
        <v>5.08</v>
      </c>
      <c r="G71" s="307">
        <v>5.29</v>
      </c>
      <c r="H71" s="307">
        <v>5.22</v>
      </c>
      <c r="I71" s="307">
        <v>4.88</v>
      </c>
      <c r="J71" s="307">
        <v>4.82</v>
      </c>
      <c r="K71" s="307">
        <v>4.79</v>
      </c>
      <c r="L71" s="307">
        <v>4.75</v>
      </c>
      <c r="M71" s="307">
        <v>4.71</v>
      </c>
      <c r="N71" s="307">
        <v>4.72</v>
      </c>
      <c r="O71" s="307">
        <v>4.77</v>
      </c>
      <c r="P71" s="307">
        <v>4.88</v>
      </c>
      <c r="Q71" s="307">
        <v>4.96</v>
      </c>
      <c r="R71" s="307">
        <v>5.12</v>
      </c>
      <c r="S71" s="307">
        <v>5.19</v>
      </c>
      <c r="T71" s="307">
        <v>5.28</v>
      </c>
      <c r="U71" s="307">
        <v>5.37</v>
      </c>
      <c r="V71" s="307">
        <v>5.46</v>
      </c>
      <c r="W71" s="307">
        <v>5.59</v>
      </c>
      <c r="X71" s="307">
        <v>5.69</v>
      </c>
      <c r="Y71" s="307">
        <v>5.79</v>
      </c>
      <c r="Z71" s="307">
        <v>5.88</v>
      </c>
      <c r="AA71" s="307">
        <v>5.94</v>
      </c>
      <c r="AB71" s="7">
        <v>5.95</v>
      </c>
    </row>
    <row r="72" spans="2:28" ht="15">
      <c r="B72" s="172" t="s">
        <v>1627</v>
      </c>
      <c r="C72" s="172" t="s">
        <v>2487</v>
      </c>
      <c r="D72" s="307">
        <v>4.85</v>
      </c>
      <c r="E72" s="307">
        <v>4.86</v>
      </c>
      <c r="F72" s="307">
        <v>5.16</v>
      </c>
      <c r="G72" s="307">
        <v>5.37</v>
      </c>
      <c r="H72" s="307">
        <v>5.3</v>
      </c>
      <c r="I72" s="307">
        <v>4.96</v>
      </c>
      <c r="J72" s="307">
        <v>4.9</v>
      </c>
      <c r="K72" s="307">
        <v>4.89</v>
      </c>
      <c r="L72" s="307">
        <v>4.85</v>
      </c>
      <c r="M72" s="307">
        <v>4.81</v>
      </c>
      <c r="N72" s="307">
        <v>4.83</v>
      </c>
      <c r="O72" s="307">
        <v>4.88</v>
      </c>
      <c r="P72" s="307">
        <v>5</v>
      </c>
      <c r="Q72" s="307">
        <v>5.09</v>
      </c>
      <c r="R72" s="307">
        <v>5.26</v>
      </c>
      <c r="S72" s="307">
        <v>5.33</v>
      </c>
      <c r="T72" s="307">
        <v>5.43</v>
      </c>
      <c r="U72" s="307">
        <v>5.53</v>
      </c>
      <c r="V72" s="307">
        <v>5.62</v>
      </c>
      <c r="W72" s="307">
        <v>5.75</v>
      </c>
      <c r="X72" s="307">
        <v>5.87</v>
      </c>
      <c r="Y72" s="307">
        <v>5.97</v>
      </c>
      <c r="Z72" s="307">
        <v>6.06</v>
      </c>
      <c r="AA72" s="307">
        <v>6.13</v>
      </c>
      <c r="AB72" s="7">
        <v>6.14</v>
      </c>
    </row>
    <row r="73" spans="2:28" ht="15">
      <c r="B73" s="172" t="s">
        <v>1627</v>
      </c>
      <c r="C73" s="172" t="s">
        <v>1326</v>
      </c>
      <c r="D73" s="307">
        <v>5.22</v>
      </c>
      <c r="E73" s="307">
        <v>5.33</v>
      </c>
      <c r="F73" s="307">
        <v>5.72</v>
      </c>
      <c r="G73" s="307">
        <v>5.97</v>
      </c>
      <c r="H73" s="307">
        <v>5.88</v>
      </c>
      <c r="I73" s="307">
        <v>5.49</v>
      </c>
      <c r="J73" s="307">
        <v>5.42</v>
      </c>
      <c r="K73" s="307">
        <v>5.38</v>
      </c>
      <c r="L73" s="307">
        <v>5.32</v>
      </c>
      <c r="M73" s="307">
        <v>5.27</v>
      </c>
      <c r="N73" s="307">
        <v>5.29</v>
      </c>
      <c r="O73" s="307">
        <v>5.33</v>
      </c>
      <c r="P73" s="307">
        <v>5.46</v>
      </c>
      <c r="Q73" s="307">
        <v>5.54</v>
      </c>
      <c r="R73" s="307">
        <v>5.71</v>
      </c>
      <c r="S73" s="307">
        <v>5.78</v>
      </c>
      <c r="T73" s="307">
        <v>5.87</v>
      </c>
      <c r="U73" s="307">
        <v>5.98</v>
      </c>
      <c r="V73" s="307">
        <v>6.07</v>
      </c>
      <c r="W73" s="307">
        <v>6.21</v>
      </c>
      <c r="X73" s="307">
        <v>6.32</v>
      </c>
      <c r="Y73" s="307">
        <v>6.43</v>
      </c>
      <c r="Z73" s="307">
        <v>6.52</v>
      </c>
      <c r="AA73" s="307">
        <v>6.58</v>
      </c>
      <c r="AB73" s="7">
        <v>6.59</v>
      </c>
    </row>
    <row r="74" spans="2:28" ht="15">
      <c r="B74" s="172" t="s">
        <v>1627</v>
      </c>
      <c r="C74" s="172" t="s">
        <v>558</v>
      </c>
      <c r="D74" s="307">
        <v>4.98</v>
      </c>
      <c r="E74" s="307">
        <v>5.03</v>
      </c>
      <c r="F74" s="307">
        <v>5.36</v>
      </c>
      <c r="G74" s="307">
        <v>5.58</v>
      </c>
      <c r="H74" s="307">
        <v>5.5</v>
      </c>
      <c r="I74" s="307">
        <v>5.15</v>
      </c>
      <c r="J74" s="307">
        <v>5.08</v>
      </c>
      <c r="K74" s="307">
        <v>5.05</v>
      </c>
      <c r="L74" s="307">
        <v>5</v>
      </c>
      <c r="M74" s="307">
        <v>4.96</v>
      </c>
      <c r="N74" s="307">
        <v>4.97</v>
      </c>
      <c r="O74" s="307">
        <v>5.02</v>
      </c>
      <c r="P74" s="307">
        <v>5.14</v>
      </c>
      <c r="Q74" s="307">
        <v>5.23</v>
      </c>
      <c r="R74" s="307">
        <v>5.39</v>
      </c>
      <c r="S74" s="307">
        <v>5.46</v>
      </c>
      <c r="T74" s="307">
        <v>5.56</v>
      </c>
      <c r="U74" s="307">
        <v>5.66</v>
      </c>
      <c r="V74" s="307">
        <v>5.75</v>
      </c>
      <c r="W74" s="307">
        <v>5.88</v>
      </c>
      <c r="X74" s="307">
        <v>6</v>
      </c>
      <c r="Y74" s="307">
        <v>6.1</v>
      </c>
      <c r="Z74" s="307">
        <v>6.19</v>
      </c>
      <c r="AA74" s="307">
        <v>6.25</v>
      </c>
      <c r="AB74" s="7">
        <v>6.26</v>
      </c>
    </row>
    <row r="75" spans="2:28" ht="15">
      <c r="B75" s="172" t="s">
        <v>442</v>
      </c>
      <c r="C75" s="172" t="s">
        <v>2487</v>
      </c>
      <c r="D75" s="307">
        <v>4.26</v>
      </c>
      <c r="E75" s="307">
        <v>4.64</v>
      </c>
      <c r="F75" s="307">
        <v>4.98</v>
      </c>
      <c r="G75" s="307">
        <v>5.04</v>
      </c>
      <c r="H75" s="307">
        <v>5.07</v>
      </c>
      <c r="I75" s="307">
        <v>4.82</v>
      </c>
      <c r="J75" s="307">
        <v>4.77</v>
      </c>
      <c r="K75" s="307">
        <v>4.75</v>
      </c>
      <c r="L75" s="307">
        <v>4.72</v>
      </c>
      <c r="M75" s="307">
        <v>4.71</v>
      </c>
      <c r="N75" s="307">
        <v>4.73</v>
      </c>
      <c r="O75" s="307">
        <v>4.79</v>
      </c>
      <c r="P75" s="307">
        <v>4.91</v>
      </c>
      <c r="Q75" s="307">
        <v>5</v>
      </c>
      <c r="R75" s="307">
        <v>5.15</v>
      </c>
      <c r="S75" s="307">
        <v>5.23</v>
      </c>
      <c r="T75" s="307">
        <v>5.32</v>
      </c>
      <c r="U75" s="307">
        <v>5.43</v>
      </c>
      <c r="V75" s="307">
        <v>5.5</v>
      </c>
      <c r="W75" s="307">
        <v>5.61</v>
      </c>
      <c r="X75" s="307">
        <v>5.72</v>
      </c>
      <c r="Y75" s="307">
        <v>5.81</v>
      </c>
      <c r="Z75" s="307">
        <v>5.9</v>
      </c>
      <c r="AA75" s="307">
        <v>5.96</v>
      </c>
      <c r="AB75" s="7">
        <v>5.97</v>
      </c>
    </row>
    <row r="76" spans="2:28" ht="15">
      <c r="B76" s="172" t="s">
        <v>442</v>
      </c>
      <c r="C76" s="172" t="s">
        <v>1326</v>
      </c>
      <c r="D76" s="307">
        <v>6.46</v>
      </c>
      <c r="E76" s="307">
        <v>5.87</v>
      </c>
      <c r="F76" s="307">
        <v>6.1</v>
      </c>
      <c r="G76" s="307">
        <v>6.16</v>
      </c>
      <c r="H76" s="307">
        <v>6.17</v>
      </c>
      <c r="I76" s="307">
        <v>5.87</v>
      </c>
      <c r="J76" s="307">
        <v>5.8</v>
      </c>
      <c r="K76" s="307">
        <v>5.78</v>
      </c>
      <c r="L76" s="307">
        <v>5.74</v>
      </c>
      <c r="M76" s="307">
        <v>5.72</v>
      </c>
      <c r="N76" s="307">
        <v>5.75</v>
      </c>
      <c r="O76" s="307">
        <v>5.81</v>
      </c>
      <c r="P76" s="307">
        <v>5.95</v>
      </c>
      <c r="Q76" s="307">
        <v>6.07</v>
      </c>
      <c r="R76" s="307">
        <v>6.25</v>
      </c>
      <c r="S76" s="307">
        <v>6.34</v>
      </c>
      <c r="T76" s="307">
        <v>6.45</v>
      </c>
      <c r="U76" s="307">
        <v>6.58</v>
      </c>
      <c r="V76" s="307">
        <v>6.67</v>
      </c>
      <c r="W76" s="307">
        <v>6.81</v>
      </c>
      <c r="X76" s="307">
        <v>6.92</v>
      </c>
      <c r="Y76" s="307">
        <v>7.04</v>
      </c>
      <c r="Z76" s="307">
        <v>7.14</v>
      </c>
      <c r="AA76" s="307">
        <v>7.21</v>
      </c>
      <c r="AB76" s="7">
        <v>7.22</v>
      </c>
    </row>
    <row r="77" spans="2:28" ht="15">
      <c r="B77" s="172" t="s">
        <v>442</v>
      </c>
      <c r="C77" s="172" t="s">
        <v>558</v>
      </c>
      <c r="D77" s="307">
        <v>4.6</v>
      </c>
      <c r="E77" s="307">
        <v>4.99</v>
      </c>
      <c r="F77" s="307">
        <v>5.32</v>
      </c>
      <c r="G77" s="307">
        <v>5.38</v>
      </c>
      <c r="H77" s="307">
        <v>5.4</v>
      </c>
      <c r="I77" s="307">
        <v>5.14</v>
      </c>
      <c r="J77" s="307">
        <v>5.08</v>
      </c>
      <c r="K77" s="307">
        <v>5.06</v>
      </c>
      <c r="L77" s="307">
        <v>5.03</v>
      </c>
      <c r="M77" s="307">
        <v>5.01</v>
      </c>
      <c r="N77" s="307">
        <v>5.04</v>
      </c>
      <c r="O77" s="307">
        <v>5.1</v>
      </c>
      <c r="P77" s="307">
        <v>5.22</v>
      </c>
      <c r="Q77" s="307">
        <v>5.32</v>
      </c>
      <c r="R77" s="307">
        <v>5.48</v>
      </c>
      <c r="S77" s="307">
        <v>5.56</v>
      </c>
      <c r="T77" s="307">
        <v>5.66</v>
      </c>
      <c r="U77" s="307">
        <v>5.77</v>
      </c>
      <c r="V77" s="307">
        <v>5.85</v>
      </c>
      <c r="W77" s="307">
        <v>5.97</v>
      </c>
      <c r="X77" s="307">
        <v>6.07</v>
      </c>
      <c r="Y77" s="307">
        <v>6.17</v>
      </c>
      <c r="Z77" s="307">
        <v>6.27</v>
      </c>
      <c r="AA77" s="307">
        <v>6.34</v>
      </c>
      <c r="AB77" s="7">
        <v>6.34</v>
      </c>
    </row>
    <row r="78" spans="2:28" ht="15">
      <c r="B78" s="172" t="s">
        <v>2618</v>
      </c>
      <c r="C78" s="172" t="s">
        <v>2487</v>
      </c>
      <c r="D78" s="307">
        <v>4.38</v>
      </c>
      <c r="E78" s="307">
        <v>4.7</v>
      </c>
      <c r="F78" s="307">
        <v>5.02</v>
      </c>
      <c r="G78" s="307">
        <v>5.09</v>
      </c>
      <c r="H78" s="307">
        <v>5.11</v>
      </c>
      <c r="I78" s="307">
        <v>4.86</v>
      </c>
      <c r="J78" s="307">
        <v>4.8</v>
      </c>
      <c r="K78" s="307">
        <v>4.79</v>
      </c>
      <c r="L78" s="307">
        <v>4.76</v>
      </c>
      <c r="M78" s="307">
        <v>4.74</v>
      </c>
      <c r="N78" s="307">
        <v>4.77</v>
      </c>
      <c r="O78" s="307">
        <v>4.82</v>
      </c>
      <c r="P78" s="307">
        <v>4.95</v>
      </c>
      <c r="Q78" s="307">
        <v>5.04</v>
      </c>
      <c r="R78" s="307">
        <v>5.19</v>
      </c>
      <c r="S78" s="307">
        <v>5.27</v>
      </c>
      <c r="T78" s="307">
        <v>5.36</v>
      </c>
      <c r="U78" s="307">
        <v>5.47</v>
      </c>
      <c r="V78" s="307">
        <v>5.55</v>
      </c>
      <c r="W78" s="307">
        <v>5.66</v>
      </c>
      <c r="X78" s="307">
        <v>5.76</v>
      </c>
      <c r="Y78" s="307">
        <v>5.85</v>
      </c>
      <c r="Z78" s="307">
        <v>5.94</v>
      </c>
      <c r="AA78" s="307">
        <v>6.01</v>
      </c>
      <c r="AB78" s="7">
        <v>6.01</v>
      </c>
    </row>
    <row r="79" spans="2:28" ht="15">
      <c r="B79" s="172" t="s">
        <v>2618</v>
      </c>
      <c r="C79" s="172" t="s">
        <v>1326</v>
      </c>
      <c r="D79" s="307">
        <v>6.25</v>
      </c>
      <c r="E79" s="307">
        <v>5.77</v>
      </c>
      <c r="F79" s="307">
        <v>6.04</v>
      </c>
      <c r="G79" s="307">
        <v>6.09</v>
      </c>
      <c r="H79" s="307">
        <v>6.11</v>
      </c>
      <c r="I79" s="307">
        <v>5.81</v>
      </c>
      <c r="J79" s="307">
        <v>5.75</v>
      </c>
      <c r="K79" s="307">
        <v>5.73</v>
      </c>
      <c r="L79" s="307">
        <v>5.68</v>
      </c>
      <c r="M79" s="307">
        <v>5.66</v>
      </c>
      <c r="N79" s="307">
        <v>5.69</v>
      </c>
      <c r="O79" s="307">
        <v>5.76</v>
      </c>
      <c r="P79" s="307">
        <v>5.9</v>
      </c>
      <c r="Q79" s="307">
        <v>6.01</v>
      </c>
      <c r="R79" s="307">
        <v>6.19</v>
      </c>
      <c r="S79" s="307">
        <v>6.28</v>
      </c>
      <c r="T79" s="307">
        <v>6.39</v>
      </c>
      <c r="U79" s="307">
        <v>6.51</v>
      </c>
      <c r="V79" s="307">
        <v>6.61</v>
      </c>
      <c r="W79" s="307">
        <v>6.74</v>
      </c>
      <c r="X79" s="307">
        <v>6.86</v>
      </c>
      <c r="Y79" s="307">
        <v>6.97</v>
      </c>
      <c r="Z79" s="307">
        <v>7.08</v>
      </c>
      <c r="AA79" s="307">
        <v>7.15</v>
      </c>
      <c r="AB79" s="7">
        <v>7.15</v>
      </c>
    </row>
    <row r="80" spans="2:28" ht="15">
      <c r="B80" s="172" t="s">
        <v>2618</v>
      </c>
      <c r="C80" s="172" t="s">
        <v>558</v>
      </c>
      <c r="D80" s="307">
        <v>4.67</v>
      </c>
      <c r="E80" s="307">
        <v>5.01</v>
      </c>
      <c r="F80" s="307">
        <v>5.33</v>
      </c>
      <c r="G80" s="307">
        <v>5.4</v>
      </c>
      <c r="H80" s="307">
        <v>5.42</v>
      </c>
      <c r="I80" s="307">
        <v>5.16</v>
      </c>
      <c r="J80" s="307">
        <v>5.1</v>
      </c>
      <c r="K80" s="307">
        <v>5.08</v>
      </c>
      <c r="L80" s="307">
        <v>5.04</v>
      </c>
      <c r="M80" s="307">
        <v>5.02</v>
      </c>
      <c r="N80" s="307">
        <v>5.05</v>
      </c>
      <c r="O80" s="307">
        <v>5.11</v>
      </c>
      <c r="P80" s="307">
        <v>5.23</v>
      </c>
      <c r="Q80" s="307">
        <v>5.33</v>
      </c>
      <c r="R80" s="307">
        <v>5.5</v>
      </c>
      <c r="S80" s="307">
        <v>5.58</v>
      </c>
      <c r="T80" s="307">
        <v>5.67</v>
      </c>
      <c r="U80" s="307">
        <v>5.78</v>
      </c>
      <c r="V80" s="307">
        <v>5.87</v>
      </c>
      <c r="W80" s="307">
        <v>5.98</v>
      </c>
      <c r="X80" s="307">
        <v>6.09</v>
      </c>
      <c r="Y80" s="307">
        <v>6.2</v>
      </c>
      <c r="Z80" s="307">
        <v>6.28</v>
      </c>
      <c r="AA80" s="307">
        <v>6.35</v>
      </c>
      <c r="AB80" s="7">
        <v>6.36</v>
      </c>
    </row>
    <row r="81" spans="2:28" ht="15">
      <c r="B81" s="172" t="s">
        <v>2615</v>
      </c>
      <c r="C81" s="172" t="s">
        <v>2487</v>
      </c>
      <c r="D81" s="307">
        <v>4.21</v>
      </c>
      <c r="E81" s="307">
        <v>4.08</v>
      </c>
      <c r="F81" s="307">
        <v>4.14</v>
      </c>
      <c r="G81" s="307">
        <v>4.09</v>
      </c>
      <c r="H81" s="307">
        <v>4.2</v>
      </c>
      <c r="I81" s="307">
        <v>4.19</v>
      </c>
      <c r="J81" s="307">
        <v>4.28</v>
      </c>
      <c r="K81" s="307">
        <v>4.37</v>
      </c>
      <c r="L81" s="307">
        <v>4.32</v>
      </c>
      <c r="M81" s="307">
        <v>4.41</v>
      </c>
      <c r="N81" s="307">
        <v>4.52</v>
      </c>
      <c r="O81" s="307">
        <v>4.64</v>
      </c>
      <c r="P81" s="307">
        <v>4.8</v>
      </c>
      <c r="Q81" s="307">
        <v>4.94</v>
      </c>
      <c r="R81" s="307">
        <v>5.07</v>
      </c>
      <c r="S81" s="307">
        <v>5.19</v>
      </c>
      <c r="T81" s="307">
        <v>5.31</v>
      </c>
      <c r="U81" s="307">
        <v>5.4</v>
      </c>
      <c r="V81" s="307">
        <v>5.46</v>
      </c>
      <c r="W81" s="307">
        <v>5.53</v>
      </c>
      <c r="X81" s="307">
        <v>5.62</v>
      </c>
      <c r="Y81" s="307">
        <v>5.75</v>
      </c>
      <c r="Z81" s="307">
        <v>5.87</v>
      </c>
      <c r="AA81" s="307">
        <v>6.03</v>
      </c>
      <c r="AB81" s="7">
        <v>6.18</v>
      </c>
    </row>
    <row r="82" spans="2:28" ht="15">
      <c r="B82" s="172" t="s">
        <v>2615</v>
      </c>
      <c r="C82" s="172" t="s">
        <v>1326</v>
      </c>
      <c r="D82" s="307">
        <v>4.83</v>
      </c>
      <c r="E82" s="307">
        <v>4.57</v>
      </c>
      <c r="F82" s="307">
        <v>4.64</v>
      </c>
      <c r="G82" s="307">
        <v>4.6</v>
      </c>
      <c r="H82" s="307">
        <v>4.72</v>
      </c>
      <c r="I82" s="307">
        <v>4.71</v>
      </c>
      <c r="J82" s="307">
        <v>4.81</v>
      </c>
      <c r="K82" s="307">
        <v>4.92</v>
      </c>
      <c r="L82" s="307">
        <v>4.86</v>
      </c>
      <c r="M82" s="307">
        <v>4.96</v>
      </c>
      <c r="N82" s="307">
        <v>5.08</v>
      </c>
      <c r="O82" s="307">
        <v>5.22</v>
      </c>
      <c r="P82" s="307">
        <v>5.4</v>
      </c>
      <c r="Q82" s="307">
        <v>5.55</v>
      </c>
      <c r="R82" s="307">
        <v>5.7</v>
      </c>
      <c r="S82" s="307">
        <v>5.84</v>
      </c>
      <c r="T82" s="307">
        <v>5.96</v>
      </c>
      <c r="U82" s="307">
        <v>6.07</v>
      </c>
      <c r="V82" s="307">
        <v>6.14</v>
      </c>
      <c r="W82" s="307">
        <v>6.22</v>
      </c>
      <c r="X82" s="307">
        <v>6.32</v>
      </c>
      <c r="Y82" s="307">
        <v>6.46</v>
      </c>
      <c r="Z82" s="307">
        <v>6.6</v>
      </c>
      <c r="AA82" s="307">
        <v>6.77</v>
      </c>
      <c r="AB82" s="7">
        <v>6.95</v>
      </c>
    </row>
    <row r="83" spans="2:28" ht="15">
      <c r="B83" s="172" t="s">
        <v>2615</v>
      </c>
      <c r="C83" s="172" t="s">
        <v>558</v>
      </c>
      <c r="D83" s="307">
        <v>4.33</v>
      </c>
      <c r="E83" s="307">
        <v>4.23</v>
      </c>
      <c r="F83" s="307">
        <v>4.3</v>
      </c>
      <c r="G83" s="307">
        <v>4.26</v>
      </c>
      <c r="H83" s="307">
        <v>4.38</v>
      </c>
      <c r="I83" s="307">
        <v>4.36</v>
      </c>
      <c r="J83" s="307">
        <v>4.45</v>
      </c>
      <c r="K83" s="307">
        <v>4.55</v>
      </c>
      <c r="L83" s="307">
        <v>4.5</v>
      </c>
      <c r="M83" s="307">
        <v>4.59</v>
      </c>
      <c r="N83" s="307">
        <v>4.71</v>
      </c>
      <c r="O83" s="307">
        <v>4.83</v>
      </c>
      <c r="P83" s="307">
        <v>5</v>
      </c>
      <c r="Q83" s="307">
        <v>5.14</v>
      </c>
      <c r="R83" s="307">
        <v>5.28</v>
      </c>
      <c r="S83" s="307">
        <v>5.4</v>
      </c>
      <c r="T83" s="307">
        <v>5.52</v>
      </c>
      <c r="U83" s="307">
        <v>5.62</v>
      </c>
      <c r="V83" s="307">
        <v>5.68</v>
      </c>
      <c r="W83" s="307">
        <v>5.76</v>
      </c>
      <c r="X83" s="307">
        <v>5.86</v>
      </c>
      <c r="Y83" s="307">
        <v>5.98</v>
      </c>
      <c r="Z83" s="307">
        <v>6.11</v>
      </c>
      <c r="AA83" s="307">
        <v>6.27</v>
      </c>
      <c r="AB83" s="7">
        <v>6.43</v>
      </c>
    </row>
    <row r="84" spans="2:28" ht="15">
      <c r="B84" s="172" t="s">
        <v>1533</v>
      </c>
      <c r="C84" s="172" t="s">
        <v>2487</v>
      </c>
      <c r="D84" s="307">
        <v>4.5</v>
      </c>
      <c r="E84" s="307">
        <v>4.34</v>
      </c>
      <c r="F84" s="307">
        <v>4.31</v>
      </c>
      <c r="G84" s="307">
        <v>4.25</v>
      </c>
      <c r="H84" s="307">
        <v>4.31</v>
      </c>
      <c r="I84" s="307">
        <v>4.42</v>
      </c>
      <c r="J84" s="307">
        <v>4.53</v>
      </c>
      <c r="K84" s="307">
        <v>4.67</v>
      </c>
      <c r="L84" s="307">
        <v>4.79</v>
      </c>
      <c r="M84" s="307">
        <v>4.93</v>
      </c>
      <c r="N84" s="307">
        <v>5.07</v>
      </c>
      <c r="O84" s="307">
        <v>5.25</v>
      </c>
      <c r="P84" s="307">
        <v>5.4</v>
      </c>
      <c r="Q84" s="307">
        <v>5.53</v>
      </c>
      <c r="R84" s="307">
        <v>5.63</v>
      </c>
      <c r="S84" s="307">
        <v>5.77</v>
      </c>
      <c r="T84" s="307">
        <v>5.92</v>
      </c>
      <c r="U84" s="307">
        <v>6.06</v>
      </c>
      <c r="V84" s="307">
        <v>6.16</v>
      </c>
      <c r="W84" s="307">
        <v>6.25</v>
      </c>
      <c r="X84" s="307">
        <v>6.34</v>
      </c>
      <c r="Y84" s="307">
        <v>6.45</v>
      </c>
      <c r="Z84" s="307">
        <v>6.56</v>
      </c>
      <c r="AA84" s="307">
        <v>6.73</v>
      </c>
      <c r="AB84" s="7">
        <v>6.92</v>
      </c>
    </row>
    <row r="85" spans="2:28" ht="15">
      <c r="B85" s="172" t="s">
        <v>1533</v>
      </c>
      <c r="C85" s="172" t="s">
        <v>1326</v>
      </c>
      <c r="D85" s="307">
        <v>4.84</v>
      </c>
      <c r="E85" s="307">
        <v>4.78</v>
      </c>
      <c r="F85" s="307">
        <v>4.82</v>
      </c>
      <c r="G85" s="307">
        <v>4.77</v>
      </c>
      <c r="H85" s="307">
        <v>4.83</v>
      </c>
      <c r="I85" s="307">
        <v>4.96</v>
      </c>
      <c r="J85" s="307">
        <v>5.08</v>
      </c>
      <c r="K85" s="307">
        <v>5.24</v>
      </c>
      <c r="L85" s="307">
        <v>5.39</v>
      </c>
      <c r="M85" s="307">
        <v>5.54</v>
      </c>
      <c r="N85" s="307">
        <v>5.69</v>
      </c>
      <c r="O85" s="307">
        <v>5.89</v>
      </c>
      <c r="P85" s="307">
        <v>6.06</v>
      </c>
      <c r="Q85" s="307">
        <v>6.21</v>
      </c>
      <c r="R85" s="307">
        <v>6.33</v>
      </c>
      <c r="S85" s="307">
        <v>6.49</v>
      </c>
      <c r="T85" s="307">
        <v>6.65</v>
      </c>
      <c r="U85" s="307">
        <v>6.81</v>
      </c>
      <c r="V85" s="307">
        <v>6.92</v>
      </c>
      <c r="W85" s="307">
        <v>7.02</v>
      </c>
      <c r="X85" s="307">
        <v>7.12</v>
      </c>
      <c r="Y85" s="307">
        <v>7.25</v>
      </c>
      <c r="Z85" s="307">
        <v>7.38</v>
      </c>
      <c r="AA85" s="307">
        <v>7.56</v>
      </c>
      <c r="AB85" s="7">
        <v>7.78</v>
      </c>
    </row>
    <row r="86" spans="2:28" ht="15">
      <c r="B86" s="172" t="s">
        <v>1533</v>
      </c>
      <c r="C86" s="172" t="s">
        <v>558</v>
      </c>
      <c r="D86" s="307">
        <v>4.6</v>
      </c>
      <c r="E86" s="307">
        <v>4.49</v>
      </c>
      <c r="F86" s="307">
        <v>4.49</v>
      </c>
      <c r="G86" s="307">
        <v>4.43</v>
      </c>
      <c r="H86" s="307">
        <v>4.48</v>
      </c>
      <c r="I86" s="307">
        <v>4.61</v>
      </c>
      <c r="J86" s="307">
        <v>4.72</v>
      </c>
      <c r="K86" s="307">
        <v>4.87</v>
      </c>
      <c r="L86" s="307">
        <v>5</v>
      </c>
      <c r="M86" s="307">
        <v>5.14</v>
      </c>
      <c r="N86" s="307">
        <v>5.28</v>
      </c>
      <c r="O86" s="307">
        <v>5.47</v>
      </c>
      <c r="P86" s="307">
        <v>5.63</v>
      </c>
      <c r="Q86" s="307">
        <v>5.77</v>
      </c>
      <c r="R86" s="307">
        <v>5.87</v>
      </c>
      <c r="S86" s="307">
        <v>6.02</v>
      </c>
      <c r="T86" s="307">
        <v>6.18</v>
      </c>
      <c r="U86" s="307">
        <v>6.32</v>
      </c>
      <c r="V86" s="307">
        <v>6.42</v>
      </c>
      <c r="W86" s="307">
        <v>6.52</v>
      </c>
      <c r="X86" s="307">
        <v>6.61</v>
      </c>
      <c r="Y86" s="307">
        <v>6.73</v>
      </c>
      <c r="Z86" s="307">
        <v>6.85</v>
      </c>
      <c r="AA86" s="307">
        <v>7.02</v>
      </c>
      <c r="AB86" s="7">
        <v>7.22</v>
      </c>
    </row>
    <row r="87" spans="2:28" ht="15">
      <c r="B87" s="172" t="s">
        <v>1923</v>
      </c>
      <c r="C87" s="172" t="s">
        <v>2487</v>
      </c>
      <c r="D87" s="307">
        <v>4.98</v>
      </c>
      <c r="E87" s="307">
        <v>4.77</v>
      </c>
      <c r="F87" s="307">
        <v>4.84</v>
      </c>
      <c r="G87" s="307">
        <v>4.82</v>
      </c>
      <c r="H87" s="307">
        <v>4.86</v>
      </c>
      <c r="I87" s="307">
        <v>4.92</v>
      </c>
      <c r="J87" s="307">
        <v>4.93</v>
      </c>
      <c r="K87" s="307">
        <v>4.98</v>
      </c>
      <c r="L87" s="307">
        <v>5</v>
      </c>
      <c r="M87" s="307">
        <v>5.09</v>
      </c>
      <c r="N87" s="307">
        <v>5.23</v>
      </c>
      <c r="O87" s="307">
        <v>5.34</v>
      </c>
      <c r="P87" s="307">
        <v>5.5</v>
      </c>
      <c r="Q87" s="307">
        <v>5.66</v>
      </c>
      <c r="R87" s="307">
        <v>5.81</v>
      </c>
      <c r="S87" s="307">
        <v>5.92</v>
      </c>
      <c r="T87" s="307">
        <v>6.05</v>
      </c>
      <c r="U87" s="307">
        <v>6.1</v>
      </c>
      <c r="V87" s="307">
        <v>6.15</v>
      </c>
      <c r="W87" s="307">
        <v>6.18</v>
      </c>
      <c r="X87" s="307">
        <v>6.32</v>
      </c>
      <c r="Y87" s="307">
        <v>6.45</v>
      </c>
      <c r="Z87" s="307">
        <v>6.56</v>
      </c>
      <c r="AA87" s="307">
        <v>6.7</v>
      </c>
      <c r="AB87" s="7">
        <v>6.9</v>
      </c>
    </row>
    <row r="88" spans="2:28" ht="15">
      <c r="B88" s="172" t="s">
        <v>1923</v>
      </c>
      <c r="C88" s="172" t="s">
        <v>1326</v>
      </c>
      <c r="D88" s="307">
        <v>5.14</v>
      </c>
      <c r="E88" s="307">
        <v>5.14</v>
      </c>
      <c r="F88" s="307">
        <v>5.29</v>
      </c>
      <c r="G88" s="307">
        <v>5.29</v>
      </c>
      <c r="H88" s="307">
        <v>5.33</v>
      </c>
      <c r="I88" s="307">
        <v>5.4</v>
      </c>
      <c r="J88" s="307">
        <v>5.41</v>
      </c>
      <c r="K88" s="307">
        <v>5.46</v>
      </c>
      <c r="L88" s="307">
        <v>5.49</v>
      </c>
      <c r="M88" s="307">
        <v>5.59</v>
      </c>
      <c r="N88" s="307">
        <v>5.73</v>
      </c>
      <c r="O88" s="307">
        <v>5.86</v>
      </c>
      <c r="P88" s="307">
        <v>6.03</v>
      </c>
      <c r="Q88" s="307">
        <v>6.2</v>
      </c>
      <c r="R88" s="307">
        <v>6.36</v>
      </c>
      <c r="S88" s="307">
        <v>6.49</v>
      </c>
      <c r="T88" s="307">
        <v>6.63</v>
      </c>
      <c r="U88" s="307">
        <v>6.69</v>
      </c>
      <c r="V88" s="307">
        <v>6.74</v>
      </c>
      <c r="W88" s="307">
        <v>6.79</v>
      </c>
      <c r="X88" s="307">
        <v>6.94</v>
      </c>
      <c r="Y88" s="307">
        <v>7.08</v>
      </c>
      <c r="Z88" s="307">
        <v>7.2</v>
      </c>
      <c r="AA88" s="307">
        <v>7.35</v>
      </c>
      <c r="AB88" s="7">
        <v>7.56</v>
      </c>
    </row>
    <row r="89" spans="2:28" ht="15">
      <c r="B89" s="172" t="s">
        <v>1923</v>
      </c>
      <c r="C89" s="172" t="s">
        <v>558</v>
      </c>
      <c r="D89" s="307">
        <v>5.04</v>
      </c>
      <c r="E89" s="307">
        <v>4.89</v>
      </c>
      <c r="F89" s="307">
        <v>4.99</v>
      </c>
      <c r="G89" s="307">
        <v>4.97</v>
      </c>
      <c r="H89" s="307">
        <v>5.01</v>
      </c>
      <c r="I89" s="307">
        <v>5.08</v>
      </c>
      <c r="J89" s="307">
        <v>5.09</v>
      </c>
      <c r="K89" s="307">
        <v>5.14</v>
      </c>
      <c r="L89" s="307">
        <v>5.16</v>
      </c>
      <c r="M89" s="307">
        <v>5.25</v>
      </c>
      <c r="N89" s="307">
        <v>5.4</v>
      </c>
      <c r="O89" s="307">
        <v>5.51</v>
      </c>
      <c r="P89" s="307">
        <v>5.67</v>
      </c>
      <c r="Q89" s="307">
        <v>5.84</v>
      </c>
      <c r="R89" s="307">
        <v>5.98</v>
      </c>
      <c r="S89" s="307">
        <v>6.12</v>
      </c>
      <c r="T89" s="307">
        <v>6.23</v>
      </c>
      <c r="U89" s="307">
        <v>6.3</v>
      </c>
      <c r="V89" s="307">
        <v>6.34</v>
      </c>
      <c r="W89" s="307">
        <v>6.38</v>
      </c>
      <c r="X89" s="307">
        <v>6.52</v>
      </c>
      <c r="Y89" s="307">
        <v>6.66</v>
      </c>
      <c r="Z89" s="307">
        <v>6.77</v>
      </c>
      <c r="AA89" s="307">
        <v>6.91</v>
      </c>
      <c r="AB89" s="7">
        <v>7.11</v>
      </c>
    </row>
    <row r="90" spans="2:28" ht="15">
      <c r="B90" s="172" t="s">
        <v>2121</v>
      </c>
      <c r="C90" s="172" t="s">
        <v>2487</v>
      </c>
      <c r="D90" s="307">
        <v>4.84</v>
      </c>
      <c r="E90" s="307">
        <v>4.62</v>
      </c>
      <c r="F90" s="307">
        <v>4.58</v>
      </c>
      <c r="G90" s="307">
        <v>4.5</v>
      </c>
      <c r="H90" s="307">
        <v>4.53</v>
      </c>
      <c r="I90" s="307">
        <v>4.59</v>
      </c>
      <c r="J90" s="307">
        <v>4.76</v>
      </c>
      <c r="K90" s="307">
        <v>4.96</v>
      </c>
      <c r="L90" s="307">
        <v>5.13</v>
      </c>
      <c r="M90" s="307">
        <v>5.24</v>
      </c>
      <c r="N90" s="307">
        <v>5.42</v>
      </c>
      <c r="O90" s="307">
        <v>5.6</v>
      </c>
      <c r="P90" s="307">
        <v>5.73</v>
      </c>
      <c r="Q90" s="307">
        <v>5.89</v>
      </c>
      <c r="R90" s="307">
        <v>6.02</v>
      </c>
      <c r="S90" s="307">
        <v>6.16</v>
      </c>
      <c r="T90" s="307">
        <v>6.28</v>
      </c>
      <c r="U90" s="307">
        <v>6.41</v>
      </c>
      <c r="V90" s="307">
        <v>6.51</v>
      </c>
      <c r="W90" s="307">
        <v>6.6</v>
      </c>
      <c r="X90" s="307">
        <v>6.68</v>
      </c>
      <c r="Y90" s="307">
        <v>6.79</v>
      </c>
      <c r="Z90" s="307">
        <v>6.93</v>
      </c>
      <c r="AA90" s="307">
        <v>7.09</v>
      </c>
      <c r="AB90" s="7">
        <v>7.3</v>
      </c>
    </row>
    <row r="91" spans="2:28" ht="15">
      <c r="B91" s="172" t="s">
        <v>2121</v>
      </c>
      <c r="C91" s="172" t="s">
        <v>1326</v>
      </c>
      <c r="D91" s="307">
        <v>5.05</v>
      </c>
      <c r="E91" s="307">
        <v>4.99</v>
      </c>
      <c r="F91" s="307">
        <v>5.02</v>
      </c>
      <c r="G91" s="307">
        <v>4.96</v>
      </c>
      <c r="H91" s="307">
        <v>4.98</v>
      </c>
      <c r="I91" s="307">
        <v>5.06</v>
      </c>
      <c r="J91" s="307">
        <v>5.24</v>
      </c>
      <c r="K91" s="307">
        <v>5.44</v>
      </c>
      <c r="L91" s="307">
        <v>5.63</v>
      </c>
      <c r="M91" s="307">
        <v>5.76</v>
      </c>
      <c r="N91" s="307">
        <v>5.96</v>
      </c>
      <c r="O91" s="307">
        <v>6.16</v>
      </c>
      <c r="P91" s="307">
        <v>6.31</v>
      </c>
      <c r="Q91" s="307">
        <v>6.47</v>
      </c>
      <c r="R91" s="307">
        <v>6.63</v>
      </c>
      <c r="S91" s="307">
        <v>6.78</v>
      </c>
      <c r="T91" s="307">
        <v>6.91</v>
      </c>
      <c r="U91" s="307">
        <v>7.05</v>
      </c>
      <c r="V91" s="307">
        <v>7.16</v>
      </c>
      <c r="W91" s="307">
        <v>7.26</v>
      </c>
      <c r="X91" s="307">
        <v>7.36</v>
      </c>
      <c r="Y91" s="307">
        <v>7.48</v>
      </c>
      <c r="Z91" s="307">
        <v>7.62</v>
      </c>
      <c r="AA91" s="307">
        <v>7.8</v>
      </c>
      <c r="AB91" s="7">
        <v>8.03</v>
      </c>
    </row>
    <row r="92" spans="2:28" ht="15">
      <c r="B92" s="172" t="s">
        <v>2121</v>
      </c>
      <c r="C92" s="172" t="s">
        <v>558</v>
      </c>
      <c r="D92" s="307">
        <v>4.91</v>
      </c>
      <c r="E92" s="307">
        <v>4.74</v>
      </c>
      <c r="F92" s="307">
        <v>4.73</v>
      </c>
      <c r="G92" s="307">
        <v>4.65</v>
      </c>
      <c r="H92" s="307">
        <v>4.68</v>
      </c>
      <c r="I92" s="307">
        <v>4.74</v>
      </c>
      <c r="J92" s="307">
        <v>4.93</v>
      </c>
      <c r="K92" s="307">
        <v>5.11</v>
      </c>
      <c r="L92" s="307">
        <v>5.29</v>
      </c>
      <c r="M92" s="307">
        <v>5.4</v>
      </c>
      <c r="N92" s="307">
        <v>5.59</v>
      </c>
      <c r="O92" s="307">
        <v>5.78</v>
      </c>
      <c r="P92" s="307">
        <v>5.92</v>
      </c>
      <c r="Q92" s="307">
        <v>6.07</v>
      </c>
      <c r="R92" s="307">
        <v>6.22</v>
      </c>
      <c r="S92" s="307">
        <v>6.36</v>
      </c>
      <c r="T92" s="307">
        <v>6.49</v>
      </c>
      <c r="U92" s="307">
        <v>6.62</v>
      </c>
      <c r="V92" s="307">
        <v>6.72</v>
      </c>
      <c r="W92" s="307">
        <v>6.81</v>
      </c>
      <c r="X92" s="307">
        <v>6.9</v>
      </c>
      <c r="Y92" s="307">
        <v>7.01</v>
      </c>
      <c r="Z92" s="307">
        <v>7.16</v>
      </c>
      <c r="AA92" s="307">
        <v>7.32</v>
      </c>
      <c r="AB92" s="7">
        <v>7.53</v>
      </c>
    </row>
    <row r="93" spans="2:28" ht="15">
      <c r="B93" s="172" t="s">
        <v>1090</v>
      </c>
      <c r="C93" s="172" t="s">
        <v>2487</v>
      </c>
      <c r="D93" s="307">
        <v>4.44</v>
      </c>
      <c r="E93" s="307">
        <v>4.23</v>
      </c>
      <c r="F93" s="307">
        <v>4.15</v>
      </c>
      <c r="G93" s="307">
        <v>4.08</v>
      </c>
      <c r="H93" s="307">
        <v>4.16</v>
      </c>
      <c r="I93" s="307">
        <v>4.3</v>
      </c>
      <c r="J93" s="307">
        <v>4.44</v>
      </c>
      <c r="K93" s="307">
        <v>4.56</v>
      </c>
      <c r="L93" s="307">
        <v>4.64</v>
      </c>
      <c r="M93" s="307">
        <v>4.77</v>
      </c>
      <c r="N93" s="307">
        <v>4.89</v>
      </c>
      <c r="O93" s="307">
        <v>5.05</v>
      </c>
      <c r="P93" s="307">
        <v>5.22</v>
      </c>
      <c r="Q93" s="307">
        <v>5.36</v>
      </c>
      <c r="R93" s="307">
        <v>5.5</v>
      </c>
      <c r="S93" s="307">
        <v>5.61</v>
      </c>
      <c r="T93" s="307">
        <v>5.72</v>
      </c>
      <c r="U93" s="307">
        <v>5.82</v>
      </c>
      <c r="V93" s="307">
        <v>5.92</v>
      </c>
      <c r="W93" s="307">
        <v>6</v>
      </c>
      <c r="X93" s="307">
        <v>6.09</v>
      </c>
      <c r="Y93" s="307">
        <v>6.2</v>
      </c>
      <c r="Z93" s="307">
        <v>6.33</v>
      </c>
      <c r="AA93" s="307">
        <v>6.5</v>
      </c>
      <c r="AB93" s="7">
        <v>6.7</v>
      </c>
    </row>
    <row r="94" spans="2:28" ht="15">
      <c r="B94" s="172" t="s">
        <v>1090</v>
      </c>
      <c r="C94" s="172" t="s">
        <v>1326</v>
      </c>
      <c r="D94" s="307">
        <v>4.66</v>
      </c>
      <c r="E94" s="307">
        <v>4.59</v>
      </c>
      <c r="F94" s="307">
        <v>4.57</v>
      </c>
      <c r="G94" s="307">
        <v>4.52</v>
      </c>
      <c r="H94" s="307">
        <v>4.61</v>
      </c>
      <c r="I94" s="307">
        <v>4.77</v>
      </c>
      <c r="J94" s="307">
        <v>4.93</v>
      </c>
      <c r="K94" s="307">
        <v>5.06</v>
      </c>
      <c r="L94" s="307">
        <v>5.15</v>
      </c>
      <c r="M94" s="307">
        <v>5.29</v>
      </c>
      <c r="N94" s="307">
        <v>5.43</v>
      </c>
      <c r="O94" s="307">
        <v>5.6</v>
      </c>
      <c r="P94" s="307">
        <v>5.79</v>
      </c>
      <c r="Q94" s="307">
        <v>5.95</v>
      </c>
      <c r="R94" s="307">
        <v>6.1</v>
      </c>
      <c r="S94" s="307">
        <v>6.22</v>
      </c>
      <c r="T94" s="307">
        <v>6.34</v>
      </c>
      <c r="U94" s="307">
        <v>6.46</v>
      </c>
      <c r="V94" s="307">
        <v>6.57</v>
      </c>
      <c r="W94" s="307">
        <v>6.66</v>
      </c>
      <c r="X94" s="307">
        <v>6.76</v>
      </c>
      <c r="Y94" s="307">
        <v>6.88</v>
      </c>
      <c r="Z94" s="307">
        <v>7.02</v>
      </c>
      <c r="AA94" s="307">
        <v>7.2</v>
      </c>
      <c r="AB94" s="7">
        <v>7.43</v>
      </c>
    </row>
    <row r="95" spans="2:28" ht="15">
      <c r="B95" s="172" t="s">
        <v>1090</v>
      </c>
      <c r="C95" s="172" t="s">
        <v>558</v>
      </c>
      <c r="D95" s="307">
        <v>4.5</v>
      </c>
      <c r="E95" s="307">
        <v>4.34</v>
      </c>
      <c r="F95" s="307">
        <v>4.29</v>
      </c>
      <c r="G95" s="307">
        <v>4.22</v>
      </c>
      <c r="H95" s="307">
        <v>4.3</v>
      </c>
      <c r="I95" s="307">
        <v>4.47</v>
      </c>
      <c r="J95" s="307">
        <v>4.61</v>
      </c>
      <c r="K95" s="307">
        <v>4.72</v>
      </c>
      <c r="L95" s="307">
        <v>4.82</v>
      </c>
      <c r="M95" s="307">
        <v>4.95</v>
      </c>
      <c r="N95" s="307">
        <v>5.08</v>
      </c>
      <c r="O95" s="307">
        <v>5.23</v>
      </c>
      <c r="P95" s="307">
        <v>5.41</v>
      </c>
      <c r="Q95" s="307">
        <v>5.57</v>
      </c>
      <c r="R95" s="307">
        <v>5.7</v>
      </c>
      <c r="S95" s="307">
        <v>5.82</v>
      </c>
      <c r="T95" s="307">
        <v>5.93</v>
      </c>
      <c r="U95" s="307">
        <v>6.04</v>
      </c>
      <c r="V95" s="307">
        <v>6.15</v>
      </c>
      <c r="W95" s="307">
        <v>6.23</v>
      </c>
      <c r="X95" s="307">
        <v>6.31</v>
      </c>
      <c r="Y95" s="307">
        <v>6.42</v>
      </c>
      <c r="Z95" s="307">
        <v>6.56</v>
      </c>
      <c r="AA95" s="307">
        <v>6.74</v>
      </c>
      <c r="AB95" s="7">
        <v>6.94</v>
      </c>
    </row>
    <row r="96" spans="2:28" ht="15">
      <c r="B96" s="172" t="s">
        <v>1089</v>
      </c>
      <c r="C96" s="172" t="s">
        <v>2487</v>
      </c>
      <c r="D96" s="307">
        <v>4.54</v>
      </c>
      <c r="E96" s="307">
        <v>4.38</v>
      </c>
      <c r="F96" s="307">
        <v>4.39</v>
      </c>
      <c r="G96" s="307">
        <v>4.32</v>
      </c>
      <c r="H96" s="307">
        <v>4.4</v>
      </c>
      <c r="I96" s="307">
        <v>4.49</v>
      </c>
      <c r="J96" s="307">
        <v>4.55</v>
      </c>
      <c r="K96" s="307">
        <v>4.62</v>
      </c>
      <c r="L96" s="307">
        <v>4.68</v>
      </c>
      <c r="M96" s="307">
        <v>4.8</v>
      </c>
      <c r="N96" s="307">
        <v>4.93</v>
      </c>
      <c r="O96" s="307">
        <v>5.06</v>
      </c>
      <c r="P96" s="307">
        <v>5.21</v>
      </c>
      <c r="Q96" s="307">
        <v>5.36</v>
      </c>
      <c r="R96" s="307">
        <v>5.49</v>
      </c>
      <c r="S96" s="307">
        <v>5.61</v>
      </c>
      <c r="T96" s="307">
        <v>5.73</v>
      </c>
      <c r="U96" s="307">
        <v>5.8</v>
      </c>
      <c r="V96" s="307">
        <v>5.83</v>
      </c>
      <c r="W96" s="307">
        <v>5.88</v>
      </c>
      <c r="X96" s="307">
        <v>6</v>
      </c>
      <c r="Y96" s="307">
        <v>6.14</v>
      </c>
      <c r="Z96" s="307">
        <v>6.23</v>
      </c>
      <c r="AA96" s="307">
        <v>6.37</v>
      </c>
      <c r="AB96" s="7">
        <v>6.56</v>
      </c>
    </row>
    <row r="97" spans="2:28" ht="15">
      <c r="B97" s="172" t="s">
        <v>1089</v>
      </c>
      <c r="C97" s="172" t="s">
        <v>1326</v>
      </c>
      <c r="D97" s="307">
        <v>4.77</v>
      </c>
      <c r="E97" s="307">
        <v>4.75</v>
      </c>
      <c r="F97" s="307">
        <v>4.84</v>
      </c>
      <c r="G97" s="307">
        <v>4.79</v>
      </c>
      <c r="H97" s="307">
        <v>4.88</v>
      </c>
      <c r="I97" s="307">
        <v>4.98</v>
      </c>
      <c r="J97" s="307">
        <v>5.05</v>
      </c>
      <c r="K97" s="307">
        <v>5.13</v>
      </c>
      <c r="L97" s="307">
        <v>5.2</v>
      </c>
      <c r="M97" s="307">
        <v>5.32</v>
      </c>
      <c r="N97" s="307">
        <v>5.47</v>
      </c>
      <c r="O97" s="307">
        <v>5.61</v>
      </c>
      <c r="P97" s="307">
        <v>5.78</v>
      </c>
      <c r="Q97" s="307">
        <v>5.95</v>
      </c>
      <c r="R97" s="307">
        <v>6.09</v>
      </c>
      <c r="S97" s="307">
        <v>6.22</v>
      </c>
      <c r="T97" s="307">
        <v>6.35</v>
      </c>
      <c r="U97" s="307">
        <v>6.43</v>
      </c>
      <c r="V97" s="307">
        <v>6.47</v>
      </c>
      <c r="W97" s="307">
        <v>6.53</v>
      </c>
      <c r="X97" s="307">
        <v>6.66</v>
      </c>
      <c r="Y97" s="307">
        <v>6.81</v>
      </c>
      <c r="Z97" s="307">
        <v>6.91</v>
      </c>
      <c r="AA97" s="307">
        <v>7.07</v>
      </c>
      <c r="AB97" s="7">
        <v>7.28</v>
      </c>
    </row>
    <row r="98" spans="2:28" ht="15">
      <c r="B98" s="172" t="s">
        <v>1089</v>
      </c>
      <c r="C98" s="172" t="s">
        <v>558</v>
      </c>
      <c r="D98" s="307">
        <v>4.61</v>
      </c>
      <c r="E98" s="307">
        <v>4.5</v>
      </c>
      <c r="F98" s="307">
        <v>4.54</v>
      </c>
      <c r="G98" s="307">
        <v>4.48</v>
      </c>
      <c r="H98" s="307">
        <v>4.56</v>
      </c>
      <c r="I98" s="307">
        <v>4.66</v>
      </c>
      <c r="J98" s="307">
        <v>4.72</v>
      </c>
      <c r="K98" s="307">
        <v>4.79</v>
      </c>
      <c r="L98" s="307">
        <v>4.86</v>
      </c>
      <c r="M98" s="307">
        <v>4.98</v>
      </c>
      <c r="N98" s="307">
        <v>5.11</v>
      </c>
      <c r="O98" s="307">
        <v>5.24</v>
      </c>
      <c r="P98" s="307">
        <v>5.4</v>
      </c>
      <c r="Q98" s="307">
        <v>5.56</v>
      </c>
      <c r="R98" s="307">
        <v>5.69</v>
      </c>
      <c r="S98" s="307">
        <v>5.82</v>
      </c>
      <c r="T98" s="307">
        <v>5.94</v>
      </c>
      <c r="U98" s="307">
        <v>6.01</v>
      </c>
      <c r="V98" s="307">
        <v>6.05</v>
      </c>
      <c r="W98" s="307">
        <v>6.1</v>
      </c>
      <c r="X98" s="307">
        <v>6.22</v>
      </c>
      <c r="Y98" s="307">
        <v>6.36</v>
      </c>
      <c r="Z98" s="307">
        <v>6.46</v>
      </c>
      <c r="AA98" s="307">
        <v>6.61</v>
      </c>
      <c r="AB98" s="7">
        <v>6.8</v>
      </c>
    </row>
    <row r="99" spans="2:28" ht="15">
      <c r="B99" s="172" t="s">
        <v>537</v>
      </c>
      <c r="C99" s="172" t="s">
        <v>2487</v>
      </c>
      <c r="D99" s="307">
        <v>4.81</v>
      </c>
      <c r="E99" s="307">
        <v>4.66</v>
      </c>
      <c r="F99" s="307">
        <v>4.69</v>
      </c>
      <c r="G99" s="307">
        <v>4.66</v>
      </c>
      <c r="H99" s="307">
        <v>4.72</v>
      </c>
      <c r="I99" s="307">
        <v>4.8</v>
      </c>
      <c r="J99" s="307">
        <v>4.84</v>
      </c>
      <c r="K99" s="307">
        <v>4.9</v>
      </c>
      <c r="L99" s="307">
        <v>4.94</v>
      </c>
      <c r="M99" s="307">
        <v>5.03</v>
      </c>
      <c r="N99" s="307">
        <v>5.17</v>
      </c>
      <c r="O99" s="307">
        <v>5.28</v>
      </c>
      <c r="P99" s="307">
        <v>5.44</v>
      </c>
      <c r="Q99" s="307">
        <v>5.6</v>
      </c>
      <c r="R99" s="307">
        <v>5.75</v>
      </c>
      <c r="S99" s="307">
        <v>5.88</v>
      </c>
      <c r="T99" s="307">
        <v>5.99</v>
      </c>
      <c r="U99" s="307">
        <v>6.05</v>
      </c>
      <c r="V99" s="307">
        <v>6.09</v>
      </c>
      <c r="W99" s="307">
        <v>6.14</v>
      </c>
      <c r="X99" s="307">
        <v>6.24</v>
      </c>
      <c r="Y99" s="307">
        <v>6.37</v>
      </c>
      <c r="Z99" s="307">
        <v>6.49</v>
      </c>
      <c r="AA99" s="307">
        <v>6.62</v>
      </c>
      <c r="AB99" s="7">
        <v>6.83</v>
      </c>
    </row>
    <row r="100" spans="2:28" ht="15">
      <c r="B100" s="172" t="s">
        <v>537</v>
      </c>
      <c r="C100" s="172" t="s">
        <v>1326</v>
      </c>
      <c r="D100" s="307">
        <v>5.06</v>
      </c>
      <c r="E100" s="307">
        <v>5.09</v>
      </c>
      <c r="F100" s="307">
        <v>5.17</v>
      </c>
      <c r="G100" s="307">
        <v>5.15</v>
      </c>
      <c r="H100" s="307">
        <v>5.22</v>
      </c>
      <c r="I100" s="307">
        <v>5.3</v>
      </c>
      <c r="J100" s="307">
        <v>5.35</v>
      </c>
      <c r="K100" s="307">
        <v>5.41</v>
      </c>
      <c r="L100" s="307">
        <v>5.44</v>
      </c>
      <c r="M100" s="307">
        <v>5.54</v>
      </c>
      <c r="N100" s="307">
        <v>5.69</v>
      </c>
      <c r="O100" s="307">
        <v>5.81</v>
      </c>
      <c r="P100" s="307">
        <v>5.98</v>
      </c>
      <c r="Q100" s="307">
        <v>6.16</v>
      </c>
      <c r="R100" s="307">
        <v>6.32</v>
      </c>
      <c r="S100" s="307">
        <v>6.45</v>
      </c>
      <c r="T100" s="307">
        <v>6.58</v>
      </c>
      <c r="U100" s="307">
        <v>6.64</v>
      </c>
      <c r="V100" s="307">
        <v>6.67</v>
      </c>
      <c r="W100" s="307">
        <v>6.73</v>
      </c>
      <c r="X100" s="307">
        <v>6.84</v>
      </c>
      <c r="Y100" s="307">
        <v>6.98</v>
      </c>
      <c r="Z100" s="307">
        <v>7.1</v>
      </c>
      <c r="AA100" s="307">
        <v>7.24</v>
      </c>
      <c r="AB100" s="7">
        <v>7.46</v>
      </c>
    </row>
    <row r="101" spans="2:28" ht="15">
      <c r="B101" s="172" t="s">
        <v>537</v>
      </c>
      <c r="C101" s="172" t="s">
        <v>558</v>
      </c>
      <c r="D101" s="307">
        <v>4.91</v>
      </c>
      <c r="E101" s="307">
        <v>4.81</v>
      </c>
      <c r="F101" s="307">
        <v>4.86</v>
      </c>
      <c r="G101" s="307">
        <v>4.82</v>
      </c>
      <c r="H101" s="307">
        <v>4.89</v>
      </c>
      <c r="I101" s="307">
        <v>4.97</v>
      </c>
      <c r="J101" s="307">
        <v>5.02</v>
      </c>
      <c r="K101" s="307">
        <v>5.07</v>
      </c>
      <c r="L101" s="307">
        <v>5.11</v>
      </c>
      <c r="M101" s="307">
        <v>5.2</v>
      </c>
      <c r="N101" s="307">
        <v>5.35</v>
      </c>
      <c r="O101" s="307">
        <v>5.46</v>
      </c>
      <c r="P101" s="307">
        <v>5.63</v>
      </c>
      <c r="Q101" s="307">
        <v>5.79</v>
      </c>
      <c r="R101" s="307">
        <v>5.93</v>
      </c>
      <c r="S101" s="307">
        <v>6.07</v>
      </c>
      <c r="T101" s="307">
        <v>6.18</v>
      </c>
      <c r="U101" s="307">
        <v>6.24</v>
      </c>
      <c r="V101" s="307">
        <v>6.28</v>
      </c>
      <c r="W101" s="307">
        <v>6.33</v>
      </c>
      <c r="X101" s="307">
        <v>6.44</v>
      </c>
      <c r="Y101" s="307">
        <v>6.57</v>
      </c>
      <c r="Z101" s="307">
        <v>6.68</v>
      </c>
      <c r="AA101" s="307">
        <v>6.82</v>
      </c>
      <c r="AB101" s="7">
        <v>7.03</v>
      </c>
    </row>
    <row r="102" spans="2:28" ht="15">
      <c r="B102" s="172" t="s">
        <v>2625</v>
      </c>
      <c r="C102" s="172" t="s">
        <v>2487</v>
      </c>
      <c r="D102" s="307">
        <v>5.16</v>
      </c>
      <c r="E102" s="307">
        <v>5.19</v>
      </c>
      <c r="F102" s="307">
        <v>5.27</v>
      </c>
      <c r="G102" s="307">
        <v>5.07</v>
      </c>
      <c r="H102" s="307">
        <v>5.14</v>
      </c>
      <c r="I102" s="307">
        <v>5.23</v>
      </c>
      <c r="J102" s="307">
        <v>5.32</v>
      </c>
      <c r="K102" s="307">
        <v>5.38</v>
      </c>
      <c r="L102" s="307">
        <v>5.43</v>
      </c>
      <c r="M102" s="307">
        <v>5.5</v>
      </c>
      <c r="N102" s="307">
        <v>5.61</v>
      </c>
      <c r="O102" s="307">
        <v>5.71</v>
      </c>
      <c r="P102" s="307">
        <v>5.85</v>
      </c>
      <c r="Q102" s="307">
        <v>6.02</v>
      </c>
      <c r="R102" s="307">
        <v>6.16</v>
      </c>
      <c r="S102" s="307">
        <v>6.29</v>
      </c>
      <c r="T102" s="307">
        <v>6.43</v>
      </c>
      <c r="U102" s="307">
        <v>6.53</v>
      </c>
      <c r="V102" s="307">
        <v>6.61</v>
      </c>
      <c r="W102" s="307">
        <v>6.66</v>
      </c>
      <c r="X102" s="307">
        <v>6.75</v>
      </c>
      <c r="Y102" s="307">
        <v>6.85</v>
      </c>
      <c r="Z102" s="307">
        <v>6.96</v>
      </c>
      <c r="AA102" s="307">
        <v>7.07</v>
      </c>
      <c r="AB102" s="7">
        <v>7.22</v>
      </c>
    </row>
    <row r="103" spans="2:28" ht="15">
      <c r="B103" s="172" t="s">
        <v>2625</v>
      </c>
      <c r="C103" s="172" t="s">
        <v>1326</v>
      </c>
      <c r="D103" s="307">
        <v>6.41</v>
      </c>
      <c r="E103" s="307">
        <v>6</v>
      </c>
      <c r="F103" s="307">
        <v>6.03</v>
      </c>
      <c r="G103" s="307">
        <v>5.8</v>
      </c>
      <c r="H103" s="307">
        <v>5.89</v>
      </c>
      <c r="I103" s="307">
        <v>5.99</v>
      </c>
      <c r="J103" s="307">
        <v>6.09</v>
      </c>
      <c r="K103" s="307">
        <v>6.15</v>
      </c>
      <c r="L103" s="307">
        <v>6.21</v>
      </c>
      <c r="M103" s="307">
        <v>6.31</v>
      </c>
      <c r="N103" s="307">
        <v>6.41</v>
      </c>
      <c r="O103" s="307">
        <v>6.53</v>
      </c>
      <c r="P103" s="307">
        <v>6.71</v>
      </c>
      <c r="Q103" s="307">
        <v>6.9</v>
      </c>
      <c r="R103" s="307">
        <v>7.06</v>
      </c>
      <c r="S103" s="307">
        <v>7.21</v>
      </c>
      <c r="T103" s="307">
        <v>7.37</v>
      </c>
      <c r="U103" s="307">
        <v>7.49</v>
      </c>
      <c r="V103" s="307">
        <v>7.57</v>
      </c>
      <c r="W103" s="307">
        <v>7.63</v>
      </c>
      <c r="X103" s="307">
        <v>7.74</v>
      </c>
      <c r="Y103" s="307">
        <v>7.85</v>
      </c>
      <c r="Z103" s="307">
        <v>7.97</v>
      </c>
      <c r="AA103" s="307">
        <v>8.11</v>
      </c>
      <c r="AB103" s="7">
        <v>8.28</v>
      </c>
    </row>
    <row r="104" spans="2:28" ht="15">
      <c r="B104" s="172" t="s">
        <v>2625</v>
      </c>
      <c r="C104" s="172" t="s">
        <v>558</v>
      </c>
      <c r="D104" s="307">
        <v>5.35</v>
      </c>
      <c r="E104" s="307">
        <v>5.43</v>
      </c>
      <c r="F104" s="307">
        <v>5.5</v>
      </c>
      <c r="G104" s="307">
        <v>5.29</v>
      </c>
      <c r="H104" s="307">
        <v>5.37</v>
      </c>
      <c r="I104" s="307">
        <v>5.47</v>
      </c>
      <c r="J104" s="307">
        <v>5.55</v>
      </c>
      <c r="K104" s="307">
        <v>5.61</v>
      </c>
      <c r="L104" s="307">
        <v>5.67</v>
      </c>
      <c r="M104" s="307">
        <v>5.75</v>
      </c>
      <c r="N104" s="307">
        <v>5.85</v>
      </c>
      <c r="O104" s="307">
        <v>5.96</v>
      </c>
      <c r="P104" s="307">
        <v>6.12</v>
      </c>
      <c r="Q104" s="307">
        <v>6.29</v>
      </c>
      <c r="R104" s="307">
        <v>6.44</v>
      </c>
      <c r="S104" s="307">
        <v>6.57</v>
      </c>
      <c r="T104" s="307">
        <v>6.72</v>
      </c>
      <c r="U104" s="307">
        <v>6.83</v>
      </c>
      <c r="V104" s="307">
        <v>6.9</v>
      </c>
      <c r="W104" s="307">
        <v>6.97</v>
      </c>
      <c r="X104" s="307">
        <v>7.05</v>
      </c>
      <c r="Y104" s="307">
        <v>7.16</v>
      </c>
      <c r="Z104" s="307">
        <v>7.27</v>
      </c>
      <c r="AA104" s="307">
        <v>7.39</v>
      </c>
      <c r="AB104" s="7">
        <v>7.55</v>
      </c>
    </row>
    <row r="105" ht="12.75" customHeight="1"/>
    <row r="106" ht="12.75" customHeight="1"/>
    <row r="107" spans="1:28" ht="15">
      <c r="A107" s="1"/>
      <c r="B107" s="320" t="s">
        <v>1126</v>
      </c>
      <c r="C107" s="320"/>
      <c r="D107" s="320"/>
      <c r="E107" s="320"/>
      <c r="F107" s="320"/>
      <c r="G107" s="320"/>
      <c r="J107" s="172"/>
      <c r="K107" s="172"/>
      <c r="AB107" s="1"/>
    </row>
    <row r="108" spans="1:28" ht="15">
      <c r="A108" s="1"/>
      <c r="B108" s="320" t="s">
        <v>1657</v>
      </c>
      <c r="AB108" s="1"/>
    </row>
  </sheetData>
  <mergeCells count="5">
    <mergeCell ref="K1:M1"/>
    <mergeCell ref="F3:M3"/>
    <mergeCell ref="F4:M4"/>
    <mergeCell ref="B107:AB107"/>
    <mergeCell ref="B108:AB108"/>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V36"/>
  <sheetViews>
    <sheetView workbookViewId="0" topLeftCell="A1"/>
  </sheetViews>
  <sheetFormatPr defaultColWidth="9.140625" defaultRowHeight="12.75" customHeight="1"/>
  <cols>
    <col min="1" max="1" width="17.00390625" style="0" customWidth="1"/>
    <col min="2" max="2" width="7.57421875" style="0" customWidth="1"/>
    <col min="3" max="22" width="6.57421875" style="0" customWidth="1"/>
  </cols>
  <sheetData>
    <row r="1" spans="1:20" ht="15">
      <c r="A1" s="1" t="s">
        <v>1733</v>
      </c>
      <c r="B1" s="8"/>
      <c r="C1" s="8"/>
      <c r="D1" s="8"/>
      <c r="E1" s="8"/>
      <c r="F1" s="8"/>
      <c r="G1" s="10"/>
      <c r="H1" s="8"/>
      <c r="I1" s="8"/>
      <c r="J1" s="8"/>
      <c r="K1" s="8"/>
      <c r="L1" s="8"/>
      <c r="M1" s="8"/>
      <c r="N1" s="8"/>
      <c r="O1" s="8"/>
      <c r="P1" s="8"/>
      <c r="Q1" s="8"/>
      <c r="R1" s="8"/>
      <c r="S1" s="8"/>
      <c r="T1" s="8"/>
    </row>
    <row r="2" spans="1:20" ht="14.25">
      <c r="A2" s="11" t="s">
        <v>2721</v>
      </c>
      <c r="B2" s="8"/>
      <c r="C2" s="8"/>
      <c r="D2" s="8"/>
      <c r="E2" s="8"/>
      <c r="F2" s="8"/>
      <c r="G2" s="8"/>
      <c r="H2" s="8"/>
      <c r="I2" s="8"/>
      <c r="J2" s="8"/>
      <c r="K2" s="8"/>
      <c r="L2" s="8"/>
      <c r="M2" s="8"/>
      <c r="N2" s="8"/>
      <c r="O2" s="8"/>
      <c r="P2" s="8"/>
      <c r="Q2" s="8"/>
      <c r="R2" s="8"/>
      <c r="S2" s="8"/>
      <c r="T2" s="8"/>
    </row>
    <row r="3" spans="1:20" ht="14.25">
      <c r="A3" s="5"/>
      <c r="B3" s="8"/>
      <c r="C3" s="8"/>
      <c r="D3" s="8"/>
      <c r="E3" s="8"/>
      <c r="F3" s="8"/>
      <c r="G3" s="8"/>
      <c r="H3" s="8"/>
      <c r="I3" s="8"/>
      <c r="J3" s="8"/>
      <c r="K3" s="8"/>
      <c r="L3" s="8"/>
      <c r="M3" s="8"/>
      <c r="N3" s="8"/>
      <c r="O3" s="8"/>
      <c r="P3" s="8"/>
      <c r="Q3" s="8"/>
      <c r="R3" s="8"/>
      <c r="S3" s="8"/>
      <c r="T3" s="8"/>
    </row>
    <row r="4" spans="1:20" ht="52.5">
      <c r="A4" s="12" t="s">
        <v>1997</v>
      </c>
      <c r="B4" s="8"/>
      <c r="C4" s="8"/>
      <c r="D4" s="8"/>
      <c r="E4" s="8"/>
      <c r="F4" s="8"/>
      <c r="G4" s="8"/>
      <c r="H4" s="8"/>
      <c r="I4" s="8"/>
      <c r="J4" s="8"/>
      <c r="K4" s="8"/>
      <c r="L4" s="8"/>
      <c r="M4" s="8"/>
      <c r="N4" s="8"/>
      <c r="O4" s="8"/>
      <c r="P4" s="8"/>
      <c r="Q4" s="8"/>
      <c r="R4" s="8"/>
      <c r="S4" s="8"/>
      <c r="T4" s="8"/>
    </row>
    <row r="5" spans="1:20" ht="15.75">
      <c r="A5" s="13" t="s">
        <v>107</v>
      </c>
      <c r="B5" s="8"/>
      <c r="C5" s="8"/>
      <c r="D5" s="8"/>
      <c r="E5" s="8"/>
      <c r="F5" s="8"/>
      <c r="G5" s="8"/>
      <c r="H5" s="8"/>
      <c r="I5" s="8"/>
      <c r="J5" s="8"/>
      <c r="K5" s="8"/>
      <c r="L5" s="8"/>
      <c r="M5" s="8"/>
      <c r="N5" s="8"/>
      <c r="O5" s="8"/>
      <c r="P5" s="8"/>
      <c r="Q5" s="8"/>
      <c r="R5" s="8"/>
      <c r="S5" s="8"/>
      <c r="T5" s="8"/>
    </row>
    <row r="6" spans="1:20" ht="15.75">
      <c r="A6" s="14" t="s">
        <v>1369</v>
      </c>
      <c r="B6" s="8"/>
      <c r="C6" s="8"/>
      <c r="D6" s="8"/>
      <c r="E6" s="8"/>
      <c r="F6" s="8"/>
      <c r="G6" s="8"/>
      <c r="H6" s="8"/>
      <c r="I6" s="8"/>
      <c r="J6" s="8"/>
      <c r="K6" s="8"/>
      <c r="L6" s="8"/>
      <c r="M6" s="8"/>
      <c r="N6" s="8"/>
      <c r="O6" s="8"/>
      <c r="P6" s="8"/>
      <c r="Q6" s="8"/>
      <c r="R6" s="8"/>
      <c r="S6" s="8"/>
      <c r="T6" s="8"/>
    </row>
    <row r="7" spans="1:22" ht="14.25">
      <c r="A7" s="15"/>
      <c r="B7" s="15"/>
      <c r="C7" s="15"/>
      <c r="D7" s="15"/>
      <c r="E7" s="15"/>
      <c r="F7" s="15"/>
      <c r="G7" s="15"/>
      <c r="H7" s="15"/>
      <c r="I7" s="15"/>
      <c r="J7" s="15"/>
      <c r="K7" s="15"/>
      <c r="L7" s="15"/>
      <c r="M7" s="15"/>
      <c r="N7" s="15"/>
      <c r="O7" s="15"/>
      <c r="P7" s="15"/>
      <c r="Q7" s="15"/>
      <c r="R7" s="15"/>
      <c r="S7" s="15"/>
      <c r="T7" s="15"/>
      <c r="U7" s="15"/>
      <c r="V7" s="15"/>
    </row>
    <row r="8" spans="1:22" ht="14.25">
      <c r="A8" s="16"/>
      <c r="B8" s="17" t="s">
        <v>283</v>
      </c>
      <c r="C8" s="18" t="s">
        <v>2487</v>
      </c>
      <c r="D8" s="19"/>
      <c r="E8" s="19"/>
      <c r="F8" s="19"/>
      <c r="G8" s="19"/>
      <c r="H8" s="19"/>
      <c r="I8" s="19"/>
      <c r="J8" s="19"/>
      <c r="K8" s="19"/>
      <c r="L8" s="20"/>
      <c r="M8" s="18" t="s">
        <v>558</v>
      </c>
      <c r="N8" s="19"/>
      <c r="O8" s="19"/>
      <c r="P8" s="19"/>
      <c r="Q8" s="20"/>
      <c r="R8" s="18" t="s">
        <v>1326</v>
      </c>
      <c r="S8" s="19"/>
      <c r="T8" s="19"/>
      <c r="U8" s="19"/>
      <c r="V8" s="20"/>
    </row>
    <row r="9" spans="1:22" ht="14.25">
      <c r="A9" s="21"/>
      <c r="B9" s="22" t="s">
        <v>1429</v>
      </c>
      <c r="C9" s="23">
        <v>10</v>
      </c>
      <c r="D9" s="24">
        <v>25</v>
      </c>
      <c r="E9" s="24">
        <v>75</v>
      </c>
      <c r="F9" s="24">
        <v>100</v>
      </c>
      <c r="G9" s="24">
        <v>200</v>
      </c>
      <c r="H9" s="24">
        <v>300</v>
      </c>
      <c r="I9" s="24">
        <v>400</v>
      </c>
      <c r="J9" s="24">
        <v>500</v>
      </c>
      <c r="K9" s="24">
        <v>800</v>
      </c>
      <c r="L9" s="25">
        <v>1262</v>
      </c>
      <c r="M9" s="23">
        <v>25</v>
      </c>
      <c r="N9" s="24">
        <v>200</v>
      </c>
      <c r="O9" s="24">
        <v>600</v>
      </c>
      <c r="P9" s="24">
        <v>900</v>
      </c>
      <c r="Q9" s="25">
        <v>1203</v>
      </c>
      <c r="R9" s="23">
        <v>25</v>
      </c>
      <c r="S9" s="24">
        <v>100</v>
      </c>
      <c r="T9" s="24">
        <v>400</v>
      </c>
      <c r="U9" s="24">
        <v>700</v>
      </c>
      <c r="V9" s="25">
        <v>935</v>
      </c>
    </row>
    <row r="10" spans="1:22" ht="14.25">
      <c r="A10" s="26" t="s">
        <v>512</v>
      </c>
      <c r="B10" s="27" t="s">
        <v>465</v>
      </c>
      <c r="C10" s="28" t="s">
        <v>1499</v>
      </c>
      <c r="D10" s="29" t="s">
        <v>1472</v>
      </c>
      <c r="E10" s="29" t="s">
        <v>1470</v>
      </c>
      <c r="F10" s="29" t="s">
        <v>1469</v>
      </c>
      <c r="G10" s="29" t="s">
        <v>1468</v>
      </c>
      <c r="H10" s="29" t="s">
        <v>1478</v>
      </c>
      <c r="I10" s="29" t="s">
        <v>1477</v>
      </c>
      <c r="J10" s="29" t="s">
        <v>1475</v>
      </c>
      <c r="K10" s="29" t="s">
        <v>1474</v>
      </c>
      <c r="L10" s="30" t="s">
        <v>641</v>
      </c>
      <c r="M10" s="28" t="s">
        <v>637</v>
      </c>
      <c r="N10" s="29" t="s">
        <v>638</v>
      </c>
      <c r="O10" s="29" t="s">
        <v>647</v>
      </c>
      <c r="P10" s="29" t="s">
        <v>648</v>
      </c>
      <c r="Q10" s="30" t="s">
        <v>644</v>
      </c>
      <c r="R10" s="28" t="s">
        <v>646</v>
      </c>
      <c r="S10" s="29" t="s">
        <v>633</v>
      </c>
      <c r="T10" s="29" t="s">
        <v>634</v>
      </c>
      <c r="U10" s="29" t="s">
        <v>632</v>
      </c>
      <c r="V10" s="30" t="s">
        <v>9</v>
      </c>
    </row>
    <row r="11" spans="1:22" ht="14.25">
      <c r="A11" s="16" t="s">
        <v>2447</v>
      </c>
      <c r="B11" s="31">
        <v>2011</v>
      </c>
      <c r="C11" s="32">
        <v>1</v>
      </c>
      <c r="D11" s="33">
        <v>0.99576068369971</v>
      </c>
      <c r="E11" s="33">
        <v>0.94635838996447</v>
      </c>
      <c r="F11" s="33">
        <v>0.94637233352756</v>
      </c>
      <c r="G11" s="33">
        <v>0.91019409459879</v>
      </c>
      <c r="H11" s="33">
        <v>0.86162093987367</v>
      </c>
      <c r="I11" s="33">
        <v>0.82447976933901</v>
      </c>
      <c r="J11" s="33">
        <v>0.77364833931769</v>
      </c>
      <c r="K11" s="33">
        <v>0.69836251922231</v>
      </c>
      <c r="L11" s="34">
        <v>0.60078821305763</v>
      </c>
      <c r="M11" s="32">
        <v>0.82160810573626</v>
      </c>
      <c r="N11" s="33">
        <v>0.68073004003972</v>
      </c>
      <c r="O11" s="33">
        <v>0.62880960345836</v>
      </c>
      <c r="P11" s="33">
        <v>0.59432018399809</v>
      </c>
      <c r="Q11" s="34">
        <v>0.53162059606123</v>
      </c>
      <c r="R11" s="32">
        <v>0.74692402416551</v>
      </c>
      <c r="S11" s="33">
        <v>0.68672798247662</v>
      </c>
      <c r="T11" s="33">
        <v>0.64745750490501</v>
      </c>
      <c r="U11" s="33">
        <v>0.61253120239462</v>
      </c>
      <c r="V11" s="34">
        <v>0.5611081757716</v>
      </c>
    </row>
    <row r="12" spans="1:22" ht="14.25">
      <c r="A12" s="21" t="s">
        <v>2575</v>
      </c>
      <c r="B12" s="35">
        <v>2011</v>
      </c>
      <c r="C12" s="36">
        <v>1</v>
      </c>
      <c r="D12" s="37">
        <v>0.94335020425912</v>
      </c>
      <c r="E12" s="37">
        <v>0.9141557753323</v>
      </c>
      <c r="F12" s="37">
        <v>0.90031514475816</v>
      </c>
      <c r="G12" s="37">
        <v>0.8760309656076</v>
      </c>
      <c r="H12" s="37">
        <v>0.83149518440137</v>
      </c>
      <c r="I12" s="37">
        <v>0.79277804030606</v>
      </c>
      <c r="J12" s="37">
        <v>0.74336107213931</v>
      </c>
      <c r="K12" s="37">
        <v>0.67380907953083</v>
      </c>
      <c r="L12" s="38">
        <v>0.51528864092599</v>
      </c>
      <c r="M12" s="36">
        <v>0.79996501060183</v>
      </c>
      <c r="N12" s="37">
        <v>0.67980427096049</v>
      </c>
      <c r="O12" s="37">
        <v>0.6309043080228</v>
      </c>
      <c r="P12" s="37">
        <v>0.58261708643165</v>
      </c>
      <c r="Q12" s="38">
        <v>0.444695580068</v>
      </c>
      <c r="R12" s="36">
        <v>0.7043661163883</v>
      </c>
      <c r="S12" s="37">
        <v>0.63153361007106</v>
      </c>
      <c r="T12" s="37">
        <v>0.58171874121762</v>
      </c>
      <c r="U12" s="37">
        <v>0.55153554853067</v>
      </c>
      <c r="V12" s="38">
        <v>0.44970870176439</v>
      </c>
    </row>
    <row r="13" spans="1:22" ht="14.25">
      <c r="A13" s="21" t="s">
        <v>266</v>
      </c>
      <c r="B13" s="35">
        <v>2011</v>
      </c>
      <c r="C13" s="36">
        <v>1</v>
      </c>
      <c r="D13" s="37">
        <v>1.06432067977188</v>
      </c>
      <c r="E13" s="37">
        <v>1.05811243233798</v>
      </c>
      <c r="F13" s="37">
        <v>1.00483220748918</v>
      </c>
      <c r="G13" s="37">
        <v>0.96015877713852</v>
      </c>
      <c r="H13" s="37">
        <v>0.90533130253674</v>
      </c>
      <c r="I13" s="37">
        <v>0.85245221047214</v>
      </c>
      <c r="J13" s="37">
        <v>0.78403170227883</v>
      </c>
      <c r="K13" s="37">
        <v>0.72099992712676</v>
      </c>
      <c r="L13" s="38">
        <v>0.62665653491705</v>
      </c>
      <c r="M13" s="36">
        <v>0.79244921723383</v>
      </c>
      <c r="N13" s="37">
        <v>0.85141953740422</v>
      </c>
      <c r="O13" s="37">
        <v>0.83746489977889</v>
      </c>
      <c r="P13" s="37">
        <v>0.80627956477871</v>
      </c>
      <c r="Q13" s="38">
        <v>0.71530528870996</v>
      </c>
      <c r="R13" s="36">
        <v>0.99555945776465</v>
      </c>
      <c r="S13" s="37">
        <v>1.01082903501118</v>
      </c>
      <c r="T13" s="37">
        <v>0.988675145049</v>
      </c>
      <c r="U13" s="37">
        <v>0.94377396804604</v>
      </c>
      <c r="V13" s="38">
        <v>0.78190874134092</v>
      </c>
    </row>
    <row r="14" spans="1:22" ht="14.25">
      <c r="A14" s="21" t="s">
        <v>2376</v>
      </c>
      <c r="B14" s="35">
        <v>2011</v>
      </c>
      <c r="C14" s="36">
        <v>1</v>
      </c>
      <c r="D14" s="37">
        <v>0.98608840139055</v>
      </c>
      <c r="E14" s="37">
        <v>0.92710535201298</v>
      </c>
      <c r="F14" s="37">
        <v>0.87541667593082</v>
      </c>
      <c r="G14" s="37">
        <v>0.84209198200426</v>
      </c>
      <c r="H14" s="37">
        <v>0.78464730732962</v>
      </c>
      <c r="I14" s="37">
        <v>0.71636266328936</v>
      </c>
      <c r="J14" s="37">
        <v>0.65157938898432</v>
      </c>
      <c r="K14" s="37">
        <v>0.59118967829827</v>
      </c>
      <c r="L14" s="38">
        <v>0.51438794610037</v>
      </c>
      <c r="M14" s="36">
        <v>0.69453657137136</v>
      </c>
      <c r="N14" s="37">
        <v>0.65653966245423</v>
      </c>
      <c r="O14" s="37">
        <v>0.63156257845527</v>
      </c>
      <c r="P14" s="37">
        <v>0.59358670568046</v>
      </c>
      <c r="Q14" s="38">
        <v>0.52126748816729</v>
      </c>
      <c r="R14" s="36">
        <v>0.80564730321306</v>
      </c>
      <c r="S14" s="37">
        <v>0.73689549468196</v>
      </c>
      <c r="T14" s="37">
        <v>0.68256015598569</v>
      </c>
      <c r="U14" s="37">
        <v>0.63651432164713</v>
      </c>
      <c r="V14" s="38">
        <v>0.55953601095908</v>
      </c>
    </row>
    <row r="15" spans="1:22" ht="14.25">
      <c r="A15" s="21" t="s">
        <v>2459</v>
      </c>
      <c r="B15" s="35">
        <v>2011</v>
      </c>
      <c r="C15" s="36">
        <v>1</v>
      </c>
      <c r="D15" s="37">
        <v>0.92107697877356</v>
      </c>
      <c r="E15" s="37">
        <v>0.82932275405192</v>
      </c>
      <c r="F15" s="37">
        <v>0.7716063469853</v>
      </c>
      <c r="G15" s="37">
        <v>0.72960041818471</v>
      </c>
      <c r="H15" s="37">
        <v>0.68984597094035</v>
      </c>
      <c r="I15" s="37">
        <v>0.64711429883335</v>
      </c>
      <c r="J15" s="37">
        <v>0.60734539670457</v>
      </c>
      <c r="K15" s="37">
        <v>0.56479211139333</v>
      </c>
      <c r="L15" s="38">
        <v>0.48546901234766</v>
      </c>
      <c r="M15" s="36">
        <v>0.6047168924259</v>
      </c>
      <c r="N15" s="37">
        <v>0.60174008563833</v>
      </c>
      <c r="O15" s="37">
        <v>0.58503144816618</v>
      </c>
      <c r="P15" s="37">
        <v>0.53923984565807</v>
      </c>
      <c r="Q15" s="38">
        <v>0.45008388569036</v>
      </c>
      <c r="R15" s="36">
        <v>0.71370393148542</v>
      </c>
      <c r="S15" s="37">
        <v>0.65357714528899</v>
      </c>
      <c r="T15" s="37">
        <v>0.62174677094312</v>
      </c>
      <c r="U15" s="37">
        <v>0.57372844325377</v>
      </c>
      <c r="V15" s="38">
        <v>0.47300880612408</v>
      </c>
    </row>
    <row r="16" spans="1:22" ht="14.25">
      <c r="A16" s="21" t="s">
        <v>1303</v>
      </c>
      <c r="B16" s="35">
        <v>2011</v>
      </c>
      <c r="C16" s="36">
        <v>1</v>
      </c>
      <c r="D16" s="37">
        <v>0.96387680898746</v>
      </c>
      <c r="E16" s="37">
        <v>0.88196871834319</v>
      </c>
      <c r="F16" s="37">
        <v>0.82273046463782</v>
      </c>
      <c r="G16" s="37">
        <v>0.79535180509636</v>
      </c>
      <c r="H16" s="37">
        <v>0.73325831322908</v>
      </c>
      <c r="I16" s="37">
        <v>0.68152336175466</v>
      </c>
      <c r="J16" s="37">
        <v>0.61714739732855</v>
      </c>
      <c r="K16" s="37">
        <v>0.54274417727628</v>
      </c>
      <c r="L16" s="38">
        <v>0.45754138467579</v>
      </c>
      <c r="M16" s="36">
        <v>0.70523415969743</v>
      </c>
      <c r="N16" s="37">
        <v>0.58620080786193</v>
      </c>
      <c r="O16" s="37">
        <v>0.55257163025183</v>
      </c>
      <c r="P16" s="37">
        <v>0.5175077978173</v>
      </c>
      <c r="Q16" s="38">
        <v>0.44511510512758</v>
      </c>
      <c r="R16" s="36">
        <v>0.74156496415303</v>
      </c>
      <c r="S16" s="37">
        <v>0.65334076452335</v>
      </c>
      <c r="T16" s="37">
        <v>0.60523867740427</v>
      </c>
      <c r="U16" s="37">
        <v>0.55988389773839</v>
      </c>
      <c r="V16" s="38">
        <v>0.49171885723293</v>
      </c>
    </row>
    <row r="17" spans="1:22" ht="14.25">
      <c r="A17" s="21" t="s">
        <v>229</v>
      </c>
      <c r="B17" s="35">
        <v>2011</v>
      </c>
      <c r="C17" s="36">
        <v>1</v>
      </c>
      <c r="D17" s="37">
        <v>1.05828070305414</v>
      </c>
      <c r="E17" s="37">
        <v>1.01726569244676</v>
      </c>
      <c r="F17" s="37">
        <v>0.95763965881939</v>
      </c>
      <c r="G17" s="37">
        <v>0.90557868763477</v>
      </c>
      <c r="H17" s="37">
        <v>0.83741090045848</v>
      </c>
      <c r="I17" s="37">
        <v>0.78470936788479</v>
      </c>
      <c r="J17" s="37">
        <v>0.70206249028941</v>
      </c>
      <c r="K17" s="37">
        <v>0.63366226295281</v>
      </c>
      <c r="L17" s="38">
        <v>0.53276358496127</v>
      </c>
      <c r="M17" s="36">
        <v>0.73538236268877</v>
      </c>
      <c r="N17" s="37">
        <v>0.70632018946096</v>
      </c>
      <c r="O17" s="37">
        <v>0.68633883463888</v>
      </c>
      <c r="P17" s="37">
        <v>0.6383558465907</v>
      </c>
      <c r="Q17" s="38">
        <v>0.54238550421618</v>
      </c>
      <c r="R17" s="36">
        <v>0.8676499272387</v>
      </c>
      <c r="S17" s="37">
        <v>0.79814800568033</v>
      </c>
      <c r="T17" s="37">
        <v>0.77074946207714</v>
      </c>
      <c r="U17" s="37">
        <v>0.70782924953308</v>
      </c>
      <c r="V17" s="38">
        <v>0.54465371327168</v>
      </c>
    </row>
    <row r="18" spans="1:22" ht="14.25">
      <c r="A18" s="21" t="s">
        <v>209</v>
      </c>
      <c r="B18" s="35">
        <v>2011</v>
      </c>
      <c r="C18" s="36">
        <v>1</v>
      </c>
      <c r="D18" s="37">
        <v>0.98451239970236</v>
      </c>
      <c r="E18" s="37">
        <v>0.90701637114737</v>
      </c>
      <c r="F18" s="37">
        <v>0.83843983908688</v>
      </c>
      <c r="G18" s="37">
        <v>0.78661379375311</v>
      </c>
      <c r="H18" s="37">
        <v>0.74042024967959</v>
      </c>
      <c r="I18" s="37">
        <v>0.6928148007774</v>
      </c>
      <c r="J18" s="37">
        <v>0.64586109240943</v>
      </c>
      <c r="K18" s="37">
        <v>0.59574812119649</v>
      </c>
      <c r="L18" s="38">
        <v>0.49468311974787</v>
      </c>
      <c r="M18" s="36">
        <v>0.66725467463837</v>
      </c>
      <c r="N18" s="37">
        <v>0.65694731315474</v>
      </c>
      <c r="O18" s="37">
        <v>0.63726348449458</v>
      </c>
      <c r="P18" s="37">
        <v>0.58781543558648</v>
      </c>
      <c r="Q18" s="38">
        <v>0.48135450462279</v>
      </c>
      <c r="R18" s="36">
        <v>0.77306689405891</v>
      </c>
      <c r="S18" s="37">
        <v>0.70772193831833</v>
      </c>
      <c r="T18" s="37">
        <v>0.67324626406333</v>
      </c>
      <c r="U18" s="37">
        <v>0.62470284092418</v>
      </c>
      <c r="V18" s="38">
        <v>0.51285605443745</v>
      </c>
    </row>
    <row r="19" spans="1:22" ht="14.25">
      <c r="A19" s="21" t="s">
        <v>1601</v>
      </c>
      <c r="B19" s="35">
        <v>2011</v>
      </c>
      <c r="C19" s="36">
        <v>1</v>
      </c>
      <c r="D19" s="37">
        <v>1.03127976044345</v>
      </c>
      <c r="E19" s="37">
        <v>1.01258929578946</v>
      </c>
      <c r="F19" s="37">
        <v>0.98890970573879</v>
      </c>
      <c r="G19" s="37">
        <v>0.95118303259399</v>
      </c>
      <c r="H19" s="37">
        <v>0.90782242368346</v>
      </c>
      <c r="I19" s="37">
        <v>0.86545507000293</v>
      </c>
      <c r="J19" s="37">
        <v>0.7947290637489</v>
      </c>
      <c r="K19" s="37">
        <v>0.71727205577742</v>
      </c>
      <c r="L19" s="38">
        <v>0.60996394983044</v>
      </c>
      <c r="M19" s="36">
        <v>0.77237235169383</v>
      </c>
      <c r="N19" s="37">
        <v>0.70303882206857</v>
      </c>
      <c r="O19" s="37">
        <v>0.67942132902269</v>
      </c>
      <c r="P19" s="37">
        <v>0.6349778246314</v>
      </c>
      <c r="Q19" s="38">
        <v>0.54240488634878</v>
      </c>
      <c r="R19" s="36">
        <v>0.796943558542</v>
      </c>
      <c r="S19" s="37">
        <v>0.74238451980043</v>
      </c>
      <c r="T19" s="37">
        <v>0.72064411178092</v>
      </c>
      <c r="U19" s="37">
        <v>0.68483174175696</v>
      </c>
      <c r="V19" s="38">
        <v>0.59063730301258</v>
      </c>
    </row>
    <row r="20" spans="1:22" ht="14.25">
      <c r="A20" s="21" t="s">
        <v>2149</v>
      </c>
      <c r="B20" s="35">
        <v>2011</v>
      </c>
      <c r="C20" s="36">
        <v>1</v>
      </c>
      <c r="D20" s="37">
        <v>0.93542812841728</v>
      </c>
      <c r="E20" s="37">
        <v>0.86035073847391</v>
      </c>
      <c r="F20" s="37">
        <v>0.78518107572147</v>
      </c>
      <c r="G20" s="37">
        <v>0.74774798820343</v>
      </c>
      <c r="H20" s="37">
        <v>0.70340192020586</v>
      </c>
      <c r="I20" s="37">
        <v>0.65251834928434</v>
      </c>
      <c r="J20" s="37">
        <v>0.61369574323671</v>
      </c>
      <c r="K20" s="37">
        <v>0.5647424568525</v>
      </c>
      <c r="L20" s="38">
        <v>0.44954297355945</v>
      </c>
      <c r="M20" s="36">
        <v>0.63010807048317</v>
      </c>
      <c r="N20" s="37">
        <v>0.62417572343049</v>
      </c>
      <c r="O20" s="37">
        <v>0.59917249191369</v>
      </c>
      <c r="P20" s="37">
        <v>0.55533853851912</v>
      </c>
      <c r="Q20" s="38">
        <v>0.43540489329061</v>
      </c>
      <c r="R20" s="36">
        <v>0.71804869472332</v>
      </c>
      <c r="S20" s="37">
        <v>0.68271127380674</v>
      </c>
      <c r="T20" s="37">
        <v>0.65612187559752</v>
      </c>
      <c r="U20" s="37">
        <v>0.60553341959705</v>
      </c>
      <c r="V20" s="38">
        <v>0.48610201700908</v>
      </c>
    </row>
    <row r="21" spans="1:22" ht="14.25">
      <c r="A21" s="21" t="s">
        <v>1177</v>
      </c>
      <c r="B21" s="35">
        <v>2011</v>
      </c>
      <c r="C21" s="36">
        <v>1</v>
      </c>
      <c r="D21" s="37">
        <v>0.95233816281601</v>
      </c>
      <c r="E21" s="37">
        <v>0.90180623570226</v>
      </c>
      <c r="F21" s="37">
        <v>0.8426633172397</v>
      </c>
      <c r="G21" s="37">
        <v>0.80839064103065</v>
      </c>
      <c r="H21" s="37">
        <v>0.77325743381817</v>
      </c>
      <c r="I21" s="37">
        <v>0.73367466255512</v>
      </c>
      <c r="J21" s="37">
        <v>0.70682858872015</v>
      </c>
      <c r="K21" s="37">
        <v>0.66955849332923</v>
      </c>
      <c r="L21" s="38">
        <v>0.56588460959321</v>
      </c>
      <c r="M21" s="36">
        <v>0.72713187561377</v>
      </c>
      <c r="N21" s="37">
        <v>0.74180801885118</v>
      </c>
      <c r="O21" s="37">
        <v>0.71524860831276</v>
      </c>
      <c r="P21" s="37">
        <v>0.67122317350338</v>
      </c>
      <c r="Q21" s="38">
        <v>0.55913716873846</v>
      </c>
      <c r="R21" s="36">
        <v>0.82253643964583</v>
      </c>
      <c r="S21" s="37">
        <v>0.80075924124333</v>
      </c>
      <c r="T21" s="37">
        <v>0.77586296143856</v>
      </c>
      <c r="U21" s="37">
        <v>0.7302287664499</v>
      </c>
      <c r="V21" s="38">
        <v>0.61530237405712</v>
      </c>
    </row>
    <row r="22" spans="1:22" ht="14.25">
      <c r="A22" s="21" t="s">
        <v>141</v>
      </c>
      <c r="B22" s="35">
        <v>2011</v>
      </c>
      <c r="C22" s="36">
        <v>1</v>
      </c>
      <c r="D22" s="37">
        <v>0.94951435791522</v>
      </c>
      <c r="E22" s="37">
        <v>0.8516336967025</v>
      </c>
      <c r="F22" s="37">
        <v>0.78023603270309</v>
      </c>
      <c r="G22" s="37">
        <v>0.74758096806762</v>
      </c>
      <c r="H22" s="37">
        <v>0.69779408919428</v>
      </c>
      <c r="I22" s="37">
        <v>0.64863823015843</v>
      </c>
      <c r="J22" s="37">
        <v>0.60934463773352</v>
      </c>
      <c r="K22" s="37">
        <v>0.55724599042557</v>
      </c>
      <c r="L22" s="38">
        <v>0.44533492223434</v>
      </c>
      <c r="M22" s="36">
        <v>0.60358345447107</v>
      </c>
      <c r="N22" s="37">
        <v>0.58639652431261</v>
      </c>
      <c r="O22" s="37">
        <v>0.55592237865516</v>
      </c>
      <c r="P22" s="37">
        <v>0.51723106582151</v>
      </c>
      <c r="Q22" s="38">
        <v>0.41074267322953</v>
      </c>
      <c r="R22" s="36">
        <v>0.65901456414242</v>
      </c>
      <c r="S22" s="37">
        <v>0.62547828867635</v>
      </c>
      <c r="T22" s="37">
        <v>0.6073526724116</v>
      </c>
      <c r="U22" s="37">
        <v>0.56328973752423</v>
      </c>
      <c r="V22" s="38">
        <v>0.46131243828177</v>
      </c>
    </row>
    <row r="23" spans="1:22" ht="14.25">
      <c r="A23" s="21" t="s">
        <v>700</v>
      </c>
      <c r="B23" s="35">
        <v>2011</v>
      </c>
      <c r="C23" s="36">
        <v>1</v>
      </c>
      <c r="D23" s="37">
        <v>0.95923291742201</v>
      </c>
      <c r="E23" s="37">
        <v>0.87410926652926</v>
      </c>
      <c r="F23" s="37">
        <v>0.79653463266635</v>
      </c>
      <c r="G23" s="37">
        <v>0.76337062561045</v>
      </c>
      <c r="H23" s="37">
        <v>0.7054554750955</v>
      </c>
      <c r="I23" s="37">
        <v>0.64122545222617</v>
      </c>
      <c r="J23" s="37">
        <v>0.59684013148379</v>
      </c>
      <c r="K23" s="37">
        <v>0.54024287123242</v>
      </c>
      <c r="L23" s="38">
        <v>0.42941294120905</v>
      </c>
      <c r="M23" s="36">
        <v>0.59475939098581</v>
      </c>
      <c r="N23" s="37">
        <v>0.54971671278375</v>
      </c>
      <c r="O23" s="37">
        <v>0.53209731758467</v>
      </c>
      <c r="P23" s="37">
        <v>0.4871287165334</v>
      </c>
      <c r="Q23" s="38">
        <v>0.38343641007773</v>
      </c>
      <c r="R23" s="36">
        <v>0.57693559390737</v>
      </c>
      <c r="S23" s="37">
        <v>0.55145128834233</v>
      </c>
      <c r="T23" s="37">
        <v>0.54509606444049</v>
      </c>
      <c r="U23" s="37">
        <v>0.51608989273521</v>
      </c>
      <c r="V23" s="38">
        <v>0.41131316817899</v>
      </c>
    </row>
    <row r="24" spans="1:22" ht="14.25">
      <c r="A24" s="21" t="s">
        <v>2219</v>
      </c>
      <c r="B24" s="35">
        <v>2011</v>
      </c>
      <c r="C24" s="36">
        <v>1</v>
      </c>
      <c r="D24" s="37">
        <v>0.98063587016176</v>
      </c>
      <c r="E24" s="37">
        <v>0.93033061043318</v>
      </c>
      <c r="F24" s="37">
        <v>0.88804936145595</v>
      </c>
      <c r="G24" s="37">
        <v>0.85695651113749</v>
      </c>
      <c r="H24" s="37">
        <v>0.80814564432514</v>
      </c>
      <c r="I24" s="37">
        <v>0.74990630967196</v>
      </c>
      <c r="J24" s="37">
        <v>0.69565113818347</v>
      </c>
      <c r="K24" s="37">
        <v>0.62724976257644</v>
      </c>
      <c r="L24" s="38">
        <v>0.52923971754986</v>
      </c>
      <c r="M24" s="36">
        <v>0.74494414663901</v>
      </c>
      <c r="N24" s="37">
        <v>0.70776625326603</v>
      </c>
      <c r="O24" s="37">
        <v>0.65787997615235</v>
      </c>
      <c r="P24" s="37">
        <v>0.61300591481186</v>
      </c>
      <c r="Q24" s="38">
        <v>0.52917384886572</v>
      </c>
      <c r="R24" s="36">
        <v>0.93255554962143</v>
      </c>
      <c r="S24" s="37">
        <v>0.83631216273078</v>
      </c>
      <c r="T24" s="37">
        <v>0.75692379626634</v>
      </c>
      <c r="U24" s="37">
        <v>0.68717671401142</v>
      </c>
      <c r="V24" s="38">
        <v>0.60473172961727</v>
      </c>
    </row>
    <row r="25" spans="1:22" ht="14.25">
      <c r="A25" s="21" t="s">
        <v>442</v>
      </c>
      <c r="B25" s="35">
        <v>2011</v>
      </c>
      <c r="C25" s="36">
        <v>1</v>
      </c>
      <c r="D25" s="37">
        <v>0.95982712728213</v>
      </c>
      <c r="E25" s="37">
        <v>0.86791245291928</v>
      </c>
      <c r="F25" s="37">
        <v>0.79965567260931</v>
      </c>
      <c r="G25" s="37">
        <v>0.76765311989949</v>
      </c>
      <c r="H25" s="37">
        <v>0.7082325336042</v>
      </c>
      <c r="I25" s="37">
        <v>0.64266895256196</v>
      </c>
      <c r="J25" s="37">
        <v>0.59216188878644</v>
      </c>
      <c r="K25" s="37">
        <v>0.53822283472273</v>
      </c>
      <c r="L25" s="38">
        <v>0.43869879404341</v>
      </c>
      <c r="M25" s="36">
        <v>0.58024573377668</v>
      </c>
      <c r="N25" s="37">
        <v>0.5521165945001</v>
      </c>
      <c r="O25" s="37">
        <v>0.52620115177713</v>
      </c>
      <c r="P25" s="37">
        <v>0.4875038751115</v>
      </c>
      <c r="Q25" s="38">
        <v>0.39909239799958</v>
      </c>
      <c r="R25" s="36">
        <v>0.63501789569524</v>
      </c>
      <c r="S25" s="37">
        <v>0.60060822938451</v>
      </c>
      <c r="T25" s="37">
        <v>0.57476738750378</v>
      </c>
      <c r="U25" s="37">
        <v>0.53323451324647</v>
      </c>
      <c r="V25" s="38">
        <v>0.44649392958217</v>
      </c>
    </row>
    <row r="26" spans="1:22" ht="14.25">
      <c r="A26" s="21" t="s">
        <v>2618</v>
      </c>
      <c r="B26" s="35">
        <v>2011</v>
      </c>
      <c r="C26" s="36">
        <v>1</v>
      </c>
      <c r="D26" s="37">
        <v>0.97113558070974</v>
      </c>
      <c r="E26" s="37">
        <v>0.90842792808386</v>
      </c>
      <c r="F26" s="37">
        <v>0.8527954200822</v>
      </c>
      <c r="G26" s="37">
        <v>0.82692655082949</v>
      </c>
      <c r="H26" s="37">
        <v>0.78290934552002</v>
      </c>
      <c r="I26" s="37">
        <v>0.71923481719488</v>
      </c>
      <c r="J26" s="37">
        <v>0.66908163769059</v>
      </c>
      <c r="K26" s="37">
        <v>0.61915811400701</v>
      </c>
      <c r="L26" s="38">
        <v>0.51258166021492</v>
      </c>
      <c r="M26" s="36">
        <v>0.68344480927911</v>
      </c>
      <c r="N26" s="37">
        <v>0.67217160955754</v>
      </c>
      <c r="O26" s="37">
        <v>0.64123288453096</v>
      </c>
      <c r="P26" s="37">
        <v>0.59686018132293</v>
      </c>
      <c r="Q26" s="38">
        <v>0.49570213593845</v>
      </c>
      <c r="R26" s="36">
        <v>0.83291824685081</v>
      </c>
      <c r="S26" s="37">
        <v>0.77649823237293</v>
      </c>
      <c r="T26" s="37">
        <v>0.71870311954795</v>
      </c>
      <c r="U26" s="37">
        <v>0.6643307790102</v>
      </c>
      <c r="V26" s="38">
        <v>0.56543840110238</v>
      </c>
    </row>
    <row r="27" spans="1:22" ht="14.25">
      <c r="A27" s="21" t="s">
        <v>2615</v>
      </c>
      <c r="B27" s="35">
        <v>2011</v>
      </c>
      <c r="C27" s="36">
        <v>1</v>
      </c>
      <c r="D27" s="37">
        <v>0.95893283917756</v>
      </c>
      <c r="E27" s="37">
        <v>0.88879833727567</v>
      </c>
      <c r="F27" s="37">
        <v>0.83788634788133</v>
      </c>
      <c r="G27" s="37">
        <v>0.80453697427037</v>
      </c>
      <c r="H27" s="37">
        <v>0.76035635922135</v>
      </c>
      <c r="I27" s="37">
        <v>0.7050768464838</v>
      </c>
      <c r="J27" s="37">
        <v>0.65774913928667</v>
      </c>
      <c r="K27" s="37">
        <v>0.60643662737505</v>
      </c>
      <c r="L27" s="38">
        <v>0.5120706244647</v>
      </c>
      <c r="M27" s="36">
        <v>0.67511716846678</v>
      </c>
      <c r="N27" s="37">
        <v>0.66136821520981</v>
      </c>
      <c r="O27" s="37">
        <v>0.63074056279178</v>
      </c>
      <c r="P27" s="37">
        <v>0.58776355211075</v>
      </c>
      <c r="Q27" s="38">
        <v>0.50056209129931</v>
      </c>
      <c r="R27" s="36">
        <v>0.81415769614782</v>
      </c>
      <c r="S27" s="37">
        <v>0.75209143850409</v>
      </c>
      <c r="T27" s="37">
        <v>0.69437381019393</v>
      </c>
      <c r="U27" s="37">
        <v>0.64351292747039</v>
      </c>
      <c r="V27" s="38">
        <v>0.55727984219052</v>
      </c>
    </row>
    <row r="28" spans="1:22" ht="14.25">
      <c r="A28" s="21" t="s">
        <v>1923</v>
      </c>
      <c r="B28" s="35">
        <v>2011</v>
      </c>
      <c r="C28" s="36">
        <v>1</v>
      </c>
      <c r="D28" s="37">
        <v>0.97549028802578</v>
      </c>
      <c r="E28" s="37">
        <v>0.96170362665</v>
      </c>
      <c r="F28" s="37">
        <v>0.93820944106436</v>
      </c>
      <c r="G28" s="37">
        <v>0.90684614535331</v>
      </c>
      <c r="H28" s="37">
        <v>0.86052419704425</v>
      </c>
      <c r="I28" s="37">
        <v>0.80085839701471</v>
      </c>
      <c r="J28" s="37">
        <v>0.73378171876253</v>
      </c>
      <c r="K28" s="37">
        <v>0.65013115406311</v>
      </c>
      <c r="L28" s="38">
        <v>0.52775388111854</v>
      </c>
      <c r="M28" s="36">
        <v>0.7488251309056</v>
      </c>
      <c r="N28" s="37">
        <v>0.64793504095244</v>
      </c>
      <c r="O28" s="37">
        <v>0.59541071165287</v>
      </c>
      <c r="P28" s="37">
        <v>0.55454786267023</v>
      </c>
      <c r="Q28" s="38">
        <v>0.47285194943086</v>
      </c>
      <c r="R28" s="36">
        <v>0.80085508815682</v>
      </c>
      <c r="S28" s="37">
        <v>0.70817701607938</v>
      </c>
      <c r="T28" s="37">
        <v>0.62904321529778</v>
      </c>
      <c r="U28" s="37">
        <v>0.5788328962164</v>
      </c>
      <c r="V28" s="38">
        <v>0.51172236000329</v>
      </c>
    </row>
    <row r="29" spans="1:22" ht="14.25">
      <c r="A29" s="21" t="s">
        <v>1090</v>
      </c>
      <c r="B29" s="35">
        <v>2011</v>
      </c>
      <c r="C29" s="36">
        <v>1</v>
      </c>
      <c r="D29" s="37">
        <v>0.9804074278525</v>
      </c>
      <c r="E29" s="37">
        <v>0.9354484499021</v>
      </c>
      <c r="F29" s="37">
        <v>0.90735916587134</v>
      </c>
      <c r="G29" s="37">
        <v>0.86886587874264</v>
      </c>
      <c r="H29" s="37">
        <v>0.81081654638669</v>
      </c>
      <c r="I29" s="37">
        <v>0.76370897297313</v>
      </c>
      <c r="J29" s="37">
        <v>0.69919892714837</v>
      </c>
      <c r="K29" s="37">
        <v>0.61796867960419</v>
      </c>
      <c r="L29" s="38">
        <v>0.51008176110268</v>
      </c>
      <c r="M29" s="36">
        <v>0.75955148585223</v>
      </c>
      <c r="N29" s="37">
        <v>0.60932111787488</v>
      </c>
      <c r="O29" s="37">
        <v>0.57361786944568</v>
      </c>
      <c r="P29" s="37">
        <v>0.53720676251856</v>
      </c>
      <c r="Q29" s="38">
        <v>0.45080214344006</v>
      </c>
      <c r="R29" s="36">
        <v>0.71239819965452</v>
      </c>
      <c r="S29" s="37">
        <v>0.63796557970315</v>
      </c>
      <c r="T29" s="37">
        <v>0.61033512800662</v>
      </c>
      <c r="U29" s="37">
        <v>0.57656636202319</v>
      </c>
      <c r="V29" s="38">
        <v>0.49751993733391</v>
      </c>
    </row>
    <row r="30" spans="1:22" ht="14.25">
      <c r="A30" s="21" t="s">
        <v>1089</v>
      </c>
      <c r="B30" s="35">
        <v>2011</v>
      </c>
      <c r="C30" s="36">
        <v>1</v>
      </c>
      <c r="D30" s="37">
        <v>0.99519491841066</v>
      </c>
      <c r="E30" s="37">
        <v>0.95815555080068</v>
      </c>
      <c r="F30" s="37">
        <v>0.94619985563268</v>
      </c>
      <c r="G30" s="37">
        <v>0.89651304197572</v>
      </c>
      <c r="H30" s="37">
        <v>0.8364039890722</v>
      </c>
      <c r="I30" s="37">
        <v>0.79207771368773</v>
      </c>
      <c r="J30" s="37">
        <v>0.73258794358481</v>
      </c>
      <c r="K30" s="37">
        <v>0.65353637052467</v>
      </c>
      <c r="L30" s="38">
        <v>0.55215193351182</v>
      </c>
      <c r="M30" s="36">
        <v>0.77315140813984</v>
      </c>
      <c r="N30" s="37">
        <v>0.61885286600874</v>
      </c>
      <c r="O30" s="37">
        <v>0.57877055665437</v>
      </c>
      <c r="P30" s="37">
        <v>0.54906978438592</v>
      </c>
      <c r="Q30" s="38">
        <v>0.47849985529274</v>
      </c>
      <c r="R30" s="36">
        <v>0.70410767734965</v>
      </c>
      <c r="S30" s="37">
        <v>0.63974549281955</v>
      </c>
      <c r="T30" s="37">
        <v>0.60667054617923</v>
      </c>
      <c r="U30" s="37">
        <v>0.57536243569364</v>
      </c>
      <c r="V30" s="38">
        <v>0.51799815526142</v>
      </c>
    </row>
    <row r="31" spans="1:22" ht="14.25">
      <c r="A31" s="21" t="s">
        <v>537</v>
      </c>
      <c r="B31" s="35">
        <v>2011</v>
      </c>
      <c r="C31" s="36">
        <v>1</v>
      </c>
      <c r="D31" s="37">
        <v>0.9815787844522</v>
      </c>
      <c r="E31" s="37">
        <v>0.94157553903081</v>
      </c>
      <c r="F31" s="37">
        <v>0.92583935359793</v>
      </c>
      <c r="G31" s="37">
        <v>0.88396837676644</v>
      </c>
      <c r="H31" s="37">
        <v>0.8244753133952</v>
      </c>
      <c r="I31" s="37">
        <v>0.76344609056081</v>
      </c>
      <c r="J31" s="37">
        <v>0.70499966382365</v>
      </c>
      <c r="K31" s="37">
        <v>0.62923982206378</v>
      </c>
      <c r="L31" s="38">
        <v>0.53279062471764</v>
      </c>
      <c r="M31" s="36">
        <v>0.74598583299419</v>
      </c>
      <c r="N31" s="37">
        <v>0.68117138311499</v>
      </c>
      <c r="O31" s="37">
        <v>0.63406668046174</v>
      </c>
      <c r="P31" s="37">
        <v>0.59764510357303</v>
      </c>
      <c r="Q31" s="38">
        <v>0.52677735216895</v>
      </c>
      <c r="R31" s="36">
        <v>0.92072000834761</v>
      </c>
      <c r="S31" s="37">
        <v>0.79935306768323</v>
      </c>
      <c r="T31" s="37">
        <v>0.70186975513601</v>
      </c>
      <c r="U31" s="37">
        <v>0.6438972108097</v>
      </c>
      <c r="V31" s="38">
        <v>0.57985863715212</v>
      </c>
    </row>
    <row r="32" spans="1:22" ht="14.25">
      <c r="A32" s="21" t="s">
        <v>2625</v>
      </c>
      <c r="B32" s="35">
        <v>2011</v>
      </c>
      <c r="C32" s="36">
        <v>1</v>
      </c>
      <c r="D32" s="37">
        <v>0.96996292163227</v>
      </c>
      <c r="E32" s="37">
        <v>0.93696827041602</v>
      </c>
      <c r="F32" s="37">
        <v>0.89427732442616</v>
      </c>
      <c r="G32" s="37">
        <v>0.85939882457449</v>
      </c>
      <c r="H32" s="37">
        <v>0.81068858617747</v>
      </c>
      <c r="I32" s="37">
        <v>0.73689890762488</v>
      </c>
      <c r="J32" s="37">
        <v>0.6773691664167</v>
      </c>
      <c r="K32" s="37">
        <v>0.61022738175831</v>
      </c>
      <c r="L32" s="38">
        <v>0.49590187110525</v>
      </c>
      <c r="M32" s="36">
        <v>0.67154078434684</v>
      </c>
      <c r="N32" s="37">
        <v>0.64054277645709</v>
      </c>
      <c r="O32" s="37">
        <v>0.58827615379716</v>
      </c>
      <c r="P32" s="37">
        <v>0.5513534069458</v>
      </c>
      <c r="Q32" s="38">
        <v>0.47235375794356</v>
      </c>
      <c r="R32" s="36">
        <v>0.84324084640305</v>
      </c>
      <c r="S32" s="37">
        <v>0.7455178892961</v>
      </c>
      <c r="T32" s="37">
        <v>0.64746840064948</v>
      </c>
      <c r="U32" s="37">
        <v>0.59062943077517</v>
      </c>
      <c r="V32" s="38">
        <v>0.52468792165148</v>
      </c>
    </row>
    <row r="33" spans="1:22" ht="14.25">
      <c r="A33" s="21" t="s">
        <v>2229</v>
      </c>
      <c r="B33" s="35">
        <v>2011</v>
      </c>
      <c r="C33" s="36">
        <v>1</v>
      </c>
      <c r="D33" s="37">
        <v>1.01367986538131</v>
      </c>
      <c r="E33" s="37">
        <v>1.01179337052412</v>
      </c>
      <c r="F33" s="37">
        <v>0.99346445418033</v>
      </c>
      <c r="G33" s="37">
        <v>0.9786961227329</v>
      </c>
      <c r="H33" s="37">
        <v>0.95661285825713</v>
      </c>
      <c r="I33" s="37">
        <v>0.93376575743588</v>
      </c>
      <c r="J33" s="37">
        <v>0.90126843194202</v>
      </c>
      <c r="K33" s="37">
        <v>0.85344776283458</v>
      </c>
      <c r="L33" s="38">
        <v>0.75317866671951</v>
      </c>
      <c r="M33" s="36">
        <v>0.89782210191773</v>
      </c>
      <c r="N33" s="37">
        <v>0.96463377345277</v>
      </c>
      <c r="O33" s="37">
        <v>0.94882357160194</v>
      </c>
      <c r="P33" s="37">
        <v>0.91349148668859</v>
      </c>
      <c r="Q33" s="38">
        <v>0.81042025640958</v>
      </c>
      <c r="R33" s="36">
        <v>1.07772017121912</v>
      </c>
      <c r="S33" s="37">
        <v>1.09331686474537</v>
      </c>
      <c r="T33" s="37">
        <v>1.07633581249947</v>
      </c>
      <c r="U33" s="37">
        <v>1.04340572906146</v>
      </c>
      <c r="V33" s="38">
        <v>0.93087562004981</v>
      </c>
    </row>
    <row r="34" spans="1:22" ht="14.25">
      <c r="A34" s="26" t="s">
        <v>1703</v>
      </c>
      <c r="B34" s="39">
        <v>2011</v>
      </c>
      <c r="C34" s="40">
        <v>1</v>
      </c>
      <c r="D34" s="41">
        <v>0.95598801130271</v>
      </c>
      <c r="E34" s="41">
        <v>0.89413538261457</v>
      </c>
      <c r="F34" s="41">
        <v>0.85493382976065</v>
      </c>
      <c r="G34" s="41">
        <v>0.82516944620116</v>
      </c>
      <c r="H34" s="41">
        <v>0.80007878037533</v>
      </c>
      <c r="I34" s="41">
        <v>0.76978244163907</v>
      </c>
      <c r="J34" s="41">
        <v>0.73611264963205</v>
      </c>
      <c r="K34" s="41">
        <v>0.69934315114781</v>
      </c>
      <c r="L34" s="42">
        <v>0.60363614985512</v>
      </c>
      <c r="M34" s="40">
        <v>0.76456519124823</v>
      </c>
      <c r="N34" s="41">
        <v>0.78561691957993</v>
      </c>
      <c r="O34" s="41">
        <v>0.76078001215532</v>
      </c>
      <c r="P34" s="41">
        <v>0.71559925856275</v>
      </c>
      <c r="Q34" s="42">
        <v>0.6033732884289</v>
      </c>
      <c r="R34" s="40">
        <v>0.88246609273642</v>
      </c>
      <c r="S34" s="41">
        <v>0.85827556335092</v>
      </c>
      <c r="T34" s="41">
        <v>0.83043012576215</v>
      </c>
      <c r="U34" s="41">
        <v>0.7809030712103</v>
      </c>
      <c r="V34" s="42">
        <v>0.65667778286861</v>
      </c>
    </row>
    <row r="35" spans="1:22" ht="15">
      <c r="A35" s="16"/>
      <c r="B35" s="31"/>
      <c r="C35" s="43"/>
      <c r="D35" s="44"/>
      <c r="E35" s="44"/>
      <c r="F35" s="44"/>
      <c r="G35" s="44"/>
      <c r="H35" s="44"/>
      <c r="I35" s="44"/>
      <c r="J35" s="44"/>
      <c r="K35" s="44"/>
      <c r="L35" s="45"/>
      <c r="M35" s="43"/>
      <c r="N35" s="44"/>
      <c r="O35" s="44"/>
      <c r="P35" s="44"/>
      <c r="Q35" s="45"/>
      <c r="R35" s="43"/>
      <c r="S35" s="44"/>
      <c r="T35" s="44"/>
      <c r="U35" s="44"/>
      <c r="V35" s="45"/>
    </row>
    <row r="36" spans="1:22" ht="409.5">
      <c r="A36" s="46" t="s">
        <v>405</v>
      </c>
      <c r="B36" s="47"/>
      <c r="C36" s="48"/>
      <c r="D36" s="49"/>
      <c r="E36" s="49"/>
      <c r="F36" s="49"/>
      <c r="G36" s="49"/>
      <c r="H36" s="49"/>
      <c r="I36" s="49"/>
      <c r="J36" s="49"/>
      <c r="K36" s="49"/>
      <c r="L36" s="50"/>
      <c r="M36" s="48"/>
      <c r="N36" s="49"/>
      <c r="O36" s="49"/>
      <c r="P36" s="49"/>
      <c r="Q36" s="50"/>
      <c r="R36" s="48"/>
      <c r="S36" s="49"/>
      <c r="T36" s="49"/>
      <c r="U36" s="49"/>
      <c r="V36" s="51"/>
    </row>
  </sheetData>
  <mergeCells count="10">
    <mergeCell ref="A1:T1"/>
    <mergeCell ref="A2:T2"/>
    <mergeCell ref="A3:T3"/>
    <mergeCell ref="A4:T4"/>
    <mergeCell ref="A5:T5"/>
    <mergeCell ref="A6:T6"/>
    <mergeCell ref="C8:L8"/>
    <mergeCell ref="M8:Q8"/>
    <mergeCell ref="R8:V8"/>
    <mergeCell ref="A36:U36"/>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AC41"/>
  <sheetViews>
    <sheetView workbookViewId="0" topLeftCell="A1"/>
  </sheetViews>
  <sheetFormatPr defaultColWidth="9.140625" defaultRowHeight="15" customHeight="1"/>
  <cols>
    <col min="1" max="1" width="27.00390625" style="0" customWidth="1"/>
    <col min="2" max="2" width="18.8515625" style="0" customWidth="1"/>
    <col min="3" max="3" width="16.00390625" style="0" customWidth="1"/>
    <col min="4" max="4" width="11.140625" style="0" customWidth="1"/>
    <col min="5" max="6" width="10.140625" style="0" customWidth="1"/>
    <col min="7" max="29" width="9.140625" style="0" customWidth="1"/>
  </cols>
  <sheetData>
    <row r="1" ht="15" customHeight="1">
      <c r="A1" s="1" t="s">
        <v>39</v>
      </c>
    </row>
    <row r="2" ht="327.75">
      <c r="A2" s="7" t="s">
        <v>2070</v>
      </c>
    </row>
    <row r="3" ht="313.5">
      <c r="A3" s="7" t="s">
        <v>1173</v>
      </c>
    </row>
    <row r="4" spans="1:10" ht="15" customHeight="1">
      <c r="A4" s="53"/>
      <c r="B4" s="53"/>
      <c r="C4" s="53"/>
      <c r="D4" s="53"/>
      <c r="E4" s="53"/>
      <c r="F4" s="53"/>
      <c r="G4" s="53"/>
      <c r="H4" s="53"/>
      <c r="I4" s="53"/>
      <c r="J4" s="53"/>
    </row>
    <row r="5" spans="1:10" ht="120">
      <c r="A5" s="321"/>
      <c r="B5" s="321" t="s">
        <v>156</v>
      </c>
      <c r="C5" s="78"/>
      <c r="D5" s="44"/>
      <c r="E5" s="44"/>
      <c r="F5" s="44"/>
      <c r="G5" s="44"/>
      <c r="H5" s="44"/>
      <c r="I5" s="44"/>
      <c r="J5" s="44"/>
    </row>
    <row r="6" spans="1:29" ht="15" customHeight="1">
      <c r="A6" s="322"/>
      <c r="B6" s="323">
        <v>2008</v>
      </c>
      <c r="C6" s="57">
        <v>2009</v>
      </c>
      <c r="D6" s="7">
        <v>2010</v>
      </c>
      <c r="E6" s="7">
        <v>2011</v>
      </c>
      <c r="F6" s="7">
        <v>2012</v>
      </c>
      <c r="G6" s="7">
        <v>2013</v>
      </c>
      <c r="H6" s="7">
        <v>2014</v>
      </c>
      <c r="I6" s="7">
        <v>2015</v>
      </c>
      <c r="J6" s="7">
        <v>2016</v>
      </c>
      <c r="K6" s="7">
        <v>2017</v>
      </c>
      <c r="L6" s="7">
        <v>2018</v>
      </c>
      <c r="M6" s="7">
        <v>2019</v>
      </c>
      <c r="N6" s="7">
        <v>2020</v>
      </c>
      <c r="O6" s="7">
        <v>2021</v>
      </c>
      <c r="P6" s="7">
        <v>2022</v>
      </c>
      <c r="Q6" s="7">
        <v>2023</v>
      </c>
      <c r="R6" s="7">
        <v>2024</v>
      </c>
      <c r="S6" s="7">
        <v>2025</v>
      </c>
      <c r="T6" s="7">
        <v>2026</v>
      </c>
      <c r="U6" s="7">
        <v>2027</v>
      </c>
      <c r="V6" s="7">
        <v>2028</v>
      </c>
      <c r="W6" s="7">
        <v>2029</v>
      </c>
      <c r="X6" s="7">
        <v>2030</v>
      </c>
      <c r="Y6" s="7">
        <v>2031</v>
      </c>
      <c r="Z6" s="7">
        <v>2032</v>
      </c>
      <c r="AA6" s="7">
        <v>2033</v>
      </c>
      <c r="AB6" s="7">
        <v>2034</v>
      </c>
      <c r="AC6" s="7">
        <v>2035</v>
      </c>
    </row>
    <row r="7" spans="1:29" ht="15" customHeight="1">
      <c r="A7" s="322" t="s">
        <v>563</v>
      </c>
      <c r="B7" s="57">
        <v>8.88</v>
      </c>
      <c r="C7" s="7">
        <v>3.95</v>
      </c>
      <c r="D7" s="7">
        <v>4.95</v>
      </c>
      <c r="E7" s="7">
        <v>4.63</v>
      </c>
      <c r="F7" s="7">
        <v>4.54</v>
      </c>
      <c r="G7" s="7">
        <v>4.58</v>
      </c>
      <c r="H7" s="7">
        <v>4.52</v>
      </c>
      <c r="I7" s="7">
        <v>4.6</v>
      </c>
      <c r="J7" s="7">
        <v>4.7</v>
      </c>
      <c r="K7" s="7">
        <v>4.76</v>
      </c>
      <c r="L7" s="7">
        <v>4.84</v>
      </c>
      <c r="M7" s="7">
        <v>4.89</v>
      </c>
      <c r="N7" s="7">
        <v>5.01</v>
      </c>
      <c r="O7" s="7">
        <v>5.15</v>
      </c>
      <c r="P7" s="7">
        <v>5.28</v>
      </c>
      <c r="Q7" s="7">
        <v>5.44</v>
      </c>
      <c r="R7" s="7">
        <v>5.6</v>
      </c>
      <c r="S7" s="7">
        <v>5.74</v>
      </c>
      <c r="T7" s="7">
        <v>5.86</v>
      </c>
      <c r="U7" s="7">
        <v>5.98</v>
      </c>
      <c r="V7" s="7">
        <v>6.05</v>
      </c>
      <c r="W7" s="7">
        <v>6.09</v>
      </c>
      <c r="X7" s="7">
        <v>6.14</v>
      </c>
      <c r="Y7" s="7">
        <v>6.26</v>
      </c>
      <c r="Z7" s="7">
        <v>6.4</v>
      </c>
      <c r="AA7" s="7">
        <v>6.5</v>
      </c>
      <c r="AB7" s="7">
        <v>6.65</v>
      </c>
      <c r="AC7" s="7">
        <v>6.85</v>
      </c>
    </row>
    <row r="8" spans="1:29" ht="15" customHeight="1">
      <c r="A8" s="324" t="s">
        <v>2575</v>
      </c>
      <c r="B8" s="7">
        <v>10.35</v>
      </c>
      <c r="C8" s="6">
        <v>7.7</v>
      </c>
      <c r="D8" s="7">
        <v>6.68</v>
      </c>
      <c r="E8" s="7">
        <v>5.77</v>
      </c>
      <c r="F8" s="7">
        <v>5.66</v>
      </c>
      <c r="G8" s="7">
        <v>5.62</v>
      </c>
      <c r="H8" s="7">
        <v>5.57</v>
      </c>
      <c r="I8" s="7">
        <v>5.62</v>
      </c>
      <c r="J8" s="7">
        <v>5.68</v>
      </c>
      <c r="K8" s="7">
        <v>5.74</v>
      </c>
      <c r="L8" s="7">
        <v>5.79</v>
      </c>
      <c r="M8" s="7">
        <v>5.84</v>
      </c>
      <c r="N8" s="7">
        <v>5.95</v>
      </c>
      <c r="O8" s="7">
        <v>6.07</v>
      </c>
      <c r="P8" s="7">
        <v>6.23</v>
      </c>
      <c r="Q8" s="7">
        <v>6.41</v>
      </c>
      <c r="R8" s="7">
        <v>6.61</v>
      </c>
      <c r="S8" s="7">
        <v>6.78</v>
      </c>
      <c r="T8" s="7">
        <v>6.9</v>
      </c>
      <c r="U8" s="7">
        <v>7.03</v>
      </c>
      <c r="V8" s="7">
        <v>7.09</v>
      </c>
      <c r="W8" s="7">
        <v>7.14</v>
      </c>
      <c r="X8" s="7">
        <v>7.2</v>
      </c>
      <c r="Y8" s="7">
        <v>7.31</v>
      </c>
      <c r="Z8" s="7">
        <v>7.44</v>
      </c>
      <c r="AA8" s="7">
        <v>7.56</v>
      </c>
      <c r="AB8" s="7">
        <v>7.7</v>
      </c>
      <c r="AC8" s="7">
        <v>7.92</v>
      </c>
    </row>
    <row r="9" spans="1:29" ht="15" customHeight="1">
      <c r="A9" s="324" t="s">
        <v>1318</v>
      </c>
      <c r="B9" s="7">
        <v>9.18</v>
      </c>
      <c r="C9" s="7">
        <v>4.58</v>
      </c>
      <c r="D9" s="7">
        <v>4.66</v>
      </c>
      <c r="E9" s="7">
        <v>4.24</v>
      </c>
      <c r="F9" s="7">
        <v>4.09</v>
      </c>
      <c r="G9" s="7">
        <v>4.06</v>
      </c>
      <c r="H9" s="7">
        <v>4.02</v>
      </c>
      <c r="I9" s="7">
        <v>4.11</v>
      </c>
      <c r="J9" s="7">
        <v>4.21</v>
      </c>
      <c r="K9" s="7">
        <v>4.32</v>
      </c>
      <c r="L9" s="7">
        <v>4.41</v>
      </c>
      <c r="M9" s="7">
        <v>4.49</v>
      </c>
      <c r="N9" s="7">
        <v>4.59</v>
      </c>
      <c r="O9" s="7">
        <v>4.71</v>
      </c>
      <c r="P9" s="7">
        <v>4.83</v>
      </c>
      <c r="Q9" s="7">
        <v>4.99</v>
      </c>
      <c r="R9" s="7">
        <v>5.13</v>
      </c>
      <c r="S9" s="7">
        <v>5.27</v>
      </c>
      <c r="T9" s="7">
        <v>5.38</v>
      </c>
      <c r="U9" s="7">
        <v>5.5</v>
      </c>
      <c r="V9" s="7">
        <v>5.61</v>
      </c>
      <c r="W9" s="7">
        <v>5.68</v>
      </c>
      <c r="X9" s="7">
        <v>5.77</v>
      </c>
      <c r="Y9" s="7">
        <v>5.86</v>
      </c>
      <c r="Z9" s="7">
        <v>5.99</v>
      </c>
      <c r="AA9" s="7">
        <v>6.13</v>
      </c>
      <c r="AB9" s="7">
        <v>6.29</v>
      </c>
      <c r="AC9" s="7">
        <v>6.46</v>
      </c>
    </row>
    <row r="10" spans="1:29" ht="15" customHeight="1">
      <c r="A10" s="324" t="s">
        <v>1305</v>
      </c>
      <c r="B10" s="7">
        <v>8.76</v>
      </c>
      <c r="C10" s="7">
        <v>4.65</v>
      </c>
      <c r="D10" s="7">
        <v>4.79</v>
      </c>
      <c r="E10" s="7">
        <v>4.39</v>
      </c>
      <c r="F10" s="7">
        <v>4.22</v>
      </c>
      <c r="G10" s="7">
        <v>4.19</v>
      </c>
      <c r="H10" s="7">
        <v>4.13</v>
      </c>
      <c r="I10" s="7">
        <v>4.22</v>
      </c>
      <c r="J10" s="7">
        <v>4.34</v>
      </c>
      <c r="K10" s="7">
        <v>4.47</v>
      </c>
      <c r="L10" s="7">
        <v>4.59</v>
      </c>
      <c r="M10" s="7">
        <v>4.71</v>
      </c>
      <c r="N10" s="7">
        <v>4.85</v>
      </c>
      <c r="O10" s="7">
        <v>4.98</v>
      </c>
      <c r="P10" s="7">
        <v>5.1</v>
      </c>
      <c r="Q10" s="7">
        <v>5.26</v>
      </c>
      <c r="R10" s="7">
        <v>5.41</v>
      </c>
      <c r="S10" s="7">
        <v>5.61</v>
      </c>
      <c r="T10" s="7">
        <v>5.73</v>
      </c>
      <c r="U10" s="7">
        <v>5.84</v>
      </c>
      <c r="V10" s="7">
        <v>5.95</v>
      </c>
      <c r="W10" s="7">
        <v>6.05</v>
      </c>
      <c r="X10" s="7">
        <v>6.15</v>
      </c>
      <c r="Y10" s="7">
        <v>6.25</v>
      </c>
      <c r="Z10" s="7">
        <v>6.36</v>
      </c>
      <c r="AA10" s="7">
        <v>6.5</v>
      </c>
      <c r="AB10" s="7">
        <v>6.67</v>
      </c>
      <c r="AC10" s="7">
        <v>6.88</v>
      </c>
    </row>
    <row r="11" spans="1:29" ht="15" customHeight="1">
      <c r="A11" s="324" t="s">
        <v>248</v>
      </c>
      <c r="B11" s="7">
        <v>10.29</v>
      </c>
      <c r="C11" s="7">
        <v>4.86</v>
      </c>
      <c r="D11" s="7">
        <v>5.17</v>
      </c>
      <c r="E11" s="7">
        <v>4.77</v>
      </c>
      <c r="F11" s="7">
        <v>4.77</v>
      </c>
      <c r="G11" s="7">
        <v>5.02</v>
      </c>
      <c r="H11" s="7">
        <v>5.15</v>
      </c>
      <c r="I11" s="7">
        <v>5.01</v>
      </c>
      <c r="J11" s="7">
        <v>4.84</v>
      </c>
      <c r="K11" s="7">
        <v>4.84</v>
      </c>
      <c r="L11" s="7">
        <v>4.88</v>
      </c>
      <c r="M11" s="7">
        <v>4.89</v>
      </c>
      <c r="N11" s="7">
        <v>4.91</v>
      </c>
      <c r="O11" s="7">
        <v>4.94</v>
      </c>
      <c r="P11" s="7">
        <v>5.01</v>
      </c>
      <c r="Q11" s="7">
        <v>5.14</v>
      </c>
      <c r="R11" s="7">
        <v>5.21</v>
      </c>
      <c r="S11" s="7">
        <v>5.34</v>
      </c>
      <c r="T11" s="7">
        <v>5.4</v>
      </c>
      <c r="U11" s="7">
        <v>5.47</v>
      </c>
      <c r="V11" s="7">
        <v>5.58</v>
      </c>
      <c r="W11" s="7">
        <v>5.68</v>
      </c>
      <c r="X11" s="7">
        <v>5.8</v>
      </c>
      <c r="Y11" s="7">
        <v>5.91</v>
      </c>
      <c r="Z11" s="7">
        <v>6</v>
      </c>
      <c r="AA11" s="7">
        <v>6.09</v>
      </c>
      <c r="AB11" s="7">
        <v>6.16</v>
      </c>
      <c r="AC11" s="7">
        <v>6.15</v>
      </c>
    </row>
    <row r="12" spans="1:29" ht="15" customHeight="1">
      <c r="A12" s="324" t="s">
        <v>2157</v>
      </c>
      <c r="B12" s="7">
        <v>10.65</v>
      </c>
      <c r="C12" s="7">
        <v>4.99</v>
      </c>
      <c r="D12" s="7">
        <v>5.19</v>
      </c>
      <c r="E12" s="7">
        <v>5.01</v>
      </c>
      <c r="F12" s="7">
        <v>5.06</v>
      </c>
      <c r="G12" s="7">
        <v>5.4</v>
      </c>
      <c r="H12" s="7">
        <v>5.62</v>
      </c>
      <c r="I12" s="7">
        <v>5.54</v>
      </c>
      <c r="J12" s="7">
        <v>5.18</v>
      </c>
      <c r="K12" s="7">
        <v>5.12</v>
      </c>
      <c r="L12" s="7">
        <v>5.09</v>
      </c>
      <c r="M12" s="7">
        <v>5.04</v>
      </c>
      <c r="N12" s="7">
        <v>5</v>
      </c>
      <c r="O12" s="7">
        <v>5.02</v>
      </c>
      <c r="P12" s="7">
        <v>5.07</v>
      </c>
      <c r="Q12" s="7">
        <v>5.19</v>
      </c>
      <c r="R12" s="7">
        <v>5.27</v>
      </c>
      <c r="S12" s="7">
        <v>5.44</v>
      </c>
      <c r="T12" s="7">
        <v>5.51</v>
      </c>
      <c r="U12" s="7">
        <v>5.61</v>
      </c>
      <c r="V12" s="7">
        <v>5.72</v>
      </c>
      <c r="W12" s="7">
        <v>5.8</v>
      </c>
      <c r="X12" s="7">
        <v>5.94</v>
      </c>
      <c r="Y12" s="7">
        <v>6.05</v>
      </c>
      <c r="Z12" s="7">
        <v>6.16</v>
      </c>
      <c r="AA12" s="7">
        <v>6.25</v>
      </c>
      <c r="AB12" s="7">
        <v>6.31</v>
      </c>
      <c r="AC12" s="7">
        <v>6.32</v>
      </c>
    </row>
    <row r="13" spans="1:29" ht="15" customHeight="1">
      <c r="A13" s="324" t="s">
        <v>2068</v>
      </c>
      <c r="B13" s="7">
        <v>10.65</v>
      </c>
      <c r="C13" s="7">
        <v>4.99</v>
      </c>
      <c r="D13" s="7">
        <v>5.19</v>
      </c>
      <c r="E13" s="7">
        <v>5.01</v>
      </c>
      <c r="F13" s="7">
        <v>5.06</v>
      </c>
      <c r="G13" s="7">
        <v>5.4</v>
      </c>
      <c r="H13" s="7">
        <v>5.62</v>
      </c>
      <c r="I13" s="7">
        <v>5.54</v>
      </c>
      <c r="J13" s="7">
        <v>5.18</v>
      </c>
      <c r="K13" s="7">
        <v>5.12</v>
      </c>
      <c r="L13" s="7">
        <v>5.09</v>
      </c>
      <c r="M13" s="7">
        <v>5.04</v>
      </c>
      <c r="N13" s="7">
        <v>5</v>
      </c>
      <c r="O13" s="7">
        <v>5.02</v>
      </c>
      <c r="P13" s="7">
        <v>5.07</v>
      </c>
      <c r="Q13" s="7">
        <v>5.19</v>
      </c>
      <c r="R13" s="7">
        <v>5.27</v>
      </c>
      <c r="S13" s="7">
        <v>5.44</v>
      </c>
      <c r="T13" s="7">
        <v>5.51</v>
      </c>
      <c r="U13" s="7">
        <v>5.61</v>
      </c>
      <c r="V13" s="7">
        <v>5.72</v>
      </c>
      <c r="W13" s="7">
        <v>5.8</v>
      </c>
      <c r="X13" s="7">
        <v>5.94</v>
      </c>
      <c r="Y13" s="7">
        <v>6.05</v>
      </c>
      <c r="Z13" s="7">
        <v>6.16</v>
      </c>
      <c r="AA13" s="7">
        <v>6.25</v>
      </c>
      <c r="AB13" s="7">
        <v>6.31</v>
      </c>
      <c r="AC13" s="7">
        <v>6.32</v>
      </c>
    </row>
    <row r="14" spans="1:29" ht="15" customHeight="1">
      <c r="A14" s="325" t="s">
        <v>1849</v>
      </c>
      <c r="B14" s="7">
        <v>10.65</v>
      </c>
      <c r="C14" s="7">
        <v>4.99</v>
      </c>
      <c r="D14" s="7">
        <v>5.19</v>
      </c>
      <c r="E14" s="7">
        <v>5.01</v>
      </c>
      <c r="F14" s="7">
        <v>5.06</v>
      </c>
      <c r="G14" s="7">
        <v>5.4</v>
      </c>
      <c r="H14" s="7">
        <v>5.62</v>
      </c>
      <c r="I14" s="7">
        <v>5.54</v>
      </c>
      <c r="J14" s="7">
        <v>5.18</v>
      </c>
      <c r="K14" s="7">
        <v>5.12</v>
      </c>
      <c r="L14" s="7">
        <v>5.09</v>
      </c>
      <c r="M14" s="7">
        <v>5.04</v>
      </c>
      <c r="N14" s="7">
        <v>5</v>
      </c>
      <c r="O14" s="7">
        <v>5.02</v>
      </c>
      <c r="P14" s="7">
        <v>5.07</v>
      </c>
      <c r="Q14" s="7">
        <v>5.19</v>
      </c>
      <c r="R14" s="7">
        <v>5.27</v>
      </c>
      <c r="S14" s="7">
        <v>5.44</v>
      </c>
      <c r="T14" s="7">
        <v>5.51</v>
      </c>
      <c r="U14" s="7">
        <v>5.61</v>
      </c>
      <c r="V14" s="7">
        <v>5.72</v>
      </c>
      <c r="W14" s="7">
        <v>5.8</v>
      </c>
      <c r="X14" s="7">
        <v>5.94</v>
      </c>
      <c r="Y14" s="7">
        <v>6.05</v>
      </c>
      <c r="Z14" s="7">
        <v>6.16</v>
      </c>
      <c r="AA14" s="7">
        <v>6.25</v>
      </c>
      <c r="AB14" s="7">
        <v>6.31</v>
      </c>
      <c r="AC14" s="7">
        <v>6.32</v>
      </c>
    </row>
    <row r="15" spans="1:29" ht="15" customHeight="1">
      <c r="A15" s="325" t="s">
        <v>2456</v>
      </c>
      <c r="B15" s="7">
        <v>10.67</v>
      </c>
      <c r="C15" s="7">
        <v>4.99</v>
      </c>
      <c r="D15" s="7">
        <v>5.28</v>
      </c>
      <c r="E15" s="7">
        <v>5.08</v>
      </c>
      <c r="F15" s="7">
        <v>5.14</v>
      </c>
      <c r="G15" s="7">
        <v>5.44</v>
      </c>
      <c r="H15" s="7">
        <v>5.5</v>
      </c>
      <c r="I15" s="7">
        <v>5.52</v>
      </c>
      <c r="J15" s="7">
        <v>5.25</v>
      </c>
      <c r="K15" s="7">
        <v>5.19</v>
      </c>
      <c r="L15" s="7">
        <v>5.18</v>
      </c>
      <c r="M15" s="7">
        <v>5.14</v>
      </c>
      <c r="N15" s="7">
        <v>5.12</v>
      </c>
      <c r="O15" s="7">
        <v>5.15</v>
      </c>
      <c r="P15" s="7">
        <v>5.21</v>
      </c>
      <c r="Q15" s="7">
        <v>5.34</v>
      </c>
      <c r="R15" s="7">
        <v>5.43</v>
      </c>
      <c r="S15" s="7">
        <v>5.6</v>
      </c>
      <c r="T15" s="7">
        <v>5.68</v>
      </c>
      <c r="U15" s="7">
        <v>5.78</v>
      </c>
      <c r="V15" s="7">
        <v>5.9</v>
      </c>
      <c r="W15" s="7">
        <v>5.98</v>
      </c>
      <c r="X15" s="7">
        <v>6.1</v>
      </c>
      <c r="Y15" s="7">
        <v>6.21</v>
      </c>
      <c r="Z15" s="7">
        <v>6.31</v>
      </c>
      <c r="AA15" s="7">
        <v>6.41</v>
      </c>
      <c r="AB15" s="7">
        <v>6.47</v>
      </c>
      <c r="AC15" s="7">
        <v>6.48</v>
      </c>
    </row>
    <row r="16" spans="1:29" ht="15" customHeight="1">
      <c r="A16" s="325" t="s">
        <v>2467</v>
      </c>
      <c r="B16" s="7">
        <v>9.18</v>
      </c>
      <c r="C16" s="7">
        <v>4.58</v>
      </c>
      <c r="D16" s="7">
        <v>4.66</v>
      </c>
      <c r="E16" s="7">
        <v>4.24</v>
      </c>
      <c r="F16" s="7">
        <v>4.09</v>
      </c>
      <c r="G16" s="7">
        <v>4.06</v>
      </c>
      <c r="H16" s="7">
        <v>4.02</v>
      </c>
      <c r="I16" s="7">
        <v>4.11</v>
      </c>
      <c r="J16" s="7">
        <v>4.21</v>
      </c>
      <c r="K16" s="7">
        <v>4.32</v>
      </c>
      <c r="L16" s="7">
        <v>4.41</v>
      </c>
      <c r="M16" s="7">
        <v>4.49</v>
      </c>
      <c r="N16" s="7">
        <v>4.6</v>
      </c>
      <c r="O16" s="7">
        <v>4.71</v>
      </c>
      <c r="P16" s="7">
        <v>4.83</v>
      </c>
      <c r="Q16" s="7">
        <v>4.99</v>
      </c>
      <c r="R16" s="7">
        <v>5.13</v>
      </c>
      <c r="S16" s="7">
        <v>5.27</v>
      </c>
      <c r="T16" s="7">
        <v>5.38</v>
      </c>
      <c r="U16" s="7">
        <v>5.5</v>
      </c>
      <c r="V16" s="7">
        <v>5.61</v>
      </c>
      <c r="W16" s="7">
        <v>5.68</v>
      </c>
      <c r="X16" s="7">
        <v>5.77</v>
      </c>
      <c r="Y16" s="7">
        <v>5.86</v>
      </c>
      <c r="Z16" s="7">
        <v>5.99</v>
      </c>
      <c r="AA16" s="7">
        <v>6.13</v>
      </c>
      <c r="AB16" s="7">
        <v>6.29</v>
      </c>
      <c r="AC16" s="7">
        <v>6.46</v>
      </c>
    </row>
    <row r="17" spans="1:29" ht="15" customHeight="1">
      <c r="A17" s="325" t="s">
        <v>2455</v>
      </c>
      <c r="B17" s="7">
        <v>9.52</v>
      </c>
      <c r="C17" s="7">
        <v>4.47</v>
      </c>
      <c r="D17" s="7">
        <v>4.89</v>
      </c>
      <c r="E17" s="7">
        <v>4.45</v>
      </c>
      <c r="F17" s="7">
        <v>4.28</v>
      </c>
      <c r="G17" s="7">
        <v>4.34</v>
      </c>
      <c r="H17" s="7">
        <v>4.3</v>
      </c>
      <c r="I17" s="7">
        <v>4.42</v>
      </c>
      <c r="J17" s="7">
        <v>4.4</v>
      </c>
      <c r="K17" s="7">
        <v>4.5</v>
      </c>
      <c r="L17" s="7">
        <v>4.6</v>
      </c>
      <c r="M17" s="7">
        <v>4.54</v>
      </c>
      <c r="N17" s="7">
        <v>4.64</v>
      </c>
      <c r="O17" s="7">
        <v>4.75</v>
      </c>
      <c r="P17" s="7">
        <v>4.88</v>
      </c>
      <c r="Q17" s="7">
        <v>5.05</v>
      </c>
      <c r="R17" s="7">
        <v>5.19</v>
      </c>
      <c r="S17" s="7">
        <v>5.34</v>
      </c>
      <c r="T17" s="7">
        <v>5.46</v>
      </c>
      <c r="U17" s="7">
        <v>5.58</v>
      </c>
      <c r="V17" s="7">
        <v>5.68</v>
      </c>
      <c r="W17" s="7">
        <v>5.74</v>
      </c>
      <c r="X17" s="7">
        <v>5.82</v>
      </c>
      <c r="Y17" s="7">
        <v>5.91</v>
      </c>
      <c r="Z17" s="7">
        <v>6.04</v>
      </c>
      <c r="AA17" s="7">
        <v>6.17</v>
      </c>
      <c r="AB17" s="7">
        <v>6.34</v>
      </c>
      <c r="AC17" s="7">
        <v>6.5</v>
      </c>
    </row>
    <row r="18" spans="1:29" ht="15" customHeight="1">
      <c r="A18" s="325" t="s">
        <v>1324</v>
      </c>
      <c r="B18" s="7">
        <v>8.98</v>
      </c>
      <c r="C18" s="7">
        <v>4</v>
      </c>
      <c r="D18" s="7">
        <v>4.98</v>
      </c>
      <c r="E18" s="7">
        <v>4.66</v>
      </c>
      <c r="F18" s="7">
        <v>4.57</v>
      </c>
      <c r="G18" s="7">
        <v>4.62</v>
      </c>
      <c r="H18" s="7">
        <v>4.56</v>
      </c>
      <c r="I18" s="7">
        <v>4.65</v>
      </c>
      <c r="J18" s="7">
        <v>4.74</v>
      </c>
      <c r="K18" s="7">
        <v>4.79</v>
      </c>
      <c r="L18" s="7">
        <v>4.87</v>
      </c>
      <c r="M18" s="7">
        <v>4.93</v>
      </c>
      <c r="N18" s="7">
        <v>5.04</v>
      </c>
      <c r="O18" s="7">
        <v>5.18</v>
      </c>
      <c r="P18" s="7">
        <v>5.3</v>
      </c>
      <c r="Q18" s="7">
        <v>5.46</v>
      </c>
      <c r="R18" s="7">
        <v>5.62</v>
      </c>
      <c r="S18" s="7">
        <v>5.77</v>
      </c>
      <c r="T18" s="7">
        <v>5.89</v>
      </c>
      <c r="U18" s="7">
        <v>6.02</v>
      </c>
      <c r="V18" s="7">
        <v>6.08</v>
      </c>
      <c r="W18" s="7">
        <v>6.12</v>
      </c>
      <c r="X18" s="7">
        <v>6.17</v>
      </c>
      <c r="Y18" s="7">
        <v>6.3</v>
      </c>
      <c r="Z18" s="7">
        <v>6.44</v>
      </c>
      <c r="AA18" s="7">
        <v>6.54</v>
      </c>
      <c r="AB18" s="7">
        <v>6.69</v>
      </c>
      <c r="AC18" s="7">
        <v>6.88</v>
      </c>
    </row>
    <row r="19" spans="1:29" ht="15" customHeight="1">
      <c r="A19" s="324" t="s">
        <v>1233</v>
      </c>
      <c r="B19" s="7">
        <v>8.95</v>
      </c>
      <c r="C19" s="7">
        <v>4.27</v>
      </c>
      <c r="D19" s="7">
        <v>4.79</v>
      </c>
      <c r="E19" s="7">
        <v>4.42</v>
      </c>
      <c r="F19" s="7">
        <v>4.26</v>
      </c>
      <c r="G19" s="7">
        <v>4.22</v>
      </c>
      <c r="H19" s="7">
        <v>4.16</v>
      </c>
      <c r="I19" s="7">
        <v>4.25</v>
      </c>
      <c r="J19" s="7">
        <v>4.42</v>
      </c>
      <c r="K19" s="7">
        <v>4.5</v>
      </c>
      <c r="L19" s="7">
        <v>4.57</v>
      </c>
      <c r="M19" s="7">
        <v>4.66</v>
      </c>
      <c r="N19" s="7">
        <v>4.69</v>
      </c>
      <c r="O19" s="7">
        <v>4.82</v>
      </c>
      <c r="P19" s="7">
        <v>4.89</v>
      </c>
      <c r="Q19" s="7">
        <v>5.06</v>
      </c>
      <c r="R19" s="7">
        <v>5.2</v>
      </c>
      <c r="S19" s="7">
        <v>5.4</v>
      </c>
      <c r="T19" s="7">
        <v>5.52</v>
      </c>
      <c r="U19" s="7">
        <v>5.63</v>
      </c>
      <c r="V19" s="7">
        <v>5.79</v>
      </c>
      <c r="W19" s="7">
        <v>5.9</v>
      </c>
      <c r="X19" s="7">
        <v>5.98</v>
      </c>
      <c r="Y19" s="7">
        <v>6.08</v>
      </c>
      <c r="Z19" s="7">
        <v>6.21</v>
      </c>
      <c r="AA19" s="7">
        <v>6.34</v>
      </c>
      <c r="AB19" s="7">
        <v>6.5</v>
      </c>
      <c r="AC19" s="7">
        <v>6.69</v>
      </c>
    </row>
    <row r="20" spans="1:29" ht="15" customHeight="1">
      <c r="A20" s="324" t="s">
        <v>1500</v>
      </c>
      <c r="B20" s="7">
        <v>9.93</v>
      </c>
      <c r="C20" s="7">
        <v>4.37</v>
      </c>
      <c r="D20" s="7">
        <v>5.5</v>
      </c>
      <c r="E20" s="7">
        <v>5.05</v>
      </c>
      <c r="F20" s="7">
        <v>4.92</v>
      </c>
      <c r="G20" s="7">
        <v>5.03</v>
      </c>
      <c r="H20" s="7">
        <v>5.02</v>
      </c>
      <c r="I20" s="7">
        <v>5.06</v>
      </c>
      <c r="J20" s="7">
        <v>5.12</v>
      </c>
      <c r="K20" s="7">
        <v>5.13</v>
      </c>
      <c r="L20" s="7">
        <v>5.18</v>
      </c>
      <c r="M20" s="7">
        <v>5.2</v>
      </c>
      <c r="N20" s="7">
        <v>5.3</v>
      </c>
      <c r="O20" s="7">
        <v>5.44</v>
      </c>
      <c r="P20" s="7">
        <v>5.55</v>
      </c>
      <c r="Q20" s="7">
        <v>5.72</v>
      </c>
      <c r="R20" s="7">
        <v>5.88</v>
      </c>
      <c r="S20" s="7">
        <v>6.03</v>
      </c>
      <c r="T20" s="7">
        <v>6.16</v>
      </c>
      <c r="U20" s="7">
        <v>6.29</v>
      </c>
      <c r="V20" s="7">
        <v>6.35</v>
      </c>
      <c r="W20" s="7">
        <v>6.39</v>
      </c>
      <c r="X20" s="7">
        <v>6.43</v>
      </c>
      <c r="Y20" s="7">
        <v>6.58</v>
      </c>
      <c r="Z20" s="7">
        <v>6.71</v>
      </c>
      <c r="AA20" s="7">
        <v>6.83</v>
      </c>
      <c r="AB20" s="7">
        <v>6.97</v>
      </c>
      <c r="AC20" s="7">
        <v>7.17</v>
      </c>
    </row>
    <row r="21" spans="1:29" ht="15" customHeight="1">
      <c r="A21" s="324" t="s">
        <v>1328</v>
      </c>
      <c r="B21" s="7">
        <v>9.84</v>
      </c>
      <c r="C21" s="7">
        <v>4.3</v>
      </c>
      <c r="D21" s="7">
        <v>5.28</v>
      </c>
      <c r="E21" s="7">
        <v>4.92</v>
      </c>
      <c r="F21" s="7">
        <v>4.84</v>
      </c>
      <c r="G21" s="7">
        <v>4.89</v>
      </c>
      <c r="H21" s="7">
        <v>4.86</v>
      </c>
      <c r="I21" s="7">
        <v>4.93</v>
      </c>
      <c r="J21" s="7">
        <v>5.01</v>
      </c>
      <c r="K21" s="7">
        <v>5.06</v>
      </c>
      <c r="L21" s="7">
        <v>5.11</v>
      </c>
      <c r="M21" s="7">
        <v>5.15</v>
      </c>
      <c r="N21" s="7">
        <v>5.24</v>
      </c>
      <c r="O21" s="7">
        <v>5.39</v>
      </c>
      <c r="P21" s="7">
        <v>5.5</v>
      </c>
      <c r="Q21" s="7">
        <v>5.67</v>
      </c>
      <c r="R21" s="7">
        <v>5.83</v>
      </c>
      <c r="S21" s="7">
        <v>5.99</v>
      </c>
      <c r="T21" s="7">
        <v>6.12</v>
      </c>
      <c r="U21" s="7">
        <v>6.24</v>
      </c>
      <c r="V21" s="7">
        <v>6.3</v>
      </c>
      <c r="W21" s="7">
        <v>6.33</v>
      </c>
      <c r="X21" s="7">
        <v>6.38</v>
      </c>
      <c r="Y21" s="7">
        <v>6.49</v>
      </c>
      <c r="Z21" s="7">
        <v>6.63</v>
      </c>
      <c r="AA21" s="7">
        <v>6.74</v>
      </c>
      <c r="AB21" s="7">
        <v>6.88</v>
      </c>
      <c r="AC21" s="7">
        <v>7.09</v>
      </c>
    </row>
    <row r="22" spans="1:29" ht="15" customHeight="1">
      <c r="A22" s="325" t="s">
        <v>1638</v>
      </c>
      <c r="B22" s="7">
        <v>10.74</v>
      </c>
      <c r="C22" s="7">
        <v>4.97</v>
      </c>
      <c r="D22" s="7">
        <v>6.05</v>
      </c>
      <c r="E22" s="7">
        <v>5.62</v>
      </c>
      <c r="F22" s="7">
        <v>5.52</v>
      </c>
      <c r="G22" s="7">
        <v>5.58</v>
      </c>
      <c r="H22" s="7">
        <v>5.37</v>
      </c>
      <c r="I22" s="7">
        <v>5.45</v>
      </c>
      <c r="J22" s="7">
        <v>5.54</v>
      </c>
      <c r="K22" s="7">
        <v>5.63</v>
      </c>
      <c r="L22" s="7">
        <v>5.7</v>
      </c>
      <c r="M22" s="7">
        <v>5.75</v>
      </c>
      <c r="N22" s="7">
        <v>5.83</v>
      </c>
      <c r="O22" s="7">
        <v>5.94</v>
      </c>
      <c r="P22" s="7">
        <v>6.05</v>
      </c>
      <c r="Q22" s="7">
        <v>6.21</v>
      </c>
      <c r="R22" s="7">
        <v>6.38</v>
      </c>
      <c r="S22" s="7">
        <v>6.53</v>
      </c>
      <c r="T22" s="7">
        <v>6.67</v>
      </c>
      <c r="U22" s="7">
        <v>6.81</v>
      </c>
      <c r="V22" s="7">
        <v>6.93</v>
      </c>
      <c r="W22" s="7">
        <v>7</v>
      </c>
      <c r="X22" s="7">
        <v>7.06</v>
      </c>
      <c r="Y22" s="7">
        <v>7.16</v>
      </c>
      <c r="Z22" s="7">
        <v>7.26</v>
      </c>
      <c r="AA22" s="7">
        <v>7.37</v>
      </c>
      <c r="AB22" s="7">
        <v>7.5</v>
      </c>
      <c r="AC22" s="7">
        <v>7.66</v>
      </c>
    </row>
    <row r="23" spans="1:29" ht="15" customHeight="1">
      <c r="A23" s="325" t="s">
        <v>81</v>
      </c>
      <c r="B23" s="7">
        <v>8.64</v>
      </c>
      <c r="C23" s="7">
        <v>4.68</v>
      </c>
      <c r="D23" s="7">
        <v>4.88</v>
      </c>
      <c r="E23" s="7">
        <v>4.53</v>
      </c>
      <c r="F23" s="7">
        <v>4.38</v>
      </c>
      <c r="G23" s="7">
        <v>4.33</v>
      </c>
      <c r="H23" s="7">
        <v>4.26</v>
      </c>
      <c r="I23" s="7">
        <v>4.34</v>
      </c>
      <c r="J23" s="7">
        <v>4.5</v>
      </c>
      <c r="K23" s="7">
        <v>4.64</v>
      </c>
      <c r="L23" s="7">
        <v>4.77</v>
      </c>
      <c r="M23" s="7">
        <v>4.86</v>
      </c>
      <c r="N23" s="7">
        <v>4.99</v>
      </c>
      <c r="O23" s="7">
        <v>5.12</v>
      </c>
      <c r="P23" s="7">
        <v>5.28</v>
      </c>
      <c r="Q23" s="7">
        <v>5.46</v>
      </c>
      <c r="R23" s="7">
        <v>5.61</v>
      </c>
      <c r="S23" s="7">
        <v>5.75</v>
      </c>
      <c r="T23" s="7">
        <v>5.87</v>
      </c>
      <c r="U23" s="7">
        <v>5.98</v>
      </c>
      <c r="V23" s="7">
        <v>6.09</v>
      </c>
      <c r="W23" s="7">
        <v>6.19</v>
      </c>
      <c r="X23" s="7">
        <v>6.28</v>
      </c>
      <c r="Y23" s="7">
        <v>6.37</v>
      </c>
      <c r="Z23" s="7">
        <v>6.48</v>
      </c>
      <c r="AA23" s="7">
        <v>6.62</v>
      </c>
      <c r="AB23" s="7">
        <v>6.79</v>
      </c>
      <c r="AC23" s="7">
        <v>7</v>
      </c>
    </row>
    <row r="24" spans="1:29" ht="15" customHeight="1">
      <c r="A24" s="325" t="s">
        <v>307</v>
      </c>
      <c r="B24" s="7">
        <v>8.86</v>
      </c>
      <c r="C24" s="7">
        <v>3.99</v>
      </c>
      <c r="D24" s="7">
        <v>4.94</v>
      </c>
      <c r="E24" s="7">
        <v>4.63</v>
      </c>
      <c r="F24" s="7">
        <v>4.54</v>
      </c>
      <c r="G24" s="7">
        <v>4.58</v>
      </c>
      <c r="H24" s="7">
        <v>4.51</v>
      </c>
      <c r="I24" s="7">
        <v>4.6</v>
      </c>
      <c r="J24" s="7">
        <v>4.69</v>
      </c>
      <c r="K24" s="7">
        <v>4.76</v>
      </c>
      <c r="L24" s="7">
        <v>4.84</v>
      </c>
      <c r="M24" s="7">
        <v>4.9</v>
      </c>
      <c r="N24" s="7">
        <v>5.02</v>
      </c>
      <c r="O24" s="7">
        <v>5.15</v>
      </c>
      <c r="P24" s="7">
        <v>5.29</v>
      </c>
      <c r="Q24" s="7">
        <v>5.45</v>
      </c>
      <c r="R24" s="7">
        <v>5.61</v>
      </c>
      <c r="S24" s="7">
        <v>5.74</v>
      </c>
      <c r="T24" s="7">
        <v>5.87</v>
      </c>
      <c r="U24" s="7">
        <v>5.99</v>
      </c>
      <c r="V24" s="7">
        <v>6.06</v>
      </c>
      <c r="W24" s="7">
        <v>6.1</v>
      </c>
      <c r="X24" s="7">
        <v>6.15</v>
      </c>
      <c r="Y24" s="7">
        <v>6.27</v>
      </c>
      <c r="Z24" s="7">
        <v>6.42</v>
      </c>
      <c r="AA24" s="7">
        <v>6.51</v>
      </c>
      <c r="AB24" s="7">
        <v>6.66</v>
      </c>
      <c r="AC24" s="7">
        <v>6.86</v>
      </c>
    </row>
    <row r="25" spans="1:29" ht="15" customHeight="1">
      <c r="A25" s="324" t="s">
        <v>993</v>
      </c>
      <c r="B25" s="7">
        <v>8.05</v>
      </c>
      <c r="C25" s="7">
        <v>4.75</v>
      </c>
      <c r="D25" s="7">
        <v>4.76</v>
      </c>
      <c r="E25" s="7">
        <v>4.61</v>
      </c>
      <c r="F25" s="7">
        <v>4.47</v>
      </c>
      <c r="G25" s="7">
        <v>4.46</v>
      </c>
      <c r="H25" s="7">
        <v>4.43</v>
      </c>
      <c r="I25" s="7">
        <v>4.47</v>
      </c>
      <c r="J25" s="7">
        <v>4.6</v>
      </c>
      <c r="K25" s="7">
        <v>4.72</v>
      </c>
      <c r="L25" s="7">
        <v>4.89</v>
      </c>
      <c r="M25" s="7">
        <v>5.04</v>
      </c>
      <c r="N25" s="7">
        <v>5.17</v>
      </c>
      <c r="O25" s="7">
        <v>5.33</v>
      </c>
      <c r="P25" s="7">
        <v>5.53</v>
      </c>
      <c r="Q25" s="7">
        <v>5.67</v>
      </c>
      <c r="R25" s="7">
        <v>5.81</v>
      </c>
      <c r="S25" s="7">
        <v>5.91</v>
      </c>
      <c r="T25" s="7">
        <v>6.04</v>
      </c>
      <c r="U25" s="7">
        <v>6.19</v>
      </c>
      <c r="V25" s="7">
        <v>6.32</v>
      </c>
      <c r="W25" s="7">
        <v>6.43</v>
      </c>
      <c r="X25" s="7">
        <v>6.53</v>
      </c>
      <c r="Y25" s="7">
        <v>6.62</v>
      </c>
      <c r="Z25" s="7">
        <v>6.74</v>
      </c>
      <c r="AA25" s="7">
        <v>6.88</v>
      </c>
      <c r="AB25" s="7">
        <v>7.04</v>
      </c>
      <c r="AC25" s="7">
        <v>7.21</v>
      </c>
    </row>
    <row r="26" spans="1:29" ht="15" customHeight="1">
      <c r="A26" s="324" t="s">
        <v>1875</v>
      </c>
      <c r="B26" s="7">
        <v>7.99</v>
      </c>
      <c r="C26" s="7">
        <v>4.29</v>
      </c>
      <c r="D26" s="7">
        <v>5.23</v>
      </c>
      <c r="E26" s="7">
        <v>4.92</v>
      </c>
      <c r="F26" s="7">
        <v>4.78</v>
      </c>
      <c r="G26" s="7">
        <v>4.76</v>
      </c>
      <c r="H26" s="7">
        <v>4.69</v>
      </c>
      <c r="I26" s="7">
        <v>4.72</v>
      </c>
      <c r="J26" s="7">
        <v>4.79</v>
      </c>
      <c r="K26" s="7">
        <v>4.96</v>
      </c>
      <c r="L26" s="7">
        <v>5.16</v>
      </c>
      <c r="M26" s="7">
        <v>5.34</v>
      </c>
      <c r="N26" s="7">
        <v>5.45</v>
      </c>
      <c r="O26" s="7">
        <v>5.64</v>
      </c>
      <c r="P26" s="7">
        <v>5.83</v>
      </c>
      <c r="Q26" s="7">
        <v>5.97</v>
      </c>
      <c r="R26" s="7">
        <v>6.13</v>
      </c>
      <c r="S26" s="7">
        <v>6.28</v>
      </c>
      <c r="T26" s="7">
        <v>6.42</v>
      </c>
      <c r="U26" s="7">
        <v>6.54</v>
      </c>
      <c r="V26" s="7">
        <v>6.67</v>
      </c>
      <c r="W26" s="7">
        <v>6.78</v>
      </c>
      <c r="X26" s="7">
        <v>6.87</v>
      </c>
      <c r="Y26" s="7">
        <v>6.96</v>
      </c>
      <c r="Z26" s="7">
        <v>7.08</v>
      </c>
      <c r="AA26" s="7">
        <v>7.22</v>
      </c>
      <c r="AB26" s="7">
        <v>7.38</v>
      </c>
      <c r="AC26" s="7">
        <v>7.6</v>
      </c>
    </row>
    <row r="27" spans="1:29" ht="15" customHeight="1">
      <c r="A27" s="325" t="s">
        <v>379</v>
      </c>
      <c r="B27" s="7">
        <v>7.52</v>
      </c>
      <c r="C27" s="7">
        <v>4.63</v>
      </c>
      <c r="D27" s="7">
        <v>4.23</v>
      </c>
      <c r="E27" s="7">
        <v>4.32</v>
      </c>
      <c r="F27" s="7">
        <v>4.16</v>
      </c>
      <c r="G27" s="7">
        <v>4.14</v>
      </c>
      <c r="H27" s="7">
        <v>4.02</v>
      </c>
      <c r="I27" s="7">
        <v>4.14</v>
      </c>
      <c r="J27" s="7">
        <v>4.46</v>
      </c>
      <c r="K27" s="7">
        <v>4.64</v>
      </c>
      <c r="L27" s="7">
        <v>4.8</v>
      </c>
      <c r="M27" s="7">
        <v>4.92</v>
      </c>
      <c r="N27" s="7">
        <v>5.06</v>
      </c>
      <c r="O27" s="7">
        <v>5.2</v>
      </c>
      <c r="P27" s="7">
        <v>5.39</v>
      </c>
      <c r="Q27" s="7">
        <v>5.59</v>
      </c>
      <c r="R27" s="7">
        <v>5.73</v>
      </c>
      <c r="S27" s="7">
        <v>5.86</v>
      </c>
      <c r="T27" s="7">
        <v>5.97</v>
      </c>
      <c r="U27" s="7">
        <v>6.08</v>
      </c>
      <c r="V27" s="7">
        <v>6.21</v>
      </c>
      <c r="W27" s="7">
        <v>6.33</v>
      </c>
      <c r="X27" s="7">
        <v>6.44</v>
      </c>
      <c r="Y27" s="7">
        <v>6.54</v>
      </c>
      <c r="Z27" s="7">
        <v>6.66</v>
      </c>
      <c r="AA27" s="7">
        <v>6.82</v>
      </c>
      <c r="AB27" s="7">
        <v>7.03</v>
      </c>
      <c r="AC27" s="7">
        <v>7.25</v>
      </c>
    </row>
    <row r="28" spans="1:29" ht="15" customHeight="1">
      <c r="A28" s="325" t="s">
        <v>1533</v>
      </c>
      <c r="B28" s="7">
        <v>7.7</v>
      </c>
      <c r="C28" s="7">
        <v>4.75</v>
      </c>
      <c r="D28" s="7">
        <v>4.75</v>
      </c>
      <c r="E28" s="7">
        <v>4.64</v>
      </c>
      <c r="F28" s="7">
        <v>4.52</v>
      </c>
      <c r="G28" s="7">
        <v>4.53</v>
      </c>
      <c r="H28" s="7">
        <v>4.47</v>
      </c>
      <c r="I28" s="7">
        <v>4.52</v>
      </c>
      <c r="J28" s="7">
        <v>4.65</v>
      </c>
      <c r="K28" s="7">
        <v>4.76</v>
      </c>
      <c r="L28" s="7">
        <v>4.91</v>
      </c>
      <c r="M28" s="7">
        <v>5.04</v>
      </c>
      <c r="N28" s="7">
        <v>5.19</v>
      </c>
      <c r="O28" s="7">
        <v>5.33</v>
      </c>
      <c r="P28" s="7">
        <v>5.52</v>
      </c>
      <c r="Q28" s="7">
        <v>5.68</v>
      </c>
      <c r="R28" s="7">
        <v>5.82</v>
      </c>
      <c r="S28" s="7">
        <v>5.92</v>
      </c>
      <c r="T28" s="7">
        <v>6.07</v>
      </c>
      <c r="U28" s="7">
        <v>6.23</v>
      </c>
      <c r="V28" s="7">
        <v>6.37</v>
      </c>
      <c r="W28" s="7">
        <v>6.48</v>
      </c>
      <c r="X28" s="7">
        <v>6.57</v>
      </c>
      <c r="Y28" s="7">
        <v>6.67</v>
      </c>
      <c r="Z28" s="7">
        <v>6.79</v>
      </c>
      <c r="AA28" s="7">
        <v>6.9</v>
      </c>
      <c r="AB28" s="7">
        <v>7.08</v>
      </c>
      <c r="AC28" s="7">
        <v>7.28</v>
      </c>
    </row>
    <row r="29" spans="1:29" ht="15" customHeight="1">
      <c r="A29" s="324" t="s">
        <v>1773</v>
      </c>
      <c r="B29" s="7">
        <v>9.18</v>
      </c>
      <c r="C29" s="7">
        <v>4.86</v>
      </c>
      <c r="D29" s="7">
        <v>5.23</v>
      </c>
      <c r="E29" s="7">
        <v>4.84</v>
      </c>
      <c r="F29" s="7">
        <v>4.73</v>
      </c>
      <c r="G29" s="7">
        <v>4.79</v>
      </c>
      <c r="H29" s="7">
        <v>4.75</v>
      </c>
      <c r="I29" s="7">
        <v>4.82</v>
      </c>
      <c r="J29" s="7">
        <v>4.86</v>
      </c>
      <c r="K29" s="7">
        <v>4.93</v>
      </c>
      <c r="L29" s="7">
        <v>5</v>
      </c>
      <c r="M29" s="7">
        <v>5.07</v>
      </c>
      <c r="N29" s="7">
        <v>5.16</v>
      </c>
      <c r="O29" s="7">
        <v>5.28</v>
      </c>
      <c r="P29" s="7">
        <v>5.41</v>
      </c>
      <c r="Q29" s="7">
        <v>5.57</v>
      </c>
      <c r="R29" s="7">
        <v>5.72</v>
      </c>
      <c r="S29" s="7">
        <v>5.87</v>
      </c>
      <c r="T29" s="7">
        <v>5.99</v>
      </c>
      <c r="U29" s="7">
        <v>6.11</v>
      </c>
      <c r="V29" s="7">
        <v>6.2</v>
      </c>
      <c r="W29" s="7">
        <v>6.27</v>
      </c>
      <c r="X29" s="7">
        <v>6.35</v>
      </c>
      <c r="Y29" s="7">
        <v>6.46</v>
      </c>
      <c r="Z29" s="7">
        <v>6.58</v>
      </c>
      <c r="AA29" s="7">
        <v>6.7</v>
      </c>
      <c r="AB29" s="7">
        <v>6.83</v>
      </c>
      <c r="AC29" s="7">
        <v>7</v>
      </c>
    </row>
    <row r="30" spans="1:3" ht="15" customHeight="1">
      <c r="A30" s="322"/>
      <c r="B30" s="326"/>
      <c r="C30" s="57"/>
    </row>
    <row r="31" spans="1:3" ht="15" customHeight="1">
      <c r="A31" s="322"/>
      <c r="B31" s="327"/>
      <c r="C31" s="57"/>
    </row>
    <row r="32" spans="1:3" ht="15" customHeight="1">
      <c r="A32" s="322"/>
      <c r="B32" s="327"/>
      <c r="C32" s="57"/>
    </row>
    <row r="33" spans="1:3" ht="15" customHeight="1">
      <c r="A33" s="322"/>
      <c r="B33" s="327"/>
      <c r="C33" s="57"/>
    </row>
    <row r="34" spans="1:3" ht="15" customHeight="1">
      <c r="A34" s="322"/>
      <c r="B34" s="327"/>
      <c r="C34" s="57"/>
    </row>
    <row r="35" spans="1:3" ht="15" customHeight="1">
      <c r="A35" s="322"/>
      <c r="B35" s="327"/>
      <c r="C35" s="57"/>
    </row>
    <row r="36" spans="1:3" ht="15" customHeight="1">
      <c r="A36" s="322"/>
      <c r="B36" s="322"/>
      <c r="C36" s="57"/>
    </row>
    <row r="37" spans="1:3" ht="15" customHeight="1">
      <c r="A37" s="322"/>
      <c r="B37" s="322"/>
      <c r="C37" s="57"/>
    </row>
    <row r="38" spans="1:2" ht="15" customHeight="1">
      <c r="A38" s="44"/>
      <c r="B38" s="44"/>
    </row>
    <row r="39" ht="15" customHeight="1"/>
    <row r="40" ht="15" customHeight="1">
      <c r="A40" s="4" t="s">
        <v>1126</v>
      </c>
    </row>
    <row r="41" ht="15" customHeight="1">
      <c r="A41" s="4" t="s">
        <v>1657</v>
      </c>
    </row>
  </sheetData>
  <mergeCells count="3">
    <mergeCell ref="A1:G1"/>
    <mergeCell ref="A2:L2"/>
    <mergeCell ref="A3:J3"/>
  </mergeCells>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3:R72"/>
  <sheetViews>
    <sheetView workbookViewId="0" topLeftCell="A1"/>
  </sheetViews>
  <sheetFormatPr defaultColWidth="17.140625" defaultRowHeight="12.75" customHeight="1"/>
  <cols>
    <col min="1" max="2" width="17.140625" style="0" customWidth="1"/>
    <col min="3" max="3" width="21.7109375" style="0" customWidth="1"/>
    <col min="4" max="17" width="14.140625" style="0" customWidth="1"/>
    <col min="18" max="20" width="17.140625" style="0" customWidth="1"/>
  </cols>
  <sheetData>
    <row r="1" ht="12.75" customHeight="1"/>
    <row r="2" ht="12.75" customHeight="1"/>
    <row r="3" ht="128.25">
      <c r="B3" s="7" t="s">
        <v>2491</v>
      </c>
    </row>
    <row r="4" ht="28.5">
      <c r="B4" s="7" t="s">
        <v>1330</v>
      </c>
    </row>
    <row r="5" ht="12.75" customHeight="1"/>
    <row r="6" ht="14.25">
      <c r="D6" s="7" t="s">
        <v>722</v>
      </c>
    </row>
    <row r="7" spans="3:17" ht="14.25">
      <c r="C7" s="53"/>
      <c r="D7" s="53" t="s">
        <v>860</v>
      </c>
      <c r="E7" s="53" t="s">
        <v>2419</v>
      </c>
      <c r="F7" s="53" t="s">
        <v>397</v>
      </c>
      <c r="G7" s="53" t="s">
        <v>2575</v>
      </c>
      <c r="H7" s="53" t="s">
        <v>2229</v>
      </c>
      <c r="I7" s="53" t="s">
        <v>266</v>
      </c>
      <c r="J7" s="53" t="s">
        <v>2376</v>
      </c>
      <c r="K7" s="53" t="s">
        <v>2459</v>
      </c>
      <c r="L7" s="53" t="s">
        <v>709</v>
      </c>
      <c r="M7" s="53" t="s">
        <v>229</v>
      </c>
      <c r="N7" s="53" t="s">
        <v>209</v>
      </c>
      <c r="O7" s="53" t="s">
        <v>1601</v>
      </c>
      <c r="P7" s="53" t="s">
        <v>2149</v>
      </c>
      <c r="Q7" s="53" t="s">
        <v>1760</v>
      </c>
    </row>
    <row r="8" spans="2:18" ht="14.25">
      <c r="B8" s="73" t="s">
        <v>870</v>
      </c>
      <c r="C8" s="328" t="s">
        <v>860</v>
      </c>
      <c r="D8" s="78"/>
      <c r="E8" s="44"/>
      <c r="F8" s="44"/>
      <c r="G8" s="44"/>
      <c r="H8" s="44"/>
      <c r="I8" s="44"/>
      <c r="J8" s="44"/>
      <c r="K8" s="44"/>
      <c r="L8" s="44"/>
      <c r="M8" s="44"/>
      <c r="N8" s="44"/>
      <c r="O8" s="44"/>
      <c r="P8" s="44"/>
      <c r="Q8" s="72"/>
      <c r="R8" s="57"/>
    </row>
    <row r="9" spans="2:18" ht="14.25">
      <c r="B9" s="73"/>
      <c r="C9" s="112" t="s">
        <v>2419</v>
      </c>
      <c r="D9" s="57"/>
      <c r="L9" s="7">
        <v>2260</v>
      </c>
      <c r="Q9" s="73"/>
      <c r="R9" s="57"/>
    </row>
    <row r="10" spans="2:18" ht="14.25">
      <c r="B10" s="73"/>
      <c r="C10" s="112" t="s">
        <v>397</v>
      </c>
      <c r="D10" s="57"/>
      <c r="Q10" s="73"/>
      <c r="R10" s="57"/>
    </row>
    <row r="11" spans="2:18" ht="14.25">
      <c r="B11" s="73"/>
      <c r="C11" s="112" t="s">
        <v>2575</v>
      </c>
      <c r="D11" s="57"/>
      <c r="Q11" s="73"/>
      <c r="R11" s="57"/>
    </row>
    <row r="12" spans="2:18" ht="14.25">
      <c r="B12" s="73"/>
      <c r="C12" s="112" t="s">
        <v>2229</v>
      </c>
      <c r="D12" s="57"/>
      <c r="I12" s="7">
        <v>372</v>
      </c>
      <c r="M12" s="7">
        <v>1970</v>
      </c>
      <c r="Q12" s="73"/>
      <c r="R12" s="57"/>
    </row>
    <row r="13" spans="2:18" ht="14.25">
      <c r="B13" s="73"/>
      <c r="C13" s="112" t="s">
        <v>266</v>
      </c>
      <c r="D13" s="57"/>
      <c r="H13" s="7">
        <v>165</v>
      </c>
      <c r="M13" s="7">
        <v>2635</v>
      </c>
      <c r="O13" s="7">
        <v>2000</v>
      </c>
      <c r="Q13" s="73"/>
      <c r="R13" s="57"/>
    </row>
    <row r="14" spans="2:18" ht="14.25">
      <c r="B14" s="73"/>
      <c r="C14" s="112" t="s">
        <v>2376</v>
      </c>
      <c r="D14" s="57"/>
      <c r="K14" s="7">
        <v>5000</v>
      </c>
      <c r="L14" s="7">
        <v>5000</v>
      </c>
      <c r="Q14" s="73">
        <v>4800</v>
      </c>
      <c r="R14" s="57"/>
    </row>
    <row r="15" spans="2:18" ht="14.25">
      <c r="B15" s="73"/>
      <c r="C15" s="112" t="s">
        <v>2459</v>
      </c>
      <c r="D15" s="57"/>
      <c r="J15" s="7">
        <v>2045</v>
      </c>
      <c r="N15" s="7">
        <v>117</v>
      </c>
      <c r="Q15" s="73"/>
      <c r="R15" s="57"/>
    </row>
    <row r="16" spans="2:18" ht="14.25">
      <c r="B16" s="73"/>
      <c r="C16" s="112" t="s">
        <v>709</v>
      </c>
      <c r="D16" s="57"/>
      <c r="E16" s="7">
        <v>2540</v>
      </c>
      <c r="J16" s="7">
        <v>2100</v>
      </c>
      <c r="M16" s="7">
        <v>960</v>
      </c>
      <c r="Q16" s="73"/>
      <c r="R16" s="57"/>
    </row>
    <row r="17" spans="2:18" ht="14.25">
      <c r="B17" s="73"/>
      <c r="C17" s="112" t="s">
        <v>229</v>
      </c>
      <c r="D17" s="57"/>
      <c r="H17" s="7">
        <v>700</v>
      </c>
      <c r="I17" s="7">
        <v>2300</v>
      </c>
      <c r="L17" s="7">
        <v>3800</v>
      </c>
      <c r="N17" s="7">
        <v>1629</v>
      </c>
      <c r="O17" s="7">
        <v>2800</v>
      </c>
      <c r="Q17" s="73"/>
      <c r="R17" s="57"/>
    </row>
    <row r="18" spans="2:18" ht="14.25">
      <c r="B18" s="73"/>
      <c r="C18" s="112" t="s">
        <v>209</v>
      </c>
      <c r="D18" s="57"/>
      <c r="K18" s="7">
        <v>99</v>
      </c>
      <c r="M18" s="7">
        <v>1137</v>
      </c>
      <c r="Q18" s="73"/>
      <c r="R18" s="57"/>
    </row>
    <row r="19" spans="2:18" ht="14.25">
      <c r="B19" s="73"/>
      <c r="C19" s="112" t="s">
        <v>1601</v>
      </c>
      <c r="D19" s="57"/>
      <c r="I19" s="7">
        <v>1600</v>
      </c>
      <c r="M19" s="7">
        <v>1600</v>
      </c>
      <c r="Q19" s="73"/>
      <c r="R19" s="57"/>
    </row>
    <row r="20" spans="2:18" ht="14.25">
      <c r="B20" s="73"/>
      <c r="C20" s="112" t="s">
        <v>2149</v>
      </c>
      <c r="D20" s="57"/>
      <c r="Q20" s="73"/>
      <c r="R20" s="57"/>
    </row>
    <row r="21" spans="2:18" ht="14.25">
      <c r="B21" s="73"/>
      <c r="C21" s="112" t="s">
        <v>1760</v>
      </c>
      <c r="D21" s="57"/>
      <c r="J21" s="7">
        <v>4450</v>
      </c>
      <c r="Q21" s="73"/>
      <c r="R21" s="57"/>
    </row>
    <row r="22" spans="2:18" ht="14.25">
      <c r="B22" s="73"/>
      <c r="C22" s="112" t="s">
        <v>379</v>
      </c>
      <c r="D22" s="57"/>
      <c r="I22" s="7">
        <v>150</v>
      </c>
      <c r="Q22" s="73"/>
      <c r="R22" s="57"/>
    </row>
    <row r="23" spans="2:18" ht="14.25">
      <c r="B23" s="73"/>
      <c r="C23" s="112" t="s">
        <v>458</v>
      </c>
      <c r="D23" s="57"/>
      <c r="P23" s="7">
        <v>600</v>
      </c>
      <c r="Q23" s="73"/>
      <c r="R23" s="57"/>
    </row>
    <row r="24" spans="2:18" ht="14.25">
      <c r="B24" s="73"/>
      <c r="C24" s="112" t="s">
        <v>2198</v>
      </c>
      <c r="D24" s="57"/>
      <c r="P24" s="7">
        <v>600</v>
      </c>
      <c r="Q24" s="73"/>
      <c r="R24" s="57"/>
    </row>
    <row r="25" spans="2:18" ht="14.25">
      <c r="B25" s="73"/>
      <c r="C25" s="112" t="s">
        <v>1068</v>
      </c>
      <c r="D25" s="57"/>
      <c r="P25" s="7">
        <v>0</v>
      </c>
      <c r="Q25" s="73"/>
      <c r="R25" s="57"/>
    </row>
    <row r="26" spans="2:18" ht="14.25">
      <c r="B26" s="73"/>
      <c r="C26" s="112" t="s">
        <v>1703</v>
      </c>
      <c r="D26" s="57"/>
      <c r="H26" s="7">
        <v>262</v>
      </c>
      <c r="K26" s="7">
        <v>1840</v>
      </c>
      <c r="M26" s="7">
        <v>140</v>
      </c>
      <c r="Q26" s="73"/>
      <c r="R26" s="57"/>
    </row>
    <row r="27" spans="2:18" ht="28.5">
      <c r="B27" s="73"/>
      <c r="C27" s="112" t="s">
        <v>388</v>
      </c>
      <c r="D27" s="57"/>
      <c r="Q27" s="73"/>
      <c r="R27" s="57"/>
    </row>
    <row r="28" spans="2:18" ht="14.25">
      <c r="B28" s="73"/>
      <c r="C28" s="112" t="s">
        <v>1926</v>
      </c>
      <c r="D28" s="57"/>
      <c r="Q28" s="73"/>
      <c r="R28" s="57"/>
    </row>
    <row r="29" spans="2:18" ht="14.25">
      <c r="B29" s="73"/>
      <c r="C29" s="112" t="s">
        <v>2357</v>
      </c>
      <c r="D29" s="57"/>
      <c r="J29" s="7">
        <v>909</v>
      </c>
      <c r="K29" s="7">
        <v>1305</v>
      </c>
      <c r="L29" s="7">
        <v>1111</v>
      </c>
      <c r="M29" s="7">
        <v>709</v>
      </c>
      <c r="N29" s="7">
        <v>1467</v>
      </c>
      <c r="Q29" s="73"/>
      <c r="R29" s="57"/>
    </row>
    <row r="30" spans="2:18" ht="14.25">
      <c r="B30" s="73"/>
      <c r="C30" s="112" t="s">
        <v>1533</v>
      </c>
      <c r="D30" s="57"/>
      <c r="I30" s="7">
        <v>200</v>
      </c>
      <c r="O30" s="7">
        <v>310</v>
      </c>
      <c r="Q30" s="73"/>
      <c r="R30" s="57"/>
    </row>
    <row r="31" spans="2:18" ht="14.25">
      <c r="B31" s="73"/>
      <c r="C31" s="112" t="s">
        <v>1923</v>
      </c>
      <c r="D31" s="57"/>
      <c r="E31" s="7">
        <v>2400</v>
      </c>
      <c r="G31" s="7">
        <v>3700</v>
      </c>
      <c r="Q31" s="73"/>
      <c r="R31" s="57"/>
    </row>
    <row r="32" spans="2:18" ht="14.25">
      <c r="B32" s="73"/>
      <c r="C32" s="112" t="s">
        <v>1090</v>
      </c>
      <c r="D32" s="57"/>
      <c r="E32" s="7">
        <v>1800</v>
      </c>
      <c r="L32" s="7">
        <v>2000</v>
      </c>
      <c r="M32" s="7">
        <v>750</v>
      </c>
      <c r="O32" s="7">
        <v>330</v>
      </c>
      <c r="Q32" s="73"/>
      <c r="R32" s="57"/>
    </row>
    <row r="33" spans="2:18" ht="14.25">
      <c r="B33" s="73"/>
      <c r="C33" s="112" t="s">
        <v>1089</v>
      </c>
      <c r="D33" s="57">
        <v>400</v>
      </c>
      <c r="E33" s="7">
        <v>850</v>
      </c>
      <c r="F33" s="7">
        <v>800</v>
      </c>
      <c r="Q33" s="73"/>
      <c r="R33" s="57"/>
    </row>
    <row r="34" spans="2:18" ht="14.25">
      <c r="B34" s="73"/>
      <c r="C34" s="112" t="s">
        <v>537</v>
      </c>
      <c r="D34" s="57"/>
      <c r="E34" s="7">
        <v>3000</v>
      </c>
      <c r="L34" s="7">
        <v>4000</v>
      </c>
      <c r="Q34" s="73">
        <v>700</v>
      </c>
      <c r="R34" s="57"/>
    </row>
    <row r="35" spans="2:18" ht="14.25">
      <c r="B35" s="73"/>
      <c r="C35" s="329" t="s">
        <v>2625</v>
      </c>
      <c r="D35" s="330"/>
      <c r="E35" s="53"/>
      <c r="F35" s="53"/>
      <c r="G35" s="53"/>
      <c r="H35" s="53"/>
      <c r="I35" s="53"/>
      <c r="J35" s="53"/>
      <c r="K35" s="53"/>
      <c r="L35" s="53"/>
      <c r="M35" s="53"/>
      <c r="N35" s="53"/>
      <c r="O35" s="53"/>
      <c r="P35" s="53"/>
      <c r="Q35" s="75"/>
      <c r="R35" s="57"/>
    </row>
    <row r="36" spans="3:17" ht="14.25">
      <c r="C36" s="44"/>
      <c r="D36" s="44"/>
      <c r="E36" s="44"/>
      <c r="F36" s="44"/>
      <c r="G36" s="44"/>
      <c r="H36" s="44"/>
      <c r="I36" s="44"/>
      <c r="J36" s="44"/>
      <c r="K36" s="44"/>
      <c r="L36" s="44"/>
      <c r="M36" s="44"/>
      <c r="N36" s="44"/>
      <c r="O36" s="44"/>
      <c r="P36" s="44"/>
      <c r="Q36" s="44"/>
    </row>
    <row r="37" ht="14.25">
      <c r="B37" s="7" t="s">
        <v>1624</v>
      </c>
    </row>
    <row r="38" ht="42.75">
      <c r="B38" s="7" t="s">
        <v>1265</v>
      </c>
    </row>
    <row r="39" ht="12.75" customHeight="1"/>
    <row r="40" ht="14.25">
      <c r="D40" s="7" t="s">
        <v>722</v>
      </c>
    </row>
    <row r="41" spans="3:17" ht="28.5">
      <c r="C41" s="53"/>
      <c r="D41" s="53" t="s">
        <v>379</v>
      </c>
      <c r="E41" s="53" t="s">
        <v>1177</v>
      </c>
      <c r="F41" s="53" t="s">
        <v>2198</v>
      </c>
      <c r="G41" s="53" t="s">
        <v>1068</v>
      </c>
      <c r="H41" s="53" t="s">
        <v>1703</v>
      </c>
      <c r="I41" s="53" t="s">
        <v>388</v>
      </c>
      <c r="J41" s="53" t="s">
        <v>1926</v>
      </c>
      <c r="K41" s="53" t="s">
        <v>2357</v>
      </c>
      <c r="L41" s="53" t="s">
        <v>1533</v>
      </c>
      <c r="M41" s="53" t="s">
        <v>1923</v>
      </c>
      <c r="N41" s="53" t="s">
        <v>1090</v>
      </c>
      <c r="O41" s="53" t="s">
        <v>1089</v>
      </c>
      <c r="P41" s="53" t="s">
        <v>537</v>
      </c>
      <c r="Q41" s="53" t="s">
        <v>2625</v>
      </c>
    </row>
    <row r="42" spans="2:18" ht="14.25">
      <c r="B42" s="73" t="s">
        <v>870</v>
      </c>
      <c r="C42" s="328" t="s">
        <v>860</v>
      </c>
      <c r="D42" s="78"/>
      <c r="E42" s="44"/>
      <c r="F42" s="44"/>
      <c r="G42" s="44"/>
      <c r="H42" s="44"/>
      <c r="I42" s="44"/>
      <c r="J42" s="44"/>
      <c r="K42" s="44"/>
      <c r="L42" s="44"/>
      <c r="M42" s="44"/>
      <c r="N42" s="44"/>
      <c r="O42" s="44">
        <v>400</v>
      </c>
      <c r="P42" s="44"/>
      <c r="Q42" s="72"/>
      <c r="R42" s="57"/>
    </row>
    <row r="43" spans="2:18" ht="14.25">
      <c r="B43" s="73"/>
      <c r="C43" s="112" t="s">
        <v>2419</v>
      </c>
      <c r="D43" s="57"/>
      <c r="M43" s="7">
        <v>2000</v>
      </c>
      <c r="N43" s="7">
        <v>1300</v>
      </c>
      <c r="O43" s="7">
        <v>1300</v>
      </c>
      <c r="P43" s="7">
        <v>2100</v>
      </c>
      <c r="Q43" s="73"/>
      <c r="R43" s="57"/>
    </row>
    <row r="44" spans="2:18" ht="14.25">
      <c r="B44" s="73"/>
      <c r="C44" s="112" t="s">
        <v>397</v>
      </c>
      <c r="D44" s="57"/>
      <c r="O44" s="7">
        <v>800</v>
      </c>
      <c r="Q44" s="73"/>
      <c r="R44" s="57"/>
    </row>
    <row r="45" spans="2:18" ht="14.25">
      <c r="B45" s="73"/>
      <c r="C45" s="112" t="s">
        <v>2575</v>
      </c>
      <c r="D45" s="57"/>
      <c r="M45" s="7">
        <v>900</v>
      </c>
      <c r="Q45" s="73"/>
      <c r="R45" s="57"/>
    </row>
    <row r="46" spans="2:18" ht="14.25">
      <c r="B46" s="73"/>
      <c r="C46" s="112" t="s">
        <v>2229</v>
      </c>
      <c r="D46" s="57"/>
      <c r="H46" s="7">
        <v>330</v>
      </c>
      <c r="Q46" s="73"/>
      <c r="R46" s="57"/>
    </row>
    <row r="47" spans="2:18" ht="14.25">
      <c r="B47" s="73"/>
      <c r="C47" s="112" t="s">
        <v>266</v>
      </c>
      <c r="D47" s="57">
        <v>200</v>
      </c>
      <c r="L47" s="7">
        <v>200</v>
      </c>
      <c r="Q47" s="73"/>
      <c r="R47" s="57"/>
    </row>
    <row r="48" spans="2:18" ht="14.25">
      <c r="B48" s="73"/>
      <c r="C48" s="112" t="s">
        <v>2376</v>
      </c>
      <c r="D48" s="57"/>
      <c r="K48" s="7">
        <v>992</v>
      </c>
      <c r="Q48" s="73"/>
      <c r="R48" s="57"/>
    </row>
    <row r="49" spans="2:18" ht="14.25">
      <c r="B49" s="73"/>
      <c r="C49" s="112" t="s">
        <v>2459</v>
      </c>
      <c r="D49" s="57"/>
      <c r="H49" s="7">
        <v>1580</v>
      </c>
      <c r="K49" s="7">
        <v>1424</v>
      </c>
      <c r="Q49" s="73"/>
      <c r="R49" s="57"/>
    </row>
    <row r="50" spans="2:18" ht="14.25">
      <c r="B50" s="73"/>
      <c r="C50" s="112" t="s">
        <v>709</v>
      </c>
      <c r="D50" s="57"/>
      <c r="K50" s="7">
        <v>1212</v>
      </c>
      <c r="N50" s="7">
        <v>2000</v>
      </c>
      <c r="P50" s="7">
        <v>4000</v>
      </c>
      <c r="Q50" s="73"/>
      <c r="R50" s="57"/>
    </row>
    <row r="51" spans="2:18" ht="14.25">
      <c r="B51" s="73"/>
      <c r="C51" s="112" t="s">
        <v>229</v>
      </c>
      <c r="D51" s="57"/>
      <c r="H51" s="7">
        <v>90</v>
      </c>
      <c r="K51" s="7">
        <v>773</v>
      </c>
      <c r="N51" s="7">
        <v>3200</v>
      </c>
      <c r="Q51" s="73"/>
      <c r="R51" s="57"/>
    </row>
    <row r="52" spans="2:18" ht="14.25">
      <c r="B52" s="73"/>
      <c r="C52" s="112" t="s">
        <v>209</v>
      </c>
      <c r="D52" s="57"/>
      <c r="K52" s="7">
        <v>1600</v>
      </c>
      <c r="Q52" s="73"/>
      <c r="R52" s="57"/>
    </row>
    <row r="53" spans="2:18" ht="14.25">
      <c r="B53" s="73"/>
      <c r="C53" s="112" t="s">
        <v>1601</v>
      </c>
      <c r="D53" s="57"/>
      <c r="L53" s="7">
        <v>310</v>
      </c>
      <c r="N53" s="7">
        <v>1800</v>
      </c>
      <c r="Q53" s="73"/>
      <c r="R53" s="57"/>
    </row>
    <row r="54" spans="2:18" ht="14.25">
      <c r="B54" s="73"/>
      <c r="C54" s="112" t="s">
        <v>2149</v>
      </c>
      <c r="D54" s="57"/>
      <c r="E54" s="7">
        <v>600</v>
      </c>
      <c r="F54" s="7">
        <v>600</v>
      </c>
      <c r="G54" s="7">
        <v>430</v>
      </c>
      <c r="Q54" s="73"/>
      <c r="R54" s="57"/>
    </row>
    <row r="55" spans="2:18" ht="14.25">
      <c r="B55" s="73"/>
      <c r="C55" s="112" t="s">
        <v>1760</v>
      </c>
      <c r="D55" s="57"/>
      <c r="P55" s="7">
        <v>2400</v>
      </c>
      <c r="Q55" s="73"/>
      <c r="R55" s="57"/>
    </row>
    <row r="56" spans="2:18" ht="14.25">
      <c r="B56" s="73"/>
      <c r="C56" s="112" t="s">
        <v>379</v>
      </c>
      <c r="D56" s="57"/>
      <c r="Q56" s="73"/>
      <c r="R56" s="57"/>
    </row>
    <row r="57" spans="2:18" ht="14.25">
      <c r="B57" s="73"/>
      <c r="C57" s="112" t="s">
        <v>458</v>
      </c>
      <c r="D57" s="57"/>
      <c r="F57" s="7">
        <v>4250</v>
      </c>
      <c r="H57" s="7">
        <v>1600</v>
      </c>
      <c r="J57" s="7">
        <v>1000</v>
      </c>
      <c r="Q57" s="73"/>
      <c r="R57" s="57"/>
    </row>
    <row r="58" spans="2:18" ht="14.25">
      <c r="B58" s="73"/>
      <c r="C58" s="112" t="s">
        <v>2198</v>
      </c>
      <c r="D58" s="57"/>
      <c r="E58" s="7">
        <v>1999</v>
      </c>
      <c r="G58" s="7">
        <v>6130</v>
      </c>
      <c r="I58" s="7">
        <v>1500</v>
      </c>
      <c r="Q58" s="73"/>
      <c r="R58" s="57"/>
    </row>
    <row r="59" spans="2:18" ht="14.25">
      <c r="B59" s="73"/>
      <c r="C59" s="112" t="s">
        <v>1068</v>
      </c>
      <c r="D59" s="57"/>
      <c r="F59" s="7">
        <v>1999</v>
      </c>
      <c r="Q59" s="73"/>
      <c r="R59" s="57"/>
    </row>
    <row r="60" spans="2:18" ht="14.25">
      <c r="B60" s="73"/>
      <c r="C60" s="112" t="s">
        <v>1703</v>
      </c>
      <c r="D60" s="57"/>
      <c r="E60" s="7">
        <v>1725</v>
      </c>
      <c r="Q60" s="73"/>
      <c r="R60" s="57"/>
    </row>
    <row r="61" spans="2:18" ht="28.5">
      <c r="B61" s="73"/>
      <c r="C61" s="112" t="s">
        <v>388</v>
      </c>
      <c r="D61" s="57"/>
      <c r="F61" s="7">
        <v>500</v>
      </c>
      <c r="G61" s="7">
        <v>330</v>
      </c>
      <c r="J61" s="7">
        <v>8000</v>
      </c>
      <c r="Q61" s="73"/>
      <c r="R61" s="57"/>
    </row>
    <row r="62" spans="2:18" ht="14.25">
      <c r="B62" s="73"/>
      <c r="C62" s="112" t="s">
        <v>1926</v>
      </c>
      <c r="D62" s="57"/>
      <c r="E62" s="7">
        <v>2000</v>
      </c>
      <c r="I62" s="7">
        <v>8000</v>
      </c>
      <c r="K62" s="7">
        <v>8000</v>
      </c>
      <c r="Q62" s="73"/>
      <c r="R62" s="57"/>
    </row>
    <row r="63" spans="2:18" ht="14.25">
      <c r="B63" s="73"/>
      <c r="C63" s="112" t="s">
        <v>2357</v>
      </c>
      <c r="D63" s="57"/>
      <c r="J63" s="7">
        <v>8000</v>
      </c>
      <c r="P63" s="7">
        <v>2500</v>
      </c>
      <c r="Q63" s="73">
        <v>3000</v>
      </c>
      <c r="R63" s="57"/>
    </row>
    <row r="64" spans="2:18" ht="14.25">
      <c r="B64" s="73"/>
      <c r="C64" s="112" t="s">
        <v>1533</v>
      </c>
      <c r="D64" s="57"/>
      <c r="N64" s="7">
        <v>210</v>
      </c>
      <c r="Q64" s="73"/>
      <c r="R64" s="57"/>
    </row>
    <row r="65" spans="2:18" ht="14.25">
      <c r="B65" s="73"/>
      <c r="C65" s="112" t="s">
        <v>1923</v>
      </c>
      <c r="D65" s="57"/>
      <c r="P65" s="7">
        <v>2600</v>
      </c>
      <c r="Q65" s="73">
        <v>2000</v>
      </c>
      <c r="R65" s="57"/>
    </row>
    <row r="66" spans="2:18" ht="14.25">
      <c r="B66" s="73"/>
      <c r="C66" s="112" t="s">
        <v>1090</v>
      </c>
      <c r="D66" s="57"/>
      <c r="L66" s="7">
        <v>210</v>
      </c>
      <c r="O66" s="7">
        <v>4000</v>
      </c>
      <c r="Q66" s="73"/>
      <c r="R66" s="57"/>
    </row>
    <row r="67" spans="2:18" ht="14.25">
      <c r="B67" s="73"/>
      <c r="C67" s="112" t="s">
        <v>1089</v>
      </c>
      <c r="D67" s="57"/>
      <c r="N67" s="7">
        <v>0</v>
      </c>
      <c r="Q67" s="73"/>
      <c r="R67" s="57"/>
    </row>
    <row r="68" spans="2:18" ht="14.25">
      <c r="B68" s="73"/>
      <c r="C68" s="112" t="s">
        <v>537</v>
      </c>
      <c r="D68" s="57"/>
      <c r="K68" s="7">
        <v>2000</v>
      </c>
      <c r="M68" s="7">
        <v>3200</v>
      </c>
      <c r="Q68" s="73">
        <v>900</v>
      </c>
      <c r="R68" s="57"/>
    </row>
    <row r="69" spans="2:18" ht="14.25">
      <c r="B69" s="73"/>
      <c r="C69" s="329" t="s">
        <v>2625</v>
      </c>
      <c r="D69" s="330"/>
      <c r="E69" s="53"/>
      <c r="F69" s="53"/>
      <c r="G69" s="53"/>
      <c r="H69" s="53"/>
      <c r="I69" s="53"/>
      <c r="J69" s="53"/>
      <c r="K69" s="53">
        <v>2000</v>
      </c>
      <c r="L69" s="53"/>
      <c r="M69" s="53">
        <v>3000</v>
      </c>
      <c r="N69" s="53"/>
      <c r="O69" s="53"/>
      <c r="P69" s="53">
        <v>900</v>
      </c>
      <c r="Q69" s="75"/>
      <c r="R69" s="57"/>
    </row>
    <row r="70" spans="3:17" ht="14.25">
      <c r="C70" s="44"/>
      <c r="D70" s="44"/>
      <c r="E70" s="44"/>
      <c r="F70" s="44"/>
      <c r="G70" s="44"/>
      <c r="H70" s="44"/>
      <c r="I70" s="44"/>
      <c r="J70" s="44"/>
      <c r="K70" s="44"/>
      <c r="L70" s="44"/>
      <c r="M70" s="44"/>
      <c r="N70" s="44"/>
      <c r="O70" s="44"/>
      <c r="P70" s="44"/>
      <c r="Q70" s="44"/>
    </row>
    <row r="71" ht="14.25">
      <c r="B71" s="7" t="s">
        <v>1624</v>
      </c>
    </row>
    <row r="72" ht="42.75">
      <c r="B72" s="7" t="s">
        <v>1265</v>
      </c>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B3:I3"/>
    <mergeCell ref="B4:G4"/>
    <mergeCell ref="B38:E38"/>
    <mergeCell ref="B72:E72"/>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F114"/>
  <sheetViews>
    <sheetView workbookViewId="0" topLeftCell="A1"/>
  </sheetViews>
  <sheetFormatPr defaultColWidth="9.140625" defaultRowHeight="15" customHeight="1"/>
  <cols>
    <col min="1" max="1" width="29.57421875" style="0" customWidth="1"/>
    <col min="2" max="2" width="19.57421875" style="0" customWidth="1"/>
    <col min="3" max="3" width="11.57421875" style="0" customWidth="1"/>
    <col min="4" max="4" width="12.140625" style="0" customWidth="1"/>
    <col min="5" max="5" width="14.140625" style="0" customWidth="1"/>
    <col min="6" max="6" width="9.140625" style="0" customWidth="1"/>
  </cols>
  <sheetData>
    <row r="1" ht="15" customHeight="1">
      <c r="A1" s="1" t="s">
        <v>96</v>
      </c>
    </row>
    <row r="2" spans="1:5" ht="57">
      <c r="A2" s="331" t="s">
        <v>1440</v>
      </c>
      <c r="B2" s="53" t="s">
        <v>1544</v>
      </c>
      <c r="C2" s="53"/>
      <c r="D2" s="53"/>
      <c r="E2" s="53"/>
    </row>
    <row r="3" spans="1:6" ht="57">
      <c r="A3" s="332" t="s">
        <v>398</v>
      </c>
      <c r="B3" s="332" t="s">
        <v>1777</v>
      </c>
      <c r="C3" s="333" t="s">
        <v>375</v>
      </c>
      <c r="D3" s="333" t="s">
        <v>348</v>
      </c>
      <c r="E3" s="333" t="s">
        <v>1891</v>
      </c>
      <c r="F3" s="88"/>
    </row>
    <row r="4" spans="1:6" ht="15" customHeight="1">
      <c r="A4" s="334"/>
      <c r="B4" s="334"/>
      <c r="C4" s="335"/>
      <c r="D4" s="335"/>
      <c r="E4" s="335"/>
      <c r="F4" s="88"/>
    </row>
    <row r="5" spans="1:6" ht="15" customHeight="1">
      <c r="A5" s="65" t="s">
        <v>2447</v>
      </c>
      <c r="B5" s="65" t="s">
        <v>1303</v>
      </c>
      <c r="C5" s="336">
        <v>3</v>
      </c>
      <c r="D5" s="336">
        <v>5</v>
      </c>
      <c r="E5" s="336">
        <v>8</v>
      </c>
      <c r="F5" s="88"/>
    </row>
    <row r="6" spans="1:6" ht="15" customHeight="1">
      <c r="A6" s="65" t="s">
        <v>2447</v>
      </c>
      <c r="B6" s="65" t="s">
        <v>1923</v>
      </c>
      <c r="C6" s="336">
        <v>3</v>
      </c>
      <c r="D6" s="336">
        <v>5</v>
      </c>
      <c r="E6" s="336">
        <v>8</v>
      </c>
      <c r="F6" s="88"/>
    </row>
    <row r="7" spans="1:6" ht="15" customHeight="1">
      <c r="A7" s="65" t="s">
        <v>2447</v>
      </c>
      <c r="B7" s="65" t="s">
        <v>1090</v>
      </c>
      <c r="C7" s="336">
        <v>3</v>
      </c>
      <c r="D7" s="336">
        <v>5</v>
      </c>
      <c r="E7" s="336">
        <v>8</v>
      </c>
      <c r="F7" s="88"/>
    </row>
    <row r="8" spans="1:6" ht="15" customHeight="1">
      <c r="A8" s="65" t="s">
        <v>2447</v>
      </c>
      <c r="B8" s="65" t="s">
        <v>1089</v>
      </c>
      <c r="C8" s="336">
        <v>3</v>
      </c>
      <c r="D8" s="336">
        <v>5</v>
      </c>
      <c r="E8" s="336">
        <v>8</v>
      </c>
      <c r="F8" s="88"/>
    </row>
    <row r="9" spans="1:6" ht="15" customHeight="1">
      <c r="A9" s="65" t="s">
        <v>2447</v>
      </c>
      <c r="B9" s="65" t="s">
        <v>537</v>
      </c>
      <c r="C9" s="336">
        <v>3</v>
      </c>
      <c r="D9" s="336">
        <v>5</v>
      </c>
      <c r="E9" s="336">
        <v>8</v>
      </c>
      <c r="F9" s="88"/>
    </row>
    <row r="10" spans="1:6" ht="15" customHeight="1">
      <c r="A10" s="65" t="s">
        <v>397</v>
      </c>
      <c r="B10" s="65" t="s">
        <v>1089</v>
      </c>
      <c r="C10" s="336">
        <v>3</v>
      </c>
      <c r="D10" s="336">
        <v>5</v>
      </c>
      <c r="E10" s="336">
        <v>8</v>
      </c>
      <c r="F10" s="88"/>
    </row>
    <row r="11" spans="1:6" ht="15" customHeight="1">
      <c r="A11" s="65" t="s">
        <v>2575</v>
      </c>
      <c r="B11" s="65" t="s">
        <v>1923</v>
      </c>
      <c r="C11" s="336">
        <v>3</v>
      </c>
      <c r="D11" s="336">
        <v>5</v>
      </c>
      <c r="E11" s="336">
        <v>8</v>
      </c>
      <c r="F11" s="88"/>
    </row>
    <row r="12" spans="1:6" ht="15" customHeight="1">
      <c r="A12" s="65" t="s">
        <v>2229</v>
      </c>
      <c r="B12" s="65" t="s">
        <v>266</v>
      </c>
      <c r="C12" s="336">
        <v>4</v>
      </c>
      <c r="D12" s="336">
        <v>3</v>
      </c>
      <c r="E12" s="336">
        <v>7</v>
      </c>
      <c r="F12" s="88"/>
    </row>
    <row r="13" spans="1:6" ht="15" customHeight="1">
      <c r="A13" s="65" t="s">
        <v>2229</v>
      </c>
      <c r="B13" s="65" t="s">
        <v>229</v>
      </c>
      <c r="C13" s="336">
        <v>0</v>
      </c>
      <c r="D13" s="336">
        <v>0</v>
      </c>
      <c r="E13" s="336">
        <v>0</v>
      </c>
      <c r="F13" s="88"/>
    </row>
    <row r="14" spans="1:6" ht="15" customHeight="1">
      <c r="A14" s="65" t="s">
        <v>2229</v>
      </c>
      <c r="B14" s="65" t="s">
        <v>1627</v>
      </c>
      <c r="C14" s="336">
        <v>5</v>
      </c>
      <c r="D14" s="336">
        <v>3</v>
      </c>
      <c r="E14" s="336">
        <v>8</v>
      </c>
      <c r="F14" s="88"/>
    </row>
    <row r="15" spans="1:6" ht="15" customHeight="1">
      <c r="A15" s="65" t="s">
        <v>266</v>
      </c>
      <c r="B15" s="65" t="s">
        <v>2229</v>
      </c>
      <c r="C15" s="336">
        <v>4</v>
      </c>
      <c r="D15" s="336">
        <v>3</v>
      </c>
      <c r="E15" s="336">
        <v>7</v>
      </c>
      <c r="F15" s="88"/>
    </row>
    <row r="16" spans="1:6" ht="15" customHeight="1">
      <c r="A16" s="65" t="s">
        <v>266</v>
      </c>
      <c r="B16" s="65" t="s">
        <v>229</v>
      </c>
      <c r="C16" s="336">
        <v>4</v>
      </c>
      <c r="D16" s="336">
        <v>3</v>
      </c>
      <c r="E16" s="336">
        <v>7</v>
      </c>
      <c r="F16" s="88"/>
    </row>
    <row r="17" spans="1:6" ht="15" customHeight="1">
      <c r="A17" s="65" t="s">
        <v>266</v>
      </c>
      <c r="B17" s="65" t="s">
        <v>1601</v>
      </c>
      <c r="C17" s="336">
        <v>4</v>
      </c>
      <c r="D17" s="336">
        <v>3</v>
      </c>
      <c r="E17" s="336">
        <v>7</v>
      </c>
      <c r="F17" s="88"/>
    </row>
    <row r="18" spans="1:6" ht="15" customHeight="1">
      <c r="A18" s="65" t="s">
        <v>266</v>
      </c>
      <c r="B18" s="65" t="s">
        <v>1822</v>
      </c>
      <c r="C18" s="336">
        <v>5</v>
      </c>
      <c r="D18" s="336">
        <v>3</v>
      </c>
      <c r="E18" s="336">
        <v>8</v>
      </c>
      <c r="F18" s="88"/>
    </row>
    <row r="19" spans="1:6" ht="15" customHeight="1">
      <c r="A19" s="65" t="s">
        <v>266</v>
      </c>
      <c r="B19" s="65" t="s">
        <v>1533</v>
      </c>
      <c r="C19" s="336">
        <v>5</v>
      </c>
      <c r="D19" s="336">
        <v>3</v>
      </c>
      <c r="E19" s="336">
        <v>8</v>
      </c>
      <c r="F19" s="88"/>
    </row>
    <row r="20" spans="1:6" ht="15" customHeight="1">
      <c r="A20" s="65" t="s">
        <v>2376</v>
      </c>
      <c r="B20" s="65" t="s">
        <v>2459</v>
      </c>
      <c r="C20" s="336">
        <v>0</v>
      </c>
      <c r="D20" s="336">
        <v>0</v>
      </c>
      <c r="E20" s="336">
        <v>0</v>
      </c>
      <c r="F20" s="88"/>
    </row>
    <row r="21" spans="1:6" ht="15" customHeight="1">
      <c r="A21" s="65" t="s">
        <v>2376</v>
      </c>
      <c r="B21" s="65" t="s">
        <v>1303</v>
      </c>
      <c r="C21" s="336">
        <v>0</v>
      </c>
      <c r="D21" s="336">
        <v>0</v>
      </c>
      <c r="E21" s="336">
        <v>0</v>
      </c>
      <c r="F21" s="88"/>
    </row>
    <row r="22" spans="1:6" ht="15" customHeight="1">
      <c r="A22" s="65" t="s">
        <v>2376</v>
      </c>
      <c r="B22" s="65" t="s">
        <v>2219</v>
      </c>
      <c r="C22" s="336">
        <v>5</v>
      </c>
      <c r="D22" s="336">
        <v>3</v>
      </c>
      <c r="E22" s="336">
        <v>8</v>
      </c>
      <c r="F22" s="88"/>
    </row>
    <row r="23" spans="1:6" ht="15" customHeight="1">
      <c r="A23" s="65" t="s">
        <v>2376</v>
      </c>
      <c r="B23" s="65" t="s">
        <v>2615</v>
      </c>
      <c r="C23" s="336">
        <v>0</v>
      </c>
      <c r="D23" s="336">
        <v>2</v>
      </c>
      <c r="E23" s="336">
        <v>2</v>
      </c>
      <c r="F23" s="88"/>
    </row>
    <row r="24" spans="1:6" ht="15" customHeight="1">
      <c r="A24" s="65" t="s">
        <v>2459</v>
      </c>
      <c r="B24" s="65" t="s">
        <v>2376</v>
      </c>
      <c r="C24" s="336">
        <v>0</v>
      </c>
      <c r="D24" s="336">
        <v>0</v>
      </c>
      <c r="E24" s="336">
        <v>0</v>
      </c>
      <c r="F24" s="88"/>
    </row>
    <row r="25" spans="1:6" ht="15" customHeight="1">
      <c r="A25" s="65" t="s">
        <v>2459</v>
      </c>
      <c r="B25" s="65" t="s">
        <v>209</v>
      </c>
      <c r="C25" s="336">
        <v>0</v>
      </c>
      <c r="D25" s="336">
        <v>0</v>
      </c>
      <c r="E25" s="336">
        <v>0</v>
      </c>
      <c r="F25" s="88"/>
    </row>
    <row r="26" spans="1:6" ht="15" customHeight="1">
      <c r="A26" s="65" t="s">
        <v>2459</v>
      </c>
      <c r="B26" s="65" t="s">
        <v>1627</v>
      </c>
      <c r="C26" s="336">
        <v>5</v>
      </c>
      <c r="D26" s="336">
        <v>3</v>
      </c>
      <c r="E26" s="336">
        <v>8</v>
      </c>
      <c r="F26" s="88"/>
    </row>
    <row r="27" spans="1:6" ht="15" customHeight="1">
      <c r="A27" s="65" t="s">
        <v>2459</v>
      </c>
      <c r="B27" s="65" t="s">
        <v>2615</v>
      </c>
      <c r="C27" s="336">
        <v>0</v>
      </c>
      <c r="D27" s="336">
        <v>2</v>
      </c>
      <c r="E27" s="336">
        <v>2</v>
      </c>
      <c r="F27" s="88"/>
    </row>
    <row r="28" spans="1:6" ht="15" customHeight="1">
      <c r="A28" s="65" t="s">
        <v>1303</v>
      </c>
      <c r="B28" s="65" t="s">
        <v>2447</v>
      </c>
      <c r="C28" s="336">
        <v>5</v>
      </c>
      <c r="D28" s="336">
        <v>3</v>
      </c>
      <c r="E28" s="336">
        <v>8</v>
      </c>
      <c r="F28" s="88"/>
    </row>
    <row r="29" spans="1:6" ht="15" customHeight="1">
      <c r="A29" s="65" t="s">
        <v>1303</v>
      </c>
      <c r="B29" s="65" t="s">
        <v>2376</v>
      </c>
      <c r="C29" s="336">
        <v>0</v>
      </c>
      <c r="D29" s="336">
        <v>0</v>
      </c>
      <c r="E29" s="336">
        <v>0</v>
      </c>
      <c r="F29" s="88"/>
    </row>
    <row r="30" spans="1:6" ht="15" customHeight="1">
      <c r="A30" s="65" t="s">
        <v>1303</v>
      </c>
      <c r="B30" s="65" t="s">
        <v>229</v>
      </c>
      <c r="C30" s="336">
        <v>0</v>
      </c>
      <c r="D30" s="336">
        <v>0</v>
      </c>
      <c r="E30" s="336">
        <v>0</v>
      </c>
      <c r="F30" s="88"/>
    </row>
    <row r="31" spans="1:6" ht="15" customHeight="1">
      <c r="A31" s="65" t="s">
        <v>1303</v>
      </c>
      <c r="B31" s="65" t="s">
        <v>1865</v>
      </c>
      <c r="C31" s="336">
        <v>0</v>
      </c>
      <c r="D31" s="336">
        <v>2</v>
      </c>
      <c r="E31" s="336">
        <v>2</v>
      </c>
      <c r="F31" s="88"/>
    </row>
    <row r="32" spans="1:6" ht="15" customHeight="1">
      <c r="A32" s="65" t="s">
        <v>1303</v>
      </c>
      <c r="B32" s="65" t="s">
        <v>1090</v>
      </c>
      <c r="C32" s="336">
        <v>5</v>
      </c>
      <c r="D32" s="336">
        <v>3</v>
      </c>
      <c r="E32" s="336">
        <v>8</v>
      </c>
      <c r="F32" s="88"/>
    </row>
    <row r="33" spans="1:6" ht="15" customHeight="1">
      <c r="A33" s="65" t="s">
        <v>1303</v>
      </c>
      <c r="B33" s="65" t="s">
        <v>537</v>
      </c>
      <c r="C33" s="336">
        <v>5</v>
      </c>
      <c r="D33" s="336">
        <v>3</v>
      </c>
      <c r="E33" s="336">
        <v>8</v>
      </c>
      <c r="F33" s="88"/>
    </row>
    <row r="34" spans="1:6" ht="15" customHeight="1">
      <c r="A34" s="65" t="s">
        <v>229</v>
      </c>
      <c r="B34" s="65" t="s">
        <v>2229</v>
      </c>
      <c r="C34" s="336">
        <v>0</v>
      </c>
      <c r="D34" s="336">
        <v>0</v>
      </c>
      <c r="E34" s="336">
        <v>0</v>
      </c>
      <c r="F34" s="88"/>
    </row>
    <row r="35" spans="1:6" ht="15" customHeight="1">
      <c r="A35" s="65" t="s">
        <v>229</v>
      </c>
      <c r="B35" s="65" t="s">
        <v>266</v>
      </c>
      <c r="C35" s="336">
        <v>4</v>
      </c>
      <c r="D35" s="336">
        <v>3</v>
      </c>
      <c r="E35" s="336">
        <v>7</v>
      </c>
      <c r="F35" s="88"/>
    </row>
    <row r="36" spans="1:6" ht="15" customHeight="1">
      <c r="A36" s="65" t="s">
        <v>229</v>
      </c>
      <c r="B36" s="65" t="s">
        <v>2376</v>
      </c>
      <c r="C36" s="336">
        <v>0</v>
      </c>
      <c r="D36" s="336">
        <v>0</v>
      </c>
      <c r="E36" s="336">
        <v>0</v>
      </c>
      <c r="F36" s="88"/>
    </row>
    <row r="37" spans="1:6" ht="15" customHeight="1">
      <c r="A37" s="65" t="s">
        <v>229</v>
      </c>
      <c r="B37" s="65" t="s">
        <v>1303</v>
      </c>
      <c r="C37" s="336">
        <v>0</v>
      </c>
      <c r="D37" s="336">
        <v>0</v>
      </c>
      <c r="E37" s="336">
        <v>0</v>
      </c>
      <c r="F37" s="88"/>
    </row>
    <row r="38" spans="1:6" ht="15" customHeight="1">
      <c r="A38" s="65" t="s">
        <v>229</v>
      </c>
      <c r="B38" s="65" t="s">
        <v>209</v>
      </c>
      <c r="C38" s="336">
        <v>0</v>
      </c>
      <c r="D38" s="336">
        <v>0</v>
      </c>
      <c r="E38" s="336">
        <v>0</v>
      </c>
      <c r="F38" s="88"/>
    </row>
    <row r="39" spans="1:6" ht="15" customHeight="1">
      <c r="A39" s="65" t="s">
        <v>229</v>
      </c>
      <c r="B39" s="65" t="s">
        <v>1601</v>
      </c>
      <c r="C39" s="336">
        <v>4</v>
      </c>
      <c r="D39" s="336">
        <v>3</v>
      </c>
      <c r="E39" s="336">
        <v>7</v>
      </c>
      <c r="F39" s="88"/>
    </row>
    <row r="40" spans="1:6" ht="15" customHeight="1">
      <c r="A40" s="65" t="s">
        <v>229</v>
      </c>
      <c r="B40" s="65" t="s">
        <v>1627</v>
      </c>
      <c r="C40" s="336">
        <v>5</v>
      </c>
      <c r="D40" s="336">
        <v>3</v>
      </c>
      <c r="E40" s="336">
        <v>8</v>
      </c>
      <c r="F40" s="88"/>
    </row>
    <row r="41" spans="1:6" ht="15" customHeight="1">
      <c r="A41" s="65" t="s">
        <v>229</v>
      </c>
      <c r="B41" s="65" t="s">
        <v>1865</v>
      </c>
      <c r="C41" s="336">
        <v>0</v>
      </c>
      <c r="D41" s="336">
        <v>2</v>
      </c>
      <c r="E41" s="336">
        <v>2</v>
      </c>
      <c r="F41" s="88"/>
    </row>
    <row r="42" spans="1:6" ht="15" customHeight="1">
      <c r="A42" s="65" t="s">
        <v>229</v>
      </c>
      <c r="B42" s="65" t="s">
        <v>2333</v>
      </c>
      <c r="C42" s="336">
        <v>4</v>
      </c>
      <c r="D42" s="336">
        <v>3</v>
      </c>
      <c r="E42" s="336">
        <v>7</v>
      </c>
      <c r="F42" s="88"/>
    </row>
    <row r="43" spans="1:6" ht="15" customHeight="1">
      <c r="A43" s="65" t="s">
        <v>209</v>
      </c>
      <c r="B43" s="65" t="s">
        <v>2459</v>
      </c>
      <c r="C43" s="336">
        <v>0</v>
      </c>
      <c r="D43" s="336">
        <v>0</v>
      </c>
      <c r="E43" s="336">
        <v>0</v>
      </c>
      <c r="F43" s="88"/>
    </row>
    <row r="44" spans="1:6" ht="15" customHeight="1">
      <c r="A44" s="65" t="s">
        <v>209</v>
      </c>
      <c r="B44" s="65" t="s">
        <v>229</v>
      </c>
      <c r="C44" s="336">
        <v>0</v>
      </c>
      <c r="D44" s="336">
        <v>0</v>
      </c>
      <c r="E44" s="336">
        <v>0</v>
      </c>
      <c r="F44" s="88"/>
    </row>
    <row r="45" spans="1:6" ht="15" customHeight="1">
      <c r="A45" s="65" t="s">
        <v>209</v>
      </c>
      <c r="B45" s="65" t="s">
        <v>2615</v>
      </c>
      <c r="C45" s="336">
        <v>0</v>
      </c>
      <c r="D45" s="336">
        <v>2</v>
      </c>
      <c r="E45" s="336">
        <v>2</v>
      </c>
      <c r="F45" s="88"/>
    </row>
    <row r="46" spans="1:6" ht="15" customHeight="1">
      <c r="A46" s="65" t="s">
        <v>1601</v>
      </c>
      <c r="B46" s="65" t="s">
        <v>266</v>
      </c>
      <c r="C46" s="336">
        <v>2</v>
      </c>
      <c r="D46" s="336">
        <v>3</v>
      </c>
      <c r="E46" s="336">
        <v>5</v>
      </c>
      <c r="F46" s="88"/>
    </row>
    <row r="47" spans="1:6" ht="15" customHeight="1">
      <c r="A47" s="65" t="s">
        <v>1601</v>
      </c>
      <c r="B47" s="65" t="s">
        <v>229</v>
      </c>
      <c r="C47" s="336">
        <v>2</v>
      </c>
      <c r="D47" s="336">
        <v>3</v>
      </c>
      <c r="E47" s="336">
        <v>5</v>
      </c>
      <c r="F47" s="88"/>
    </row>
    <row r="48" spans="1:6" ht="15" customHeight="1">
      <c r="A48" s="65" t="s">
        <v>1601</v>
      </c>
      <c r="B48" s="65" t="s">
        <v>1533</v>
      </c>
      <c r="C48" s="336">
        <v>2</v>
      </c>
      <c r="D48" s="336">
        <v>3</v>
      </c>
      <c r="E48" s="336">
        <v>5</v>
      </c>
      <c r="F48" s="88"/>
    </row>
    <row r="49" spans="1:6" ht="15" customHeight="1">
      <c r="A49" s="65" t="s">
        <v>1601</v>
      </c>
      <c r="B49" s="65" t="s">
        <v>1090</v>
      </c>
      <c r="C49" s="336">
        <v>0</v>
      </c>
      <c r="D49" s="336">
        <v>0</v>
      </c>
      <c r="E49" s="336">
        <v>0</v>
      </c>
      <c r="F49" s="88"/>
    </row>
    <row r="50" spans="1:6" ht="15" customHeight="1">
      <c r="A50" s="65" t="s">
        <v>2149</v>
      </c>
      <c r="B50" s="65" t="s">
        <v>1177</v>
      </c>
      <c r="C50" s="336">
        <v>0</v>
      </c>
      <c r="D50" s="336">
        <v>3</v>
      </c>
      <c r="E50" s="336">
        <v>3</v>
      </c>
      <c r="F50" s="88"/>
    </row>
    <row r="51" spans="1:6" ht="15" customHeight="1">
      <c r="A51" s="65" t="s">
        <v>2149</v>
      </c>
      <c r="B51" s="65" t="s">
        <v>2198</v>
      </c>
      <c r="C51" s="336">
        <v>0</v>
      </c>
      <c r="D51" s="336">
        <v>3</v>
      </c>
      <c r="E51" s="336">
        <v>3</v>
      </c>
      <c r="F51" s="88"/>
    </row>
    <row r="52" spans="1:6" ht="15" customHeight="1">
      <c r="A52" s="65" t="s">
        <v>2149</v>
      </c>
      <c r="B52" s="65" t="s">
        <v>438</v>
      </c>
      <c r="C52" s="336">
        <v>0</v>
      </c>
      <c r="D52" s="336">
        <v>3</v>
      </c>
      <c r="E52" s="336">
        <v>3</v>
      </c>
      <c r="F52" s="88"/>
    </row>
    <row r="53" spans="1:6" ht="15" customHeight="1">
      <c r="A53" s="65" t="s">
        <v>2219</v>
      </c>
      <c r="B53" s="65" t="s">
        <v>2376</v>
      </c>
      <c r="C53" s="336">
        <v>3</v>
      </c>
      <c r="D53" s="336">
        <v>5</v>
      </c>
      <c r="E53" s="336">
        <v>8</v>
      </c>
      <c r="F53" s="88"/>
    </row>
    <row r="54" spans="1:6" ht="15" customHeight="1">
      <c r="A54" s="65" t="s">
        <v>2219</v>
      </c>
      <c r="B54" s="65" t="s">
        <v>537</v>
      </c>
      <c r="C54" s="336">
        <v>3</v>
      </c>
      <c r="D54" s="336">
        <v>5</v>
      </c>
      <c r="E54" s="336">
        <v>8</v>
      </c>
      <c r="F54" s="88"/>
    </row>
    <row r="55" spans="1:6" ht="15" customHeight="1">
      <c r="A55" s="65" t="s">
        <v>1822</v>
      </c>
      <c r="B55" s="65" t="s">
        <v>266</v>
      </c>
      <c r="C55" s="336">
        <v>3</v>
      </c>
      <c r="D55" s="336">
        <v>5</v>
      </c>
      <c r="E55" s="336">
        <v>8</v>
      </c>
      <c r="F55" s="88"/>
    </row>
    <row r="56" spans="1:6" ht="15" customHeight="1">
      <c r="A56" s="65" t="s">
        <v>1177</v>
      </c>
      <c r="B56" s="65" t="s">
        <v>2149</v>
      </c>
      <c r="C56" s="336">
        <v>0</v>
      </c>
      <c r="D56" s="336">
        <v>3</v>
      </c>
      <c r="E56" s="336">
        <v>3</v>
      </c>
      <c r="F56" s="88"/>
    </row>
    <row r="57" spans="1:6" ht="15" customHeight="1">
      <c r="A57" s="65" t="s">
        <v>1177</v>
      </c>
      <c r="B57" s="65" t="s">
        <v>2198</v>
      </c>
      <c r="C57" s="336">
        <v>0</v>
      </c>
      <c r="D57" s="336">
        <v>0</v>
      </c>
      <c r="E57" s="336">
        <v>0</v>
      </c>
      <c r="F57" s="88"/>
    </row>
    <row r="58" spans="1:6" ht="15" customHeight="1">
      <c r="A58" s="65" t="s">
        <v>1177</v>
      </c>
      <c r="B58" s="65" t="s">
        <v>1627</v>
      </c>
      <c r="C58" s="336">
        <v>4</v>
      </c>
      <c r="D58" s="336">
        <v>3</v>
      </c>
      <c r="E58" s="336">
        <v>7</v>
      </c>
      <c r="F58" s="88"/>
    </row>
    <row r="59" spans="1:6" ht="15" customHeight="1">
      <c r="A59" s="65" t="s">
        <v>1177</v>
      </c>
      <c r="B59" s="65" t="s">
        <v>2618</v>
      </c>
      <c r="C59" s="336">
        <v>5</v>
      </c>
      <c r="D59" s="336">
        <v>3</v>
      </c>
      <c r="E59" s="336">
        <v>8</v>
      </c>
      <c r="F59" s="88"/>
    </row>
    <row r="60" spans="1:6" ht="15" customHeight="1">
      <c r="A60" s="65" t="s">
        <v>2198</v>
      </c>
      <c r="B60" s="65" t="s">
        <v>2149</v>
      </c>
      <c r="C60" s="336">
        <v>0</v>
      </c>
      <c r="D60" s="336">
        <v>3</v>
      </c>
      <c r="E60" s="336">
        <v>3</v>
      </c>
      <c r="F60" s="88"/>
    </row>
    <row r="61" spans="1:6" ht="15" customHeight="1">
      <c r="A61" s="65" t="s">
        <v>2198</v>
      </c>
      <c r="B61" s="65" t="s">
        <v>1177</v>
      </c>
      <c r="C61" s="336">
        <v>0</v>
      </c>
      <c r="D61" s="336">
        <v>0</v>
      </c>
      <c r="E61" s="336">
        <v>0</v>
      </c>
      <c r="F61" s="88"/>
    </row>
    <row r="62" spans="1:6" ht="15" customHeight="1">
      <c r="A62" s="65" t="s">
        <v>2198</v>
      </c>
      <c r="B62" s="65" t="s">
        <v>438</v>
      </c>
      <c r="C62" s="336">
        <v>0</v>
      </c>
      <c r="D62" s="336">
        <v>0</v>
      </c>
      <c r="E62" s="336">
        <v>0</v>
      </c>
      <c r="F62" s="88"/>
    </row>
    <row r="63" spans="1:6" ht="15" customHeight="1">
      <c r="A63" s="65" t="s">
        <v>2198</v>
      </c>
      <c r="B63" s="65" t="s">
        <v>442</v>
      </c>
      <c r="C63" s="336">
        <v>5</v>
      </c>
      <c r="D63" s="336">
        <v>3</v>
      </c>
      <c r="E63" s="336">
        <v>8</v>
      </c>
      <c r="F63" s="88"/>
    </row>
    <row r="64" spans="1:6" ht="15" customHeight="1">
      <c r="A64" s="65" t="s">
        <v>438</v>
      </c>
      <c r="B64" s="65" t="s">
        <v>2149</v>
      </c>
      <c r="C64" s="336">
        <v>0</v>
      </c>
      <c r="D64" s="336">
        <v>3</v>
      </c>
      <c r="E64" s="336">
        <v>3</v>
      </c>
      <c r="F64" s="88"/>
    </row>
    <row r="65" spans="1:6" ht="15" customHeight="1">
      <c r="A65" s="65" t="s">
        <v>438</v>
      </c>
      <c r="B65" s="65" t="s">
        <v>2198</v>
      </c>
      <c r="C65" s="336">
        <v>0</v>
      </c>
      <c r="D65" s="336">
        <v>0</v>
      </c>
      <c r="E65" s="336">
        <v>0</v>
      </c>
      <c r="F65" s="88"/>
    </row>
    <row r="66" spans="1:6" ht="15" customHeight="1">
      <c r="A66" s="65" t="s">
        <v>438</v>
      </c>
      <c r="B66" s="65" t="s">
        <v>442</v>
      </c>
      <c r="C66" s="336">
        <v>5</v>
      </c>
      <c r="D66" s="336">
        <v>3</v>
      </c>
      <c r="E66" s="336">
        <v>8</v>
      </c>
      <c r="F66" s="88"/>
    </row>
    <row r="67" spans="1:6" ht="15" customHeight="1">
      <c r="A67" s="65" t="s">
        <v>1627</v>
      </c>
      <c r="B67" s="65" t="s">
        <v>2229</v>
      </c>
      <c r="C67" s="336">
        <v>2</v>
      </c>
      <c r="D67" s="336">
        <v>5</v>
      </c>
      <c r="E67" s="336">
        <v>7</v>
      </c>
      <c r="F67" s="88"/>
    </row>
    <row r="68" spans="1:6" ht="15" customHeight="1">
      <c r="A68" s="65" t="s">
        <v>1627</v>
      </c>
      <c r="B68" s="65" t="s">
        <v>2459</v>
      </c>
      <c r="C68" s="336">
        <v>2</v>
      </c>
      <c r="D68" s="336">
        <v>5</v>
      </c>
      <c r="E68" s="336">
        <v>7</v>
      </c>
      <c r="F68" s="88"/>
    </row>
    <row r="69" spans="1:6" ht="15" customHeight="1">
      <c r="A69" s="65" t="s">
        <v>1627</v>
      </c>
      <c r="B69" s="65" t="s">
        <v>229</v>
      </c>
      <c r="C69" s="336">
        <v>2</v>
      </c>
      <c r="D69" s="336">
        <v>5</v>
      </c>
      <c r="E69" s="336">
        <v>7</v>
      </c>
      <c r="F69" s="88"/>
    </row>
    <row r="70" spans="1:6" ht="15" customHeight="1">
      <c r="A70" s="65" t="s">
        <v>1627</v>
      </c>
      <c r="B70" s="65" t="s">
        <v>1177</v>
      </c>
      <c r="C70" s="336">
        <v>2</v>
      </c>
      <c r="D70" s="336">
        <v>5</v>
      </c>
      <c r="E70" s="336">
        <v>7</v>
      </c>
      <c r="F70" s="88"/>
    </row>
    <row r="71" spans="1:6" ht="15" customHeight="1">
      <c r="A71" s="65" t="s">
        <v>442</v>
      </c>
      <c r="B71" s="65" t="s">
        <v>2198</v>
      </c>
      <c r="C71" s="336">
        <v>3</v>
      </c>
      <c r="D71" s="336">
        <v>3</v>
      </c>
      <c r="E71" s="336">
        <v>6</v>
      </c>
      <c r="F71" s="88"/>
    </row>
    <row r="72" spans="1:6" ht="15" customHeight="1">
      <c r="A72" s="65" t="s">
        <v>442</v>
      </c>
      <c r="B72" s="65" t="s">
        <v>438</v>
      </c>
      <c r="C72" s="336">
        <v>3</v>
      </c>
      <c r="D72" s="336">
        <v>3</v>
      </c>
      <c r="E72" s="336">
        <v>6</v>
      </c>
      <c r="F72" s="88"/>
    </row>
    <row r="73" spans="1:6" ht="15" customHeight="1">
      <c r="A73" s="65" t="s">
        <v>442</v>
      </c>
      <c r="B73" s="65" t="s">
        <v>2618</v>
      </c>
      <c r="C73" s="336">
        <v>0</v>
      </c>
      <c r="D73" s="336">
        <v>0</v>
      </c>
      <c r="E73" s="336">
        <v>0</v>
      </c>
      <c r="F73" s="88"/>
    </row>
    <row r="74" spans="1:6" ht="15" customHeight="1">
      <c r="A74" s="65" t="s">
        <v>2618</v>
      </c>
      <c r="B74" s="65" t="s">
        <v>1177</v>
      </c>
      <c r="C74" s="336">
        <v>3</v>
      </c>
      <c r="D74" s="336">
        <v>3</v>
      </c>
      <c r="E74" s="336">
        <v>6</v>
      </c>
      <c r="F74" s="88"/>
    </row>
    <row r="75" spans="1:6" ht="15" customHeight="1">
      <c r="A75" s="65" t="s">
        <v>2618</v>
      </c>
      <c r="B75" s="65" t="s">
        <v>442</v>
      </c>
      <c r="C75" s="336">
        <v>0</v>
      </c>
      <c r="D75" s="336">
        <v>0</v>
      </c>
      <c r="E75" s="336">
        <v>0</v>
      </c>
      <c r="F75" s="88"/>
    </row>
    <row r="76" spans="1:6" ht="15" customHeight="1">
      <c r="A76" s="65" t="s">
        <v>2618</v>
      </c>
      <c r="B76" s="65" t="s">
        <v>2615</v>
      </c>
      <c r="C76" s="336">
        <v>0</v>
      </c>
      <c r="D76" s="336">
        <v>0</v>
      </c>
      <c r="E76" s="336">
        <v>0</v>
      </c>
      <c r="F76" s="88"/>
    </row>
    <row r="77" spans="1:6" ht="15" customHeight="1">
      <c r="A77" s="65" t="s">
        <v>2615</v>
      </c>
      <c r="B77" s="65" t="s">
        <v>2376</v>
      </c>
      <c r="C77" s="336">
        <v>0</v>
      </c>
      <c r="D77" s="336">
        <v>2</v>
      </c>
      <c r="E77" s="336">
        <v>2</v>
      </c>
      <c r="F77" s="88"/>
    </row>
    <row r="78" spans="1:6" ht="15" customHeight="1">
      <c r="A78" s="65" t="s">
        <v>2615</v>
      </c>
      <c r="B78" s="65" t="s">
        <v>2459</v>
      </c>
      <c r="C78" s="336">
        <v>0</v>
      </c>
      <c r="D78" s="336">
        <v>2</v>
      </c>
      <c r="E78" s="336">
        <v>2</v>
      </c>
      <c r="F78" s="88"/>
    </row>
    <row r="79" spans="1:6" ht="15" customHeight="1">
      <c r="A79" s="65" t="s">
        <v>2615</v>
      </c>
      <c r="B79" s="65" t="s">
        <v>1303</v>
      </c>
      <c r="C79" s="336">
        <v>0</v>
      </c>
      <c r="D79" s="336">
        <v>2</v>
      </c>
      <c r="E79" s="336">
        <v>2</v>
      </c>
      <c r="F79" s="88"/>
    </row>
    <row r="80" spans="1:6" ht="15" customHeight="1">
      <c r="A80" s="65" t="s">
        <v>2615</v>
      </c>
      <c r="B80" s="65" t="s">
        <v>229</v>
      </c>
      <c r="C80" s="336">
        <v>0</v>
      </c>
      <c r="D80" s="336">
        <v>2</v>
      </c>
      <c r="E80" s="336">
        <v>2</v>
      </c>
      <c r="F80" s="88"/>
    </row>
    <row r="81" spans="1:6" ht="15" customHeight="1">
      <c r="A81" s="65" t="s">
        <v>2615</v>
      </c>
      <c r="B81" s="65" t="s">
        <v>209</v>
      </c>
      <c r="C81" s="336">
        <v>0</v>
      </c>
      <c r="D81" s="336">
        <v>2</v>
      </c>
      <c r="E81" s="336">
        <v>2</v>
      </c>
      <c r="F81" s="88"/>
    </row>
    <row r="82" spans="1:6" ht="15" customHeight="1">
      <c r="A82" s="65" t="s">
        <v>2615</v>
      </c>
      <c r="B82" s="65" t="s">
        <v>2219</v>
      </c>
      <c r="C82" s="336">
        <v>3</v>
      </c>
      <c r="D82" s="336">
        <v>3</v>
      </c>
      <c r="E82" s="336">
        <v>6</v>
      </c>
      <c r="F82" s="88"/>
    </row>
    <row r="83" spans="1:6" ht="15" customHeight="1">
      <c r="A83" s="65" t="s">
        <v>2615</v>
      </c>
      <c r="B83" s="65" t="s">
        <v>2618</v>
      </c>
      <c r="C83" s="336">
        <v>0</v>
      </c>
      <c r="D83" s="336">
        <v>0</v>
      </c>
      <c r="E83" s="336">
        <v>0</v>
      </c>
      <c r="F83" s="88"/>
    </row>
    <row r="84" spans="1:6" ht="15" customHeight="1">
      <c r="A84" s="65" t="s">
        <v>2615</v>
      </c>
      <c r="B84" s="65" t="s">
        <v>537</v>
      </c>
      <c r="C84" s="336">
        <v>3</v>
      </c>
      <c r="D84" s="336">
        <v>3</v>
      </c>
      <c r="E84" s="336">
        <v>6</v>
      </c>
      <c r="F84" s="88"/>
    </row>
    <row r="85" spans="1:6" ht="15" customHeight="1">
      <c r="A85" s="65" t="s">
        <v>2615</v>
      </c>
      <c r="B85" s="65" t="s">
        <v>2625</v>
      </c>
      <c r="C85" s="336">
        <v>3</v>
      </c>
      <c r="D85" s="336">
        <v>3</v>
      </c>
      <c r="E85" s="336">
        <v>6</v>
      </c>
      <c r="F85" s="88"/>
    </row>
    <row r="86" spans="1:6" ht="15" customHeight="1">
      <c r="A86" s="65" t="s">
        <v>1533</v>
      </c>
      <c r="B86" s="65" t="s">
        <v>266</v>
      </c>
      <c r="C86" s="336">
        <v>3</v>
      </c>
      <c r="D86" s="336">
        <v>5</v>
      </c>
      <c r="E86" s="336">
        <v>8</v>
      </c>
      <c r="F86" s="88"/>
    </row>
    <row r="87" spans="1:6" ht="15" customHeight="1">
      <c r="A87" s="65" t="s">
        <v>1533</v>
      </c>
      <c r="B87" s="65" t="s">
        <v>1601</v>
      </c>
      <c r="C87" s="336">
        <v>3</v>
      </c>
      <c r="D87" s="336">
        <v>5</v>
      </c>
      <c r="E87" s="336">
        <v>8</v>
      </c>
      <c r="F87" s="88"/>
    </row>
    <row r="88" spans="1:6" ht="15" customHeight="1">
      <c r="A88" s="65" t="s">
        <v>1533</v>
      </c>
      <c r="B88" s="65" t="s">
        <v>1090</v>
      </c>
      <c r="C88" s="336">
        <v>3</v>
      </c>
      <c r="D88" s="336">
        <v>5</v>
      </c>
      <c r="E88" s="336">
        <v>8</v>
      </c>
      <c r="F88" s="88"/>
    </row>
    <row r="89" spans="1:6" ht="15" customHeight="1">
      <c r="A89" s="65" t="s">
        <v>1923</v>
      </c>
      <c r="B89" s="65" t="s">
        <v>2447</v>
      </c>
      <c r="C89" s="336">
        <v>5</v>
      </c>
      <c r="D89" s="336">
        <v>5</v>
      </c>
      <c r="E89" s="336">
        <v>10</v>
      </c>
      <c r="F89" s="88"/>
    </row>
    <row r="90" spans="1:6" ht="15" customHeight="1">
      <c r="A90" s="65" t="s">
        <v>1923</v>
      </c>
      <c r="B90" s="65" t="s">
        <v>2575</v>
      </c>
      <c r="C90" s="336">
        <v>5</v>
      </c>
      <c r="D90" s="336">
        <v>5</v>
      </c>
      <c r="E90" s="336">
        <v>10</v>
      </c>
      <c r="F90" s="88"/>
    </row>
    <row r="91" spans="1:6" ht="15" customHeight="1">
      <c r="A91" s="65" t="s">
        <v>1923</v>
      </c>
      <c r="B91" s="65" t="s">
        <v>537</v>
      </c>
      <c r="C91" s="336">
        <v>5</v>
      </c>
      <c r="D91" s="336">
        <v>5</v>
      </c>
      <c r="E91" s="336">
        <v>10</v>
      </c>
      <c r="F91" s="57"/>
    </row>
    <row r="92" spans="1:6" ht="15" customHeight="1">
      <c r="A92" s="65" t="s">
        <v>1923</v>
      </c>
      <c r="B92" s="65" t="s">
        <v>2625</v>
      </c>
      <c r="C92" s="336">
        <v>5</v>
      </c>
      <c r="D92" s="336">
        <v>5</v>
      </c>
      <c r="E92" s="336">
        <v>10</v>
      </c>
      <c r="F92" s="57"/>
    </row>
    <row r="93" spans="1:6" ht="15" customHeight="1">
      <c r="A93" s="65" t="s">
        <v>1090</v>
      </c>
      <c r="B93" s="65" t="s">
        <v>2447</v>
      </c>
      <c r="C93" s="336">
        <v>2</v>
      </c>
      <c r="D93" s="336">
        <v>3</v>
      </c>
      <c r="E93" s="336">
        <v>5</v>
      </c>
      <c r="F93" s="57"/>
    </row>
    <row r="94" spans="1:6" ht="15" customHeight="1">
      <c r="A94" s="65" t="s">
        <v>1090</v>
      </c>
      <c r="B94" s="65" t="s">
        <v>1303</v>
      </c>
      <c r="C94" s="336">
        <v>2</v>
      </c>
      <c r="D94" s="336">
        <v>3</v>
      </c>
      <c r="E94" s="336">
        <v>5</v>
      </c>
      <c r="F94" s="57"/>
    </row>
    <row r="95" spans="1:6" ht="15" customHeight="1">
      <c r="A95" s="65" t="s">
        <v>1090</v>
      </c>
      <c r="B95" s="65" t="s">
        <v>229</v>
      </c>
      <c r="C95" s="336">
        <v>2</v>
      </c>
      <c r="D95" s="336">
        <v>3</v>
      </c>
      <c r="E95" s="336">
        <v>5</v>
      </c>
      <c r="F95" s="57"/>
    </row>
    <row r="96" spans="1:6" ht="15" customHeight="1">
      <c r="A96" s="65" t="s">
        <v>1090</v>
      </c>
      <c r="B96" s="65" t="s">
        <v>1601</v>
      </c>
      <c r="C96" s="336">
        <v>0</v>
      </c>
      <c r="D96" s="336">
        <v>0</v>
      </c>
      <c r="E96" s="336">
        <v>0</v>
      </c>
      <c r="F96" s="57"/>
    </row>
    <row r="97" spans="1:6" ht="15" customHeight="1">
      <c r="A97" s="65" t="s">
        <v>1090</v>
      </c>
      <c r="B97" s="65" t="s">
        <v>1533</v>
      </c>
      <c r="C97" s="336">
        <v>2</v>
      </c>
      <c r="D97" s="336">
        <v>3</v>
      </c>
      <c r="E97" s="336">
        <v>5</v>
      </c>
      <c r="F97" s="57"/>
    </row>
    <row r="98" spans="1:6" ht="15" customHeight="1">
      <c r="A98" s="65" t="s">
        <v>1090</v>
      </c>
      <c r="B98" s="65" t="s">
        <v>1089</v>
      </c>
      <c r="C98" s="336">
        <v>0</v>
      </c>
      <c r="D98" s="336">
        <v>0</v>
      </c>
      <c r="E98" s="336">
        <v>0</v>
      </c>
      <c r="F98" s="57"/>
    </row>
    <row r="99" spans="1:6" ht="15" customHeight="1">
      <c r="A99" s="65" t="s">
        <v>1089</v>
      </c>
      <c r="B99" s="65" t="s">
        <v>215</v>
      </c>
      <c r="C99" s="336">
        <v>2</v>
      </c>
      <c r="D99" s="336">
        <v>3</v>
      </c>
      <c r="E99" s="336">
        <v>5</v>
      </c>
      <c r="F99" s="57"/>
    </row>
    <row r="100" spans="1:6" ht="15" customHeight="1">
      <c r="A100" s="65" t="s">
        <v>1089</v>
      </c>
      <c r="B100" s="65" t="s">
        <v>2447</v>
      </c>
      <c r="C100" s="336">
        <v>2</v>
      </c>
      <c r="D100" s="336">
        <v>3</v>
      </c>
      <c r="E100" s="336">
        <v>5</v>
      </c>
      <c r="F100" s="57"/>
    </row>
    <row r="101" spans="1:6" ht="15" customHeight="1">
      <c r="A101" s="65" t="s">
        <v>1089</v>
      </c>
      <c r="B101" s="65" t="s">
        <v>397</v>
      </c>
      <c r="C101" s="336">
        <v>2</v>
      </c>
      <c r="D101" s="336">
        <v>3</v>
      </c>
      <c r="E101" s="336">
        <v>5</v>
      </c>
      <c r="F101" s="57"/>
    </row>
    <row r="102" spans="1:6" ht="15" customHeight="1">
      <c r="A102" s="65" t="s">
        <v>1089</v>
      </c>
      <c r="B102" s="65" t="s">
        <v>1090</v>
      </c>
      <c r="C102" s="336">
        <v>0</v>
      </c>
      <c r="D102" s="336">
        <v>0</v>
      </c>
      <c r="E102" s="336">
        <v>0</v>
      </c>
      <c r="F102" s="57"/>
    </row>
    <row r="103" spans="1:6" ht="15" customHeight="1">
      <c r="A103" s="65" t="s">
        <v>537</v>
      </c>
      <c r="B103" s="65" t="s">
        <v>2447</v>
      </c>
      <c r="C103" s="336">
        <v>4</v>
      </c>
      <c r="D103" s="336">
        <v>5</v>
      </c>
      <c r="E103" s="336">
        <v>9</v>
      </c>
      <c r="F103" s="57"/>
    </row>
    <row r="104" spans="1:6" ht="15" customHeight="1">
      <c r="A104" s="65" t="s">
        <v>537</v>
      </c>
      <c r="B104" s="65" t="s">
        <v>857</v>
      </c>
      <c r="C104" s="336">
        <v>4</v>
      </c>
      <c r="D104" s="336">
        <v>5</v>
      </c>
      <c r="E104" s="336">
        <v>9</v>
      </c>
      <c r="F104" s="57"/>
    </row>
    <row r="105" spans="1:6" ht="15" customHeight="1">
      <c r="A105" s="65" t="s">
        <v>537</v>
      </c>
      <c r="B105" s="65" t="s">
        <v>2219</v>
      </c>
      <c r="C105" s="336">
        <v>4</v>
      </c>
      <c r="D105" s="336">
        <v>5</v>
      </c>
      <c r="E105" s="336">
        <v>9</v>
      </c>
      <c r="F105" s="57"/>
    </row>
    <row r="106" spans="1:6" ht="15" customHeight="1">
      <c r="A106" s="65" t="s">
        <v>537</v>
      </c>
      <c r="B106" s="65" t="s">
        <v>2615</v>
      </c>
      <c r="C106" s="336">
        <v>4</v>
      </c>
      <c r="D106" s="336">
        <v>5</v>
      </c>
      <c r="E106" s="336">
        <v>9</v>
      </c>
      <c r="F106" s="57"/>
    </row>
    <row r="107" spans="1:6" ht="15" customHeight="1">
      <c r="A107" s="65" t="s">
        <v>537</v>
      </c>
      <c r="B107" s="65" t="s">
        <v>1923</v>
      </c>
      <c r="C107" s="336">
        <v>4</v>
      </c>
      <c r="D107" s="336">
        <v>5</v>
      </c>
      <c r="E107" s="336">
        <v>9</v>
      </c>
      <c r="F107" s="57"/>
    </row>
    <row r="108" spans="1:6" ht="15" customHeight="1">
      <c r="A108" s="65" t="s">
        <v>537</v>
      </c>
      <c r="B108" s="65" t="s">
        <v>2625</v>
      </c>
      <c r="C108" s="336">
        <v>4</v>
      </c>
      <c r="D108" s="336">
        <v>5</v>
      </c>
      <c r="E108" s="336">
        <v>9</v>
      </c>
      <c r="F108" s="57"/>
    </row>
    <row r="109" spans="1:5" ht="15" customHeight="1">
      <c r="A109" s="44" t="s">
        <v>2625</v>
      </c>
      <c r="B109" s="44" t="s">
        <v>2615</v>
      </c>
      <c r="C109" s="44">
        <v>2</v>
      </c>
      <c r="D109" s="44">
        <v>5</v>
      </c>
      <c r="E109" s="44">
        <v>7</v>
      </c>
    </row>
    <row r="110" spans="1:5" ht="15" customHeight="1">
      <c r="A110" s="4" t="s">
        <v>2625</v>
      </c>
      <c r="B110" s="7" t="s">
        <v>1923</v>
      </c>
      <c r="C110" s="7">
        <v>2</v>
      </c>
      <c r="D110" s="7">
        <v>5</v>
      </c>
      <c r="E110" s="7">
        <v>7</v>
      </c>
    </row>
    <row r="111" spans="1:5" ht="15" customHeight="1">
      <c r="A111" s="4" t="s">
        <v>2625</v>
      </c>
      <c r="B111" s="7" t="s">
        <v>537</v>
      </c>
      <c r="C111" s="7">
        <v>2</v>
      </c>
      <c r="D111" s="7">
        <v>5</v>
      </c>
      <c r="E111" s="7">
        <v>7</v>
      </c>
    </row>
    <row r="112" ht="15" customHeight="1">
      <c r="A112" s="4"/>
    </row>
    <row r="113" ht="15" customHeight="1">
      <c r="A113" s="4" t="s">
        <v>1126</v>
      </c>
    </row>
    <row r="114" ht="15" customHeight="1">
      <c r="A114" s="4" t="s">
        <v>1657</v>
      </c>
    </row>
  </sheetData>
  <mergeCells count="2">
    <mergeCell ref="A1:E1"/>
    <mergeCell ref="B2:D2"/>
  </mergeCells>
  <printOptions/>
  <pageMargins left="0.75" right="0.75" top="1" bottom="1" header="0.5" footer="0.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W62"/>
  <sheetViews>
    <sheetView workbookViewId="0" topLeftCell="A1"/>
  </sheetViews>
  <sheetFormatPr defaultColWidth="17.140625" defaultRowHeight="12.75" customHeight="1"/>
  <cols>
    <col min="1" max="1" width="17.7109375" style="0" customWidth="1"/>
    <col min="2" max="2" width="19.8515625" style="0" customWidth="1"/>
    <col min="3" max="3" width="15.140625" style="0" customWidth="1"/>
    <col min="4" max="4" width="13.8515625" style="0" customWidth="1"/>
    <col min="5" max="5" width="16.140625" style="0" customWidth="1"/>
    <col min="6" max="23" width="17.140625" style="0" customWidth="1"/>
  </cols>
  <sheetData>
    <row r="1" spans="1:7" ht="71.25">
      <c r="A1" s="133" t="s">
        <v>757</v>
      </c>
      <c r="B1" s="133"/>
      <c r="C1" s="133"/>
      <c r="D1" s="133"/>
      <c r="E1" s="133"/>
      <c r="F1" s="133"/>
      <c r="G1" s="133"/>
    </row>
    <row r="2" ht="12.75" customHeight="1"/>
    <row r="3" ht="12.75" customHeight="1"/>
    <row r="4" spans="1:6" ht="42.75">
      <c r="A4" s="7" t="s">
        <v>1225</v>
      </c>
      <c r="B4" s="7" t="s">
        <v>1006</v>
      </c>
      <c r="C4" s="7" t="s">
        <v>540</v>
      </c>
      <c r="D4" s="7" t="s">
        <v>721</v>
      </c>
      <c r="F4" s="7" t="s">
        <v>693</v>
      </c>
    </row>
    <row r="5" spans="1:6" ht="71.25">
      <c r="A5" s="7" t="s">
        <v>2700</v>
      </c>
      <c r="B5" s="7">
        <v>2920</v>
      </c>
      <c r="C5" s="7">
        <v>0.75</v>
      </c>
      <c r="D5" s="7" t="s">
        <v>2457</v>
      </c>
      <c r="F5" s="7" t="s">
        <v>2014</v>
      </c>
    </row>
    <row r="6" spans="1:6" ht="85.5">
      <c r="A6" s="7" t="s">
        <v>2484</v>
      </c>
      <c r="B6" s="7">
        <v>1500</v>
      </c>
      <c r="C6" s="7">
        <v>0.44</v>
      </c>
      <c r="D6" s="7" t="s">
        <v>1395</v>
      </c>
      <c r="F6" s="337" t="s">
        <v>1827</v>
      </c>
    </row>
    <row r="7" spans="1:6" ht="71.25">
      <c r="A7" s="7" t="s">
        <v>2496</v>
      </c>
      <c r="B7" s="7">
        <v>3000</v>
      </c>
      <c r="C7" s="7">
        <v>0.09</v>
      </c>
      <c r="D7" s="7" t="s">
        <v>2324</v>
      </c>
      <c r="F7" s="7">
        <v>0</v>
      </c>
    </row>
    <row r="8" spans="1:6" ht="128.25">
      <c r="A8" s="7" t="s">
        <v>24</v>
      </c>
      <c r="B8" s="7">
        <v>1400</v>
      </c>
      <c r="C8" s="7">
        <v>0.71</v>
      </c>
      <c r="D8" s="7" t="s">
        <v>655</v>
      </c>
      <c r="F8" s="7" t="s">
        <v>2142</v>
      </c>
    </row>
    <row r="9" ht="12.75" customHeight="1"/>
    <row r="10" ht="12.75" customHeight="1"/>
    <row r="11" ht="12.75" customHeight="1"/>
    <row r="12" ht="12.75" customHeight="1"/>
    <row r="13" spans="1:8" ht="63">
      <c r="A13" s="53"/>
      <c r="B13" s="53"/>
      <c r="C13" s="338" t="s">
        <v>2373</v>
      </c>
      <c r="D13" s="339"/>
      <c r="E13" s="339"/>
      <c r="G13" s="53" t="s">
        <v>845</v>
      </c>
      <c r="H13" s="53"/>
    </row>
    <row r="14" spans="1:9" ht="28.5">
      <c r="A14" s="340" t="s">
        <v>1530</v>
      </c>
      <c r="B14" s="340" t="s">
        <v>1431</v>
      </c>
      <c r="C14" s="341" t="s">
        <v>1121</v>
      </c>
      <c r="D14" s="342" t="s">
        <v>1887</v>
      </c>
      <c r="E14" s="341" t="s">
        <v>87</v>
      </c>
      <c r="F14" s="342" t="s">
        <v>7</v>
      </c>
      <c r="G14" s="340" t="s">
        <v>1204</v>
      </c>
      <c r="H14" s="340" t="s">
        <v>1692</v>
      </c>
      <c r="I14" s="343"/>
    </row>
    <row r="15" spans="1:9" ht="28.5">
      <c r="A15" s="136" t="s">
        <v>959</v>
      </c>
      <c r="B15" s="344"/>
      <c r="C15" s="345">
        <v>2020</v>
      </c>
      <c r="D15" s="345">
        <v>2020</v>
      </c>
      <c r="E15" s="345">
        <v>2020</v>
      </c>
      <c r="F15" s="345">
        <v>2020</v>
      </c>
      <c r="G15" s="346">
        <v>2020</v>
      </c>
      <c r="H15" s="346">
        <v>2020</v>
      </c>
      <c r="I15" s="57"/>
    </row>
    <row r="16" spans="1:9" ht="28.5">
      <c r="A16" s="136" t="s">
        <v>2011</v>
      </c>
      <c r="B16" s="344" t="s">
        <v>866</v>
      </c>
      <c r="C16" s="345">
        <v>3076</v>
      </c>
      <c r="D16" s="345">
        <v>3076</v>
      </c>
      <c r="E16" s="345">
        <v>3076</v>
      </c>
      <c r="F16" s="345">
        <v>3076</v>
      </c>
      <c r="G16" s="346">
        <v>3076</v>
      </c>
      <c r="H16" s="346" t="s">
        <v>264</v>
      </c>
      <c r="I16" s="57"/>
    </row>
    <row r="17" spans="1:9" ht="42.75">
      <c r="A17" s="136" t="s">
        <v>1158</v>
      </c>
      <c r="B17" s="344" t="s">
        <v>131</v>
      </c>
      <c r="C17" s="345">
        <v>100</v>
      </c>
      <c r="D17" s="345">
        <v>100</v>
      </c>
      <c r="E17" s="345">
        <v>100</v>
      </c>
      <c r="F17" s="345">
        <v>100</v>
      </c>
      <c r="G17" s="346">
        <v>100</v>
      </c>
      <c r="H17" s="346">
        <v>100</v>
      </c>
      <c r="I17" s="57"/>
    </row>
    <row r="18" spans="1:9" ht="28.5">
      <c r="A18" s="136" t="s">
        <v>2718</v>
      </c>
      <c r="B18" s="344" t="s">
        <v>2234</v>
      </c>
      <c r="C18" s="347" t="s">
        <v>1565</v>
      </c>
      <c r="D18" s="347" t="s">
        <v>387</v>
      </c>
      <c r="E18" s="347" t="s">
        <v>395</v>
      </c>
      <c r="F18" s="347" t="s">
        <v>1565</v>
      </c>
      <c r="G18" s="346" t="s">
        <v>518</v>
      </c>
      <c r="H18" s="346" t="s">
        <v>395</v>
      </c>
      <c r="I18" s="348"/>
    </row>
    <row r="19" spans="1:9" ht="42.75">
      <c r="A19" s="136" t="s">
        <v>2741</v>
      </c>
      <c r="B19" s="344" t="s">
        <v>1925</v>
      </c>
      <c r="C19" s="345">
        <v>14.24</v>
      </c>
      <c r="D19" s="345">
        <v>14.24</v>
      </c>
      <c r="E19" s="345">
        <v>14.24</v>
      </c>
      <c r="F19" s="345">
        <v>14.24</v>
      </c>
      <c r="G19" s="346">
        <v>14.24</v>
      </c>
      <c r="H19" s="346">
        <v>14.24</v>
      </c>
      <c r="I19" s="57"/>
    </row>
    <row r="20" spans="1:9" ht="57">
      <c r="A20" s="136" t="s">
        <v>919</v>
      </c>
      <c r="B20" s="344" t="s">
        <v>1925</v>
      </c>
      <c r="C20" s="345" t="s">
        <v>2017</v>
      </c>
      <c r="D20" s="345" t="s">
        <v>2017</v>
      </c>
      <c r="E20" s="345" t="s">
        <v>2017</v>
      </c>
      <c r="F20" s="345" t="s">
        <v>2017</v>
      </c>
      <c r="G20" s="346" t="s">
        <v>625</v>
      </c>
      <c r="H20" s="346" t="s">
        <v>625</v>
      </c>
      <c r="I20" s="57"/>
    </row>
    <row r="21" spans="1:9" ht="28.5">
      <c r="A21" s="136" t="s">
        <v>2022</v>
      </c>
      <c r="B21" s="344" t="s">
        <v>1282</v>
      </c>
      <c r="C21" s="345">
        <v>0</v>
      </c>
      <c r="D21" s="345">
        <v>0</v>
      </c>
      <c r="E21" s="345">
        <v>0</v>
      </c>
      <c r="F21" s="345">
        <v>0</v>
      </c>
      <c r="G21" s="346">
        <v>0</v>
      </c>
      <c r="H21" s="346">
        <v>0</v>
      </c>
      <c r="I21" s="57"/>
    </row>
    <row r="22" spans="1:9" ht="42.75">
      <c r="A22" s="136" t="s">
        <v>282</v>
      </c>
      <c r="B22" s="344" t="s">
        <v>548</v>
      </c>
      <c r="C22" s="345">
        <v>1</v>
      </c>
      <c r="D22" s="345">
        <v>0.8</v>
      </c>
      <c r="E22" s="345">
        <v>0</v>
      </c>
      <c r="F22" s="345">
        <v>1</v>
      </c>
      <c r="G22" s="346">
        <v>1</v>
      </c>
      <c r="H22" s="346">
        <v>1</v>
      </c>
      <c r="I22" s="57"/>
    </row>
    <row r="23" spans="1:9" ht="99.75">
      <c r="A23" s="136" t="s">
        <v>617</v>
      </c>
      <c r="B23" s="344" t="s">
        <v>900</v>
      </c>
      <c r="C23" s="345" t="s">
        <v>1034</v>
      </c>
      <c r="D23" s="345" t="s">
        <v>1034</v>
      </c>
      <c r="E23" s="345" t="s">
        <v>415</v>
      </c>
      <c r="F23" s="349" t="s">
        <v>2124</v>
      </c>
      <c r="G23" s="346" t="s">
        <v>1791</v>
      </c>
      <c r="H23" s="346" t="s">
        <v>676</v>
      </c>
      <c r="I23" s="88"/>
    </row>
    <row r="24" spans="1:9" ht="71.25">
      <c r="A24" s="136" t="s">
        <v>594</v>
      </c>
      <c r="B24" s="344" t="s">
        <v>89</v>
      </c>
      <c r="C24" s="345">
        <v>0</v>
      </c>
      <c r="D24" s="345">
        <v>0</v>
      </c>
      <c r="E24" s="345">
        <v>0</v>
      </c>
      <c r="F24" s="345">
        <v>0</v>
      </c>
      <c r="G24" s="346">
        <v>0</v>
      </c>
      <c r="H24" s="346">
        <v>0</v>
      </c>
      <c r="I24" s="57"/>
    </row>
    <row r="25" spans="1:9" ht="71.25">
      <c r="A25" s="136" t="s">
        <v>1184</v>
      </c>
      <c r="B25" s="344" t="s">
        <v>1132</v>
      </c>
      <c r="C25" s="345">
        <v>0.112</v>
      </c>
      <c r="D25" s="345">
        <v>0.112</v>
      </c>
      <c r="E25" s="345">
        <v>0.112</v>
      </c>
      <c r="F25" s="345">
        <v>0.112</v>
      </c>
      <c r="G25" s="346">
        <v>0.112</v>
      </c>
      <c r="H25" s="346">
        <v>0.112</v>
      </c>
      <c r="I25" s="57"/>
    </row>
    <row r="26" spans="1:9" ht="42.75">
      <c r="A26" s="136" t="s">
        <v>1048</v>
      </c>
      <c r="B26" s="344" t="s">
        <v>701</v>
      </c>
      <c r="C26" s="345">
        <v>0.05</v>
      </c>
      <c r="D26" s="345">
        <v>0.05</v>
      </c>
      <c r="E26" s="345">
        <v>0.05</v>
      </c>
      <c r="F26" s="345">
        <v>0.05</v>
      </c>
      <c r="G26" s="346">
        <v>0.05</v>
      </c>
      <c r="H26" s="346">
        <v>0.05</v>
      </c>
      <c r="I26" s="57"/>
    </row>
    <row r="27" spans="1:9" ht="42.75">
      <c r="A27" s="136" t="s">
        <v>1211</v>
      </c>
      <c r="B27" s="344" t="s">
        <v>816</v>
      </c>
      <c r="C27" s="345">
        <v>21.92</v>
      </c>
      <c r="D27" s="345">
        <v>21.92</v>
      </c>
      <c r="E27" s="345">
        <v>21.92</v>
      </c>
      <c r="F27" s="345">
        <v>21.92</v>
      </c>
      <c r="G27" s="346">
        <v>21.92</v>
      </c>
      <c r="H27" s="346">
        <v>21.92</v>
      </c>
      <c r="I27" s="57"/>
    </row>
    <row r="28" spans="1:9" ht="42.75">
      <c r="A28" s="72" t="s">
        <v>803</v>
      </c>
      <c r="B28" s="350" t="s">
        <v>1631</v>
      </c>
      <c r="C28" s="345">
        <v>1</v>
      </c>
      <c r="D28" s="345">
        <v>1</v>
      </c>
      <c r="E28" s="345">
        <v>1</v>
      </c>
      <c r="F28" s="345">
        <v>1</v>
      </c>
      <c r="G28" s="346">
        <v>1</v>
      </c>
      <c r="H28" s="346">
        <v>1</v>
      </c>
      <c r="I28" s="57"/>
    </row>
    <row r="29" spans="3:8" ht="14.25">
      <c r="C29" s="44"/>
      <c r="D29" s="44"/>
      <c r="E29" s="44"/>
      <c r="F29" s="44"/>
      <c r="G29" s="44"/>
      <c r="H29" s="44"/>
    </row>
    <row r="30" spans="1:3" ht="14.25">
      <c r="A30" s="53"/>
      <c r="B30" s="53"/>
      <c r="C30" s="53"/>
    </row>
    <row r="31" spans="1:4" ht="28.5">
      <c r="A31" s="340" t="s">
        <v>1530</v>
      </c>
      <c r="B31" s="340" t="s">
        <v>1431</v>
      </c>
      <c r="C31" s="340" t="s">
        <v>2465</v>
      </c>
      <c r="D31" s="57"/>
    </row>
    <row r="32" spans="1:4" ht="28.5">
      <c r="A32" s="351" t="s">
        <v>959</v>
      </c>
      <c r="B32" s="344">
        <v>2020</v>
      </c>
      <c r="C32" s="352">
        <v>2020</v>
      </c>
      <c r="D32" s="57"/>
    </row>
    <row r="33" spans="1:4" ht="28.5">
      <c r="A33" s="351" t="s">
        <v>2011</v>
      </c>
      <c r="B33" s="344" t="s">
        <v>1921</v>
      </c>
      <c r="C33" s="352">
        <f>Exhibit9_CapitalCostDetail!E11</f>
      </c>
      <c r="D33" s="57"/>
    </row>
    <row r="34" spans="1:4" ht="28.5">
      <c r="A34" s="351" t="s">
        <v>1158</v>
      </c>
      <c r="B34" s="344" t="s">
        <v>871</v>
      </c>
      <c r="C34" s="352">
        <v>20</v>
      </c>
      <c r="D34" s="57"/>
    </row>
    <row r="35" spans="1:4" ht="57">
      <c r="A35" s="351" t="s">
        <v>2718</v>
      </c>
      <c r="B35" s="352" t="s">
        <v>932</v>
      </c>
      <c r="C35" s="352" t="s">
        <v>2385</v>
      </c>
      <c r="D35" s="57"/>
    </row>
    <row r="36" spans="1:4" ht="28.5">
      <c r="A36" s="351" t="s">
        <v>2741</v>
      </c>
      <c r="B36" s="344" t="s">
        <v>2201</v>
      </c>
      <c r="C36" s="352" t="s">
        <v>813</v>
      </c>
      <c r="D36" s="57"/>
    </row>
    <row r="37" spans="1:4" ht="57">
      <c r="A37" s="351" t="s">
        <v>919</v>
      </c>
      <c r="B37" s="344"/>
      <c r="C37" s="351" t="s">
        <v>2017</v>
      </c>
      <c r="D37" s="57"/>
    </row>
    <row r="38" spans="1:4" ht="28.5">
      <c r="A38" s="351" t="s">
        <v>2022</v>
      </c>
      <c r="B38" s="344" t="s">
        <v>1282</v>
      </c>
      <c r="C38" s="352">
        <v>0</v>
      </c>
      <c r="D38" s="57"/>
    </row>
    <row r="39" spans="1:4" ht="28.5">
      <c r="A39" s="351" t="s">
        <v>282</v>
      </c>
      <c r="B39" s="344" t="s">
        <v>1359</v>
      </c>
      <c r="C39" s="352">
        <v>0.15</v>
      </c>
      <c r="D39" s="57"/>
    </row>
    <row r="40" spans="1:4" ht="28.5">
      <c r="A40" s="351" t="s">
        <v>617</v>
      </c>
      <c r="B40" s="344" t="s">
        <v>1701</v>
      </c>
      <c r="C40" s="352">
        <v>1500</v>
      </c>
      <c r="D40" s="57"/>
    </row>
    <row r="41" spans="1:4" ht="28.5">
      <c r="A41" s="351" t="s">
        <v>594</v>
      </c>
      <c r="B41" s="344" t="s">
        <v>2413</v>
      </c>
      <c r="C41" s="352"/>
      <c r="D41" s="57"/>
    </row>
    <row r="42" spans="1:4" ht="42.75">
      <c r="A42" s="351" t="s">
        <v>1184</v>
      </c>
      <c r="B42" s="344" t="s">
        <v>532</v>
      </c>
      <c r="C42" s="352">
        <v>0.118</v>
      </c>
      <c r="D42" s="57"/>
    </row>
    <row r="43" spans="1:4" ht="28.5">
      <c r="A43" s="351" t="s">
        <v>1048</v>
      </c>
      <c r="B43" s="344" t="s">
        <v>1921</v>
      </c>
      <c r="C43" s="352">
        <f>Exhibit9_CapitalCostDetail!F11</f>
      </c>
      <c r="D43" s="57"/>
    </row>
    <row r="44" spans="1:4" ht="42.75">
      <c r="A44" s="351" t="s">
        <v>1211</v>
      </c>
      <c r="B44" s="344" t="s">
        <v>1921</v>
      </c>
      <c r="C44" s="353">
        <f>Exhibit9_CapitalCostDetail!I11</f>
      </c>
      <c r="D44" s="57"/>
    </row>
    <row r="45" spans="1:4" ht="42.75">
      <c r="A45" s="351" t="s">
        <v>803</v>
      </c>
      <c r="B45" s="344" t="s">
        <v>1631</v>
      </c>
      <c r="C45" s="352">
        <v>1</v>
      </c>
      <c r="D45" s="57"/>
    </row>
    <row r="46" spans="1:3" ht="14.25">
      <c r="A46" s="44"/>
      <c r="B46" s="44"/>
      <c r="C46" s="44"/>
    </row>
    <row r="47" ht="12.75" customHeight="1"/>
    <row r="48" ht="57">
      <c r="A48" s="7" t="s">
        <v>924</v>
      </c>
    </row>
    <row r="49" spans="2:23" ht="14.25">
      <c r="B49" s="7" t="s">
        <v>283</v>
      </c>
      <c r="C49" s="7" t="s">
        <v>2487</v>
      </c>
      <c r="M49" s="7" t="s">
        <v>558</v>
      </c>
      <c r="R49" s="7" t="s">
        <v>1326</v>
      </c>
      <c r="W49" s="7" t="s">
        <v>534</v>
      </c>
    </row>
    <row r="50" spans="2:23" ht="14.25">
      <c r="B50" s="7" t="s">
        <v>1429</v>
      </c>
      <c r="C50" s="7">
        <v>10</v>
      </c>
      <c r="D50" s="7">
        <v>25</v>
      </c>
      <c r="E50" s="7">
        <v>75</v>
      </c>
      <c r="F50" s="7">
        <v>100</v>
      </c>
      <c r="G50" s="7">
        <v>200</v>
      </c>
      <c r="H50" s="7">
        <v>300</v>
      </c>
      <c r="I50" s="7">
        <v>400</v>
      </c>
      <c r="J50" s="7">
        <v>500</v>
      </c>
      <c r="K50" s="7">
        <v>800</v>
      </c>
      <c r="L50" s="7">
        <v>1262</v>
      </c>
      <c r="M50" s="7">
        <v>25</v>
      </c>
      <c r="N50" s="7">
        <v>200</v>
      </c>
      <c r="O50" s="7">
        <v>600</v>
      </c>
      <c r="P50" s="7">
        <v>900</v>
      </c>
      <c r="Q50" s="7">
        <v>1203</v>
      </c>
      <c r="R50" s="7">
        <v>25</v>
      </c>
      <c r="S50" s="7">
        <v>100</v>
      </c>
      <c r="T50" s="7">
        <v>400</v>
      </c>
      <c r="U50" s="7">
        <v>700</v>
      </c>
      <c r="V50" s="7">
        <v>935</v>
      </c>
      <c r="W50" s="7" t="s">
        <v>1059</v>
      </c>
    </row>
    <row r="51" spans="1:23" ht="14.25">
      <c r="A51" s="53" t="s">
        <v>512</v>
      </c>
      <c r="B51" s="53" t="s">
        <v>465</v>
      </c>
      <c r="C51" s="53" t="s">
        <v>1499</v>
      </c>
      <c r="D51" s="53" t="s">
        <v>1472</v>
      </c>
      <c r="E51" s="53" t="s">
        <v>1470</v>
      </c>
      <c r="F51" s="53" t="s">
        <v>1469</v>
      </c>
      <c r="G51" s="53" t="s">
        <v>1468</v>
      </c>
      <c r="H51" s="53" t="s">
        <v>1478</v>
      </c>
      <c r="I51" s="53" t="s">
        <v>1477</v>
      </c>
      <c r="J51" s="53" t="s">
        <v>1475</v>
      </c>
      <c r="K51" s="53" t="s">
        <v>1474</v>
      </c>
      <c r="L51" s="53" t="s">
        <v>641</v>
      </c>
      <c r="M51" s="53" t="s">
        <v>637</v>
      </c>
      <c r="N51" s="53" t="s">
        <v>638</v>
      </c>
      <c r="O51" s="53" t="s">
        <v>647</v>
      </c>
      <c r="P51" s="53" t="s">
        <v>648</v>
      </c>
      <c r="Q51" s="53" t="s">
        <v>644</v>
      </c>
      <c r="R51" s="53" t="s">
        <v>646</v>
      </c>
      <c r="S51" s="53" t="s">
        <v>633</v>
      </c>
      <c r="T51" s="53" t="s">
        <v>634</v>
      </c>
      <c r="U51" s="53" t="s">
        <v>632</v>
      </c>
      <c r="V51" s="53" t="s">
        <v>9</v>
      </c>
      <c r="W51" s="53" t="s">
        <v>1579</v>
      </c>
    </row>
    <row r="52" spans="1:23" ht="14.25">
      <c r="A52" s="44" t="s">
        <v>2149</v>
      </c>
      <c r="B52" s="44">
        <v>2011</v>
      </c>
      <c r="C52" s="44">
        <v>1</v>
      </c>
      <c r="D52" s="44">
        <v>0.935</v>
      </c>
      <c r="E52" s="44">
        <v>0.86</v>
      </c>
      <c r="F52" s="44">
        <v>0.785</v>
      </c>
      <c r="G52" s="44">
        <v>0.748</v>
      </c>
      <c r="H52" s="44">
        <v>0.703</v>
      </c>
      <c r="I52" s="44">
        <v>0.653</v>
      </c>
      <c r="J52" s="44">
        <v>0.614</v>
      </c>
      <c r="K52" s="44">
        <v>0.565</v>
      </c>
      <c r="L52" s="44">
        <v>0.45</v>
      </c>
      <c r="M52" s="44">
        <v>0.63</v>
      </c>
      <c r="N52" s="44">
        <v>0.624</v>
      </c>
      <c r="O52" s="44">
        <v>0.599</v>
      </c>
      <c r="P52" s="44">
        <v>0.555</v>
      </c>
      <c r="Q52" s="44">
        <v>0.435</v>
      </c>
      <c r="R52" s="44">
        <v>0.718</v>
      </c>
      <c r="S52" s="44">
        <v>0.683</v>
      </c>
      <c r="T52" s="44">
        <v>0.656</v>
      </c>
      <c r="U52" s="44">
        <v>0.606</v>
      </c>
      <c r="V52" s="44">
        <v>0.486</v>
      </c>
      <c r="W52" s="44">
        <v>26043</v>
      </c>
    </row>
    <row r="53" spans="1:23" ht="14.25">
      <c r="A53" s="7" t="s">
        <v>1177</v>
      </c>
      <c r="B53" s="7">
        <v>2011</v>
      </c>
      <c r="C53" s="7">
        <v>1</v>
      </c>
      <c r="D53" s="7">
        <v>0.952</v>
      </c>
      <c r="E53" s="7">
        <v>0.902</v>
      </c>
      <c r="F53" s="7">
        <v>0.843</v>
      </c>
      <c r="G53" s="7">
        <v>0.808</v>
      </c>
      <c r="H53" s="7">
        <v>0.773</v>
      </c>
      <c r="I53" s="7">
        <v>0.734</v>
      </c>
      <c r="J53" s="7">
        <v>0.707</v>
      </c>
      <c r="K53" s="7">
        <v>0.67</v>
      </c>
      <c r="L53" s="7">
        <v>0.566</v>
      </c>
      <c r="M53" s="7">
        <v>0.727</v>
      </c>
      <c r="N53" s="7">
        <v>0.742</v>
      </c>
      <c r="O53" s="7">
        <v>0.715</v>
      </c>
      <c r="P53" s="7">
        <v>0.671</v>
      </c>
      <c r="Q53" s="7">
        <v>0.559</v>
      </c>
      <c r="R53" s="7">
        <v>0.823</v>
      </c>
      <c r="S53" s="7">
        <v>0.801</v>
      </c>
      <c r="T53" s="7">
        <v>0.776</v>
      </c>
      <c r="U53" s="7">
        <v>0.73</v>
      </c>
      <c r="V53" s="7">
        <v>0.615</v>
      </c>
      <c r="W53" s="7">
        <v>11504</v>
      </c>
    </row>
    <row r="54" spans="1:23" ht="14.25">
      <c r="A54" s="26" t="s">
        <v>1703</v>
      </c>
      <c r="B54" s="39">
        <v>2011</v>
      </c>
      <c r="C54" s="40">
        <v>1</v>
      </c>
      <c r="D54" s="41">
        <v>0.95598801130271</v>
      </c>
      <c r="E54" s="41">
        <v>0.89413538261457</v>
      </c>
      <c r="F54" s="41">
        <v>0.85493382976065</v>
      </c>
      <c r="G54" s="41">
        <v>0.82516944620116</v>
      </c>
      <c r="H54" s="41">
        <v>0.80007878037533</v>
      </c>
      <c r="I54" s="41">
        <v>0.76978244163907</v>
      </c>
      <c r="J54" s="41">
        <v>0.73611264963205</v>
      </c>
      <c r="K54" s="41">
        <v>0.69934315114781</v>
      </c>
      <c r="L54" s="42">
        <v>0.60363614985512</v>
      </c>
      <c r="M54" s="40">
        <v>0.76456519124823</v>
      </c>
      <c r="N54" s="41">
        <v>0.78561691957993</v>
      </c>
      <c r="O54" s="41">
        <v>0.76078001215532</v>
      </c>
      <c r="P54" s="41">
        <v>0.71559925856275</v>
      </c>
      <c r="Q54" s="42">
        <v>0.6033732884289</v>
      </c>
      <c r="R54" s="40">
        <v>0.88246609273642</v>
      </c>
      <c r="S54" s="41">
        <v>0.85827556335092</v>
      </c>
      <c r="T54" s="41">
        <v>0.83043012576215</v>
      </c>
      <c r="U54" s="41">
        <v>0.7809030712103</v>
      </c>
      <c r="V54" s="42">
        <v>0.65667778286861</v>
      </c>
      <c r="W54" s="57"/>
    </row>
    <row r="55" spans="1:23" ht="14.25">
      <c r="A55" s="44"/>
      <c r="B55" s="44"/>
      <c r="C55" s="44"/>
      <c r="D55" s="44"/>
      <c r="E55" s="44"/>
      <c r="F55" s="44"/>
      <c r="G55" s="44"/>
      <c r="H55" s="44"/>
      <c r="I55" s="44"/>
      <c r="J55" s="44"/>
      <c r="K55" s="44"/>
      <c r="L55" s="44"/>
      <c r="M55" s="44"/>
      <c r="N55" s="44"/>
      <c r="O55" s="44"/>
      <c r="P55" s="44"/>
      <c r="Q55" s="44"/>
      <c r="R55" s="44"/>
      <c r="S55" s="44"/>
      <c r="T55" s="44"/>
      <c r="U55" s="44"/>
      <c r="V55" s="44"/>
      <c r="W55" s="53"/>
    </row>
    <row r="56" ht="14.25">
      <c r="W56" s="44">
        <f>SUM(W52:W53)</f>
      </c>
    </row>
    <row r="57" ht="14.25">
      <c r="B57" s="7" t="s">
        <v>2211</v>
      </c>
    </row>
    <row r="58" ht="12.75" customHeight="1"/>
    <row r="59" spans="2:18" ht="14.25">
      <c r="B59" s="7" t="s">
        <v>283</v>
      </c>
      <c r="C59" s="7" t="s">
        <v>2487</v>
      </c>
      <c r="M59" s="7" t="s">
        <v>558</v>
      </c>
      <c r="R59" s="7" t="s">
        <v>1326</v>
      </c>
    </row>
    <row r="60" spans="2:22" ht="14.25">
      <c r="B60" s="7" t="s">
        <v>1429</v>
      </c>
      <c r="C60" s="7">
        <v>10</v>
      </c>
      <c r="D60" s="7">
        <v>25</v>
      </c>
      <c r="E60" s="7">
        <v>75</v>
      </c>
      <c r="F60" s="7">
        <v>100</v>
      </c>
      <c r="G60" s="7">
        <v>200</v>
      </c>
      <c r="H60" s="7">
        <v>300</v>
      </c>
      <c r="I60" s="7">
        <v>400</v>
      </c>
      <c r="J60" s="7">
        <v>500</v>
      </c>
      <c r="K60" s="7">
        <v>800</v>
      </c>
      <c r="L60" s="7">
        <v>1262</v>
      </c>
      <c r="M60" s="7">
        <v>25</v>
      </c>
      <c r="N60" s="7">
        <v>200</v>
      </c>
      <c r="O60" s="7">
        <v>600</v>
      </c>
      <c r="P60" s="7">
        <v>900</v>
      </c>
      <c r="Q60" s="7">
        <v>1203</v>
      </c>
      <c r="R60" s="7">
        <v>25</v>
      </c>
      <c r="S60" s="7">
        <v>100</v>
      </c>
      <c r="T60" s="7">
        <v>400</v>
      </c>
      <c r="U60" s="7">
        <v>700</v>
      </c>
      <c r="V60" s="7">
        <v>935</v>
      </c>
    </row>
    <row r="61" spans="2:22" ht="14.25">
      <c r="B61" s="53" t="s">
        <v>465</v>
      </c>
      <c r="C61" s="53" t="s">
        <v>1499</v>
      </c>
      <c r="D61" s="53" t="s">
        <v>1472</v>
      </c>
      <c r="E61" s="53" t="s">
        <v>1470</v>
      </c>
      <c r="F61" s="53" t="s">
        <v>1469</v>
      </c>
      <c r="G61" s="53" t="s">
        <v>1468</v>
      </c>
      <c r="H61" s="53" t="s">
        <v>1478</v>
      </c>
      <c r="I61" s="53" t="s">
        <v>1477</v>
      </c>
      <c r="J61" s="53" t="s">
        <v>1475</v>
      </c>
      <c r="K61" s="53" t="s">
        <v>1474</v>
      </c>
      <c r="L61" s="53" t="s">
        <v>641</v>
      </c>
      <c r="M61" s="53" t="s">
        <v>637</v>
      </c>
      <c r="N61" s="53" t="s">
        <v>638</v>
      </c>
      <c r="O61" s="53" t="s">
        <v>647</v>
      </c>
      <c r="P61" s="53" t="s">
        <v>648</v>
      </c>
      <c r="Q61" s="53" t="s">
        <v>644</v>
      </c>
      <c r="R61" s="53" t="s">
        <v>646</v>
      </c>
      <c r="S61" s="53" t="s">
        <v>633</v>
      </c>
      <c r="T61" s="53" t="s">
        <v>634</v>
      </c>
      <c r="U61" s="53" t="s">
        <v>632</v>
      </c>
      <c r="V61" s="53" t="s">
        <v>9</v>
      </c>
    </row>
    <row r="62" spans="1:22" ht="15">
      <c r="A62" s="158" t="s">
        <v>1521</v>
      </c>
      <c r="B62" s="44" t="s">
        <v>598</v>
      </c>
      <c r="C62" s="44">
        <v>0.28</v>
      </c>
      <c r="D62" s="44">
        <v>0.18</v>
      </c>
      <c r="E62" s="44">
        <v>0.2</v>
      </c>
      <c r="F62" s="44">
        <v>0.21</v>
      </c>
      <c r="G62" s="44">
        <v>0.23</v>
      </c>
      <c r="H62" s="44">
        <v>0.26</v>
      </c>
      <c r="I62" s="44">
        <v>0.21</v>
      </c>
      <c r="J62" s="44">
        <v>0.22</v>
      </c>
      <c r="K62" s="44">
        <v>0.28</v>
      </c>
      <c r="L62" s="44">
        <v>0.3</v>
      </c>
      <c r="M62" s="44">
        <v>0.44</v>
      </c>
      <c r="N62" s="44">
        <v>0.4</v>
      </c>
      <c r="O62" s="44">
        <v>0.33</v>
      </c>
      <c r="P62" s="44">
        <v>0.36</v>
      </c>
      <c r="Q62" s="44">
        <v>0.39</v>
      </c>
      <c r="R62" s="44">
        <v>0.6</v>
      </c>
      <c r="S62" s="44">
        <v>0.5</v>
      </c>
      <c r="T62" s="44">
        <v>0.47</v>
      </c>
      <c r="U62" s="44">
        <v>0.45</v>
      </c>
      <c r="V62" s="44">
        <v>0.48</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7">
    <mergeCell ref="A1:G1"/>
    <mergeCell ref="D5:E5"/>
    <mergeCell ref="D6:E6"/>
    <mergeCell ref="D7:E7"/>
    <mergeCell ref="D8:E8"/>
    <mergeCell ref="C13:F13"/>
    <mergeCell ref="G13:H13"/>
  </mergeCells>
  <printOptions/>
  <pageMargins left="0.75" right="0.75" top="1" bottom="1" header="0.5" footer="0.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AQ98"/>
  <sheetViews>
    <sheetView workbookViewId="0" topLeftCell="A1"/>
  </sheetViews>
  <sheetFormatPr defaultColWidth="17.140625" defaultRowHeight="12.75" customHeight="1"/>
  <cols>
    <col min="1" max="2" width="17.140625" style="0" customWidth="1"/>
    <col min="3" max="43" width="9.7109375" style="0" customWidth="1"/>
  </cols>
  <sheetData>
    <row r="1" ht="14.25">
      <c r="W1" s="7"/>
    </row>
    <row r="2" spans="2:43" ht="14.25">
      <c r="B2" s="7" t="s">
        <v>2307</v>
      </c>
      <c r="C2" s="7">
        <v>1</v>
      </c>
      <c r="D2" s="7">
        <v>1</v>
      </c>
      <c r="E2" s="7">
        <v>1</v>
      </c>
      <c r="F2" s="7">
        <v>1</v>
      </c>
      <c r="G2" s="7">
        <v>1</v>
      </c>
      <c r="H2" s="7">
        <v>1</v>
      </c>
      <c r="I2" s="7">
        <v>0.9</v>
      </c>
      <c r="J2" s="7">
        <v>0.8</v>
      </c>
      <c r="K2" s="7">
        <v>0.7</v>
      </c>
      <c r="L2" s="7">
        <v>0.6</v>
      </c>
      <c r="M2" s="7">
        <v>0.5</v>
      </c>
      <c r="N2" s="7">
        <v>0.4</v>
      </c>
      <c r="O2" s="7">
        <v>0.3</v>
      </c>
      <c r="P2" s="7">
        <v>0.2</v>
      </c>
      <c r="Q2" s="7">
        <v>0.1</v>
      </c>
      <c r="R2" s="7">
        <v>0</v>
      </c>
      <c r="S2" s="7">
        <v>0</v>
      </c>
      <c r="T2" s="7">
        <v>0</v>
      </c>
      <c r="U2" s="7">
        <v>0</v>
      </c>
      <c r="V2" s="7">
        <v>0</v>
      </c>
      <c r="W2" s="7">
        <v>0</v>
      </c>
      <c r="X2" s="7">
        <v>0</v>
      </c>
      <c r="Y2" s="7">
        <v>0</v>
      </c>
      <c r="Z2" s="7">
        <v>0</v>
      </c>
      <c r="AA2" s="7">
        <v>0</v>
      </c>
      <c r="AB2" s="7">
        <v>0</v>
      </c>
      <c r="AC2" s="7">
        <v>0</v>
      </c>
      <c r="AD2" s="7">
        <v>0</v>
      </c>
      <c r="AE2" s="7">
        <v>0</v>
      </c>
      <c r="AF2" s="7">
        <v>0</v>
      </c>
      <c r="AG2" s="7">
        <v>0</v>
      </c>
      <c r="AH2" s="7">
        <v>0</v>
      </c>
      <c r="AI2" s="7">
        <v>0</v>
      </c>
      <c r="AJ2" s="7">
        <v>0</v>
      </c>
      <c r="AK2" s="7">
        <v>0</v>
      </c>
      <c r="AL2" s="7">
        <v>0</v>
      </c>
      <c r="AM2" s="7">
        <v>0</v>
      </c>
      <c r="AN2" s="7">
        <v>0</v>
      </c>
      <c r="AO2" s="7">
        <v>0</v>
      </c>
      <c r="AP2" s="7">
        <v>0</v>
      </c>
      <c r="AQ2" s="7">
        <v>0</v>
      </c>
    </row>
    <row r="3" spans="2:43" ht="14.25">
      <c r="B3" s="7" t="s">
        <v>2395</v>
      </c>
      <c r="C3" s="7">
        <v>0</v>
      </c>
      <c r="D3" s="7">
        <v>0</v>
      </c>
      <c r="E3" s="7">
        <v>0</v>
      </c>
      <c r="F3" s="7">
        <v>0</v>
      </c>
      <c r="G3" s="7">
        <v>0</v>
      </c>
      <c r="H3" s="7">
        <v>0</v>
      </c>
      <c r="I3" s="7">
        <v>0.1</v>
      </c>
      <c r="J3" s="7">
        <v>0.2</v>
      </c>
      <c r="K3" s="7">
        <v>0.3</v>
      </c>
      <c r="L3" s="7">
        <v>0.4</v>
      </c>
      <c r="M3" s="7">
        <v>0.5</v>
      </c>
      <c r="N3" s="7">
        <v>0.6</v>
      </c>
      <c r="O3" s="7">
        <v>0.7</v>
      </c>
      <c r="P3" s="7">
        <v>0.8</v>
      </c>
      <c r="Q3" s="7">
        <v>0.9</v>
      </c>
      <c r="R3" s="7">
        <v>1</v>
      </c>
      <c r="S3" s="7">
        <v>1</v>
      </c>
      <c r="T3" s="7">
        <v>1</v>
      </c>
      <c r="U3" s="7">
        <v>1</v>
      </c>
      <c r="V3" s="7">
        <v>1</v>
      </c>
      <c r="W3" s="7">
        <v>1</v>
      </c>
      <c r="X3" s="7">
        <v>1</v>
      </c>
      <c r="Y3" s="7">
        <v>1</v>
      </c>
      <c r="Z3" s="7">
        <v>1</v>
      </c>
      <c r="AA3" s="7">
        <v>1</v>
      </c>
      <c r="AB3" s="7">
        <v>1</v>
      </c>
      <c r="AC3" s="7">
        <v>1</v>
      </c>
      <c r="AD3" s="7">
        <v>1</v>
      </c>
      <c r="AE3" s="7">
        <v>1</v>
      </c>
      <c r="AF3" s="7">
        <v>1</v>
      </c>
      <c r="AG3" s="7">
        <v>1</v>
      </c>
      <c r="AH3" s="7">
        <v>1</v>
      </c>
      <c r="AI3" s="7">
        <v>1</v>
      </c>
      <c r="AJ3" s="7">
        <v>1</v>
      </c>
      <c r="AK3" s="7">
        <v>1</v>
      </c>
      <c r="AL3" s="7">
        <v>1</v>
      </c>
      <c r="AM3" s="7">
        <v>1</v>
      </c>
      <c r="AN3" s="7">
        <v>1</v>
      </c>
      <c r="AO3" s="7">
        <v>1</v>
      </c>
      <c r="AP3" s="7">
        <v>1</v>
      </c>
      <c r="AQ3" s="7">
        <v>1</v>
      </c>
    </row>
    <row r="4" spans="1:43" ht="14.25">
      <c r="A4" s="7" t="s">
        <v>512</v>
      </c>
      <c r="B4" s="7" t="s">
        <v>1483</v>
      </c>
      <c r="C4" s="53">
        <v>2010</v>
      </c>
      <c r="D4" s="53">
        <v>2011</v>
      </c>
      <c r="E4" s="53">
        <v>2012</v>
      </c>
      <c r="F4" s="53">
        <v>2013</v>
      </c>
      <c r="G4" s="53">
        <v>2014</v>
      </c>
      <c r="H4" s="53">
        <v>2015</v>
      </c>
      <c r="I4" s="53">
        <v>2016</v>
      </c>
      <c r="J4" s="53">
        <v>2017</v>
      </c>
      <c r="K4" s="53">
        <v>2018</v>
      </c>
      <c r="L4" s="53">
        <v>2019</v>
      </c>
      <c r="M4" s="53">
        <v>2020</v>
      </c>
      <c r="N4" s="53">
        <v>2021</v>
      </c>
      <c r="O4" s="53">
        <v>2022</v>
      </c>
      <c r="P4" s="53">
        <v>2023</v>
      </c>
      <c r="Q4" s="53">
        <v>2024</v>
      </c>
      <c r="R4" s="53">
        <v>2025</v>
      </c>
      <c r="S4" s="53">
        <v>2026</v>
      </c>
      <c r="T4" s="53">
        <v>2027</v>
      </c>
      <c r="U4" s="53">
        <v>2028</v>
      </c>
      <c r="V4" s="53">
        <v>2029</v>
      </c>
      <c r="W4" s="53">
        <v>2030</v>
      </c>
      <c r="X4" s="53">
        <v>2031</v>
      </c>
      <c r="Y4" s="53">
        <v>2032</v>
      </c>
      <c r="Z4" s="53">
        <v>2033</v>
      </c>
      <c r="AA4" s="53">
        <v>2034</v>
      </c>
      <c r="AB4" s="53">
        <v>2035</v>
      </c>
      <c r="AC4" s="53">
        <v>2036</v>
      </c>
      <c r="AD4" s="53">
        <v>2037</v>
      </c>
      <c r="AE4" s="53">
        <v>2038</v>
      </c>
      <c r="AF4" s="53">
        <v>2039</v>
      </c>
      <c r="AG4" s="53">
        <v>2040</v>
      </c>
      <c r="AH4" s="53">
        <v>2041</v>
      </c>
      <c r="AI4" s="53">
        <v>2042</v>
      </c>
      <c r="AJ4" s="53">
        <v>2043</v>
      </c>
      <c r="AK4" s="53">
        <v>2044</v>
      </c>
      <c r="AL4" s="53">
        <v>2045</v>
      </c>
      <c r="AM4" s="53">
        <v>2046</v>
      </c>
      <c r="AN4" s="53">
        <v>2047</v>
      </c>
      <c r="AO4" s="53">
        <v>2048</v>
      </c>
      <c r="AP4" s="53">
        <v>2049</v>
      </c>
      <c r="AQ4" s="53">
        <v>2050</v>
      </c>
    </row>
    <row r="5" spans="1:43" ht="14.25">
      <c r="A5" s="7" t="s">
        <v>2447</v>
      </c>
      <c r="B5" s="7" t="s">
        <v>333</v>
      </c>
      <c r="C5" s="354">
        <v>0.01</v>
      </c>
      <c r="D5" s="354">
        <v>0.01</v>
      </c>
      <c r="E5" s="354">
        <v>0.009</v>
      </c>
      <c r="F5" s="354">
        <v>0.009</v>
      </c>
      <c r="G5" s="354">
        <v>0.009</v>
      </c>
      <c r="H5" s="354">
        <v>0.009</v>
      </c>
      <c r="I5" s="354">
        <v>0.016</v>
      </c>
      <c r="J5" s="354">
        <v>0.023</v>
      </c>
      <c r="K5" s="354">
        <v>0.03</v>
      </c>
      <c r="L5" s="354">
        <v>0.036</v>
      </c>
      <c r="M5" s="354">
        <v>0.043</v>
      </c>
      <c r="N5" s="354">
        <v>0.05</v>
      </c>
      <c r="O5" s="354">
        <v>0.057</v>
      </c>
      <c r="P5" s="354">
        <v>0.064</v>
      </c>
      <c r="Q5" s="354">
        <v>0.071</v>
      </c>
      <c r="R5" s="354">
        <v>0.078</v>
      </c>
      <c r="S5" s="354">
        <v>0.078</v>
      </c>
      <c r="T5" s="354">
        <v>0.078</v>
      </c>
      <c r="U5" s="354">
        <v>0.078</v>
      </c>
      <c r="V5" s="354">
        <v>0.078</v>
      </c>
      <c r="W5" s="44">
        <v>0.078</v>
      </c>
      <c r="X5" s="354">
        <v>0.078</v>
      </c>
      <c r="Y5" s="354">
        <v>0.078</v>
      </c>
      <c r="Z5" s="354">
        <v>0.078</v>
      </c>
      <c r="AA5" s="354">
        <v>0.078</v>
      </c>
      <c r="AB5" s="354">
        <v>0.078</v>
      </c>
      <c r="AC5" s="354">
        <v>0.078</v>
      </c>
      <c r="AD5" s="354">
        <v>0.078</v>
      </c>
      <c r="AE5" s="354">
        <v>0.078</v>
      </c>
      <c r="AF5" s="354">
        <v>0.078</v>
      </c>
      <c r="AG5" s="354">
        <v>0.078</v>
      </c>
      <c r="AH5" s="354">
        <v>0.078</v>
      </c>
      <c r="AI5" s="354">
        <v>0.078</v>
      </c>
      <c r="AJ5" s="354">
        <v>0.078</v>
      </c>
      <c r="AK5" s="354">
        <v>0.078</v>
      </c>
      <c r="AL5" s="354">
        <v>0.078</v>
      </c>
      <c r="AM5" s="354">
        <v>0.078</v>
      </c>
      <c r="AN5" s="354">
        <v>0.078</v>
      </c>
      <c r="AO5" s="354">
        <v>0.078</v>
      </c>
      <c r="AP5" s="354">
        <v>0.078</v>
      </c>
      <c r="AQ5" s="354">
        <v>0.078</v>
      </c>
    </row>
    <row r="6" spans="1:43" ht="14.25">
      <c r="A6" s="7" t="s">
        <v>2575</v>
      </c>
      <c r="B6" s="7" t="s">
        <v>1419</v>
      </c>
      <c r="C6" s="7">
        <v>0.057</v>
      </c>
      <c r="D6" s="7">
        <v>0.056</v>
      </c>
      <c r="E6" s="7">
        <v>0.054</v>
      </c>
      <c r="F6" s="7">
        <v>0.053</v>
      </c>
      <c r="G6" s="7">
        <v>0.052</v>
      </c>
      <c r="H6" s="7">
        <v>0.051</v>
      </c>
      <c r="I6" s="7">
        <v>0.054</v>
      </c>
      <c r="J6" s="7">
        <v>0.057</v>
      </c>
      <c r="K6" s="7">
        <v>0.06</v>
      </c>
      <c r="L6" s="7">
        <v>0.064</v>
      </c>
      <c r="M6" s="7">
        <v>0.068</v>
      </c>
      <c r="N6" s="7">
        <v>0.072</v>
      </c>
      <c r="O6" s="7">
        <v>0.076</v>
      </c>
      <c r="P6" s="7">
        <v>0.081</v>
      </c>
      <c r="Q6" s="7">
        <v>0.085</v>
      </c>
      <c r="R6" s="7">
        <v>0.089</v>
      </c>
      <c r="S6" s="7">
        <v>0.089</v>
      </c>
      <c r="T6" s="7">
        <v>0.089</v>
      </c>
      <c r="U6" s="7">
        <v>0.089</v>
      </c>
      <c r="V6" s="7">
        <v>0.089</v>
      </c>
      <c r="W6" s="7">
        <v>0.089</v>
      </c>
      <c r="X6" s="7">
        <v>0.089</v>
      </c>
      <c r="Y6" s="7">
        <v>0.089</v>
      </c>
      <c r="Z6" s="7">
        <v>0.089</v>
      </c>
      <c r="AA6" s="7">
        <v>0.089</v>
      </c>
      <c r="AB6" s="7">
        <v>0.089</v>
      </c>
      <c r="AC6" s="7">
        <v>0.089</v>
      </c>
      <c r="AD6" s="7">
        <v>0.089</v>
      </c>
      <c r="AE6" s="7">
        <v>0.089</v>
      </c>
      <c r="AF6" s="7">
        <v>0.089</v>
      </c>
      <c r="AG6" s="7">
        <v>0.089</v>
      </c>
      <c r="AH6" s="7">
        <v>0.089</v>
      </c>
      <c r="AI6" s="7">
        <v>0.089</v>
      </c>
      <c r="AJ6" s="7">
        <v>0.089</v>
      </c>
      <c r="AK6" s="7">
        <v>0.089</v>
      </c>
      <c r="AL6" s="7">
        <v>0.089</v>
      </c>
      <c r="AM6" s="7">
        <v>0.089</v>
      </c>
      <c r="AN6" s="7">
        <v>0.089</v>
      </c>
      <c r="AO6" s="7">
        <v>0.089</v>
      </c>
      <c r="AP6" s="7">
        <v>0.089</v>
      </c>
      <c r="AQ6" s="7">
        <v>0.089</v>
      </c>
    </row>
    <row r="7" spans="1:43" ht="14.25">
      <c r="A7" s="7" t="s">
        <v>266</v>
      </c>
      <c r="B7" s="7" t="s">
        <v>1600</v>
      </c>
      <c r="C7" s="7">
        <v>0.011</v>
      </c>
      <c r="D7" s="7">
        <v>0.01</v>
      </c>
      <c r="E7" s="7">
        <v>0.01</v>
      </c>
      <c r="F7" s="7">
        <v>0.01</v>
      </c>
      <c r="G7" s="7">
        <v>0.01</v>
      </c>
      <c r="H7" s="7">
        <v>0.01</v>
      </c>
      <c r="I7" s="7">
        <v>0.014</v>
      </c>
      <c r="J7" s="7">
        <v>0.018</v>
      </c>
      <c r="K7" s="7">
        <v>0.023</v>
      </c>
      <c r="L7" s="7">
        <v>0.027</v>
      </c>
      <c r="M7" s="7">
        <v>0.031</v>
      </c>
      <c r="N7" s="7">
        <v>0.036</v>
      </c>
      <c r="O7" s="7">
        <v>0.04</v>
      </c>
      <c r="P7" s="7">
        <v>0.044</v>
      </c>
      <c r="Q7" s="7">
        <v>0.049</v>
      </c>
      <c r="R7" s="7">
        <v>0.053</v>
      </c>
      <c r="S7" s="7">
        <v>0.053</v>
      </c>
      <c r="T7" s="7">
        <v>0.053</v>
      </c>
      <c r="U7" s="7">
        <v>0.053</v>
      </c>
      <c r="V7" s="7">
        <v>0.053</v>
      </c>
      <c r="W7" s="7">
        <v>0.053</v>
      </c>
      <c r="X7" s="7">
        <v>0.053</v>
      </c>
      <c r="Y7" s="7">
        <v>0.053</v>
      </c>
      <c r="Z7" s="7">
        <v>0.053</v>
      </c>
      <c r="AA7" s="7">
        <v>0.053</v>
      </c>
      <c r="AB7" s="7">
        <v>0.053</v>
      </c>
      <c r="AC7" s="7">
        <v>0.053</v>
      </c>
      <c r="AD7" s="7">
        <v>0.053</v>
      </c>
      <c r="AE7" s="7">
        <v>0.053</v>
      </c>
      <c r="AF7" s="7">
        <v>0.053</v>
      </c>
      <c r="AG7" s="7">
        <v>0.053</v>
      </c>
      <c r="AH7" s="7">
        <v>0.053</v>
      </c>
      <c r="AI7" s="7">
        <v>0.053</v>
      </c>
      <c r="AJ7" s="7">
        <v>0.053</v>
      </c>
      <c r="AK7" s="7">
        <v>0.053</v>
      </c>
      <c r="AL7" s="7">
        <v>0.053</v>
      </c>
      <c r="AM7" s="7">
        <v>0.053</v>
      </c>
      <c r="AN7" s="7">
        <v>0.053</v>
      </c>
      <c r="AO7" s="7">
        <v>0.053</v>
      </c>
      <c r="AP7" s="7">
        <v>0.053</v>
      </c>
      <c r="AQ7" s="7">
        <v>0.053</v>
      </c>
    </row>
    <row r="8" spans="1:43" ht="14.25">
      <c r="A8" s="7" t="s">
        <v>2376</v>
      </c>
      <c r="B8" s="7" t="s">
        <v>1686</v>
      </c>
      <c r="C8" s="7">
        <v>0.057</v>
      </c>
      <c r="D8" s="7">
        <v>0.056</v>
      </c>
      <c r="E8" s="7">
        <v>0.055</v>
      </c>
      <c r="F8" s="7">
        <v>0.054</v>
      </c>
      <c r="G8" s="7">
        <v>0.054</v>
      </c>
      <c r="H8" s="7">
        <v>0.053</v>
      </c>
      <c r="I8" s="7">
        <v>0.054</v>
      </c>
      <c r="J8" s="7">
        <v>0.055</v>
      </c>
      <c r="K8" s="7">
        <v>0.057</v>
      </c>
      <c r="L8" s="7">
        <v>0.058</v>
      </c>
      <c r="M8" s="7">
        <v>0.06</v>
      </c>
      <c r="N8" s="7">
        <v>0.062</v>
      </c>
      <c r="O8" s="7">
        <v>0.064</v>
      </c>
      <c r="P8" s="7">
        <v>0.066</v>
      </c>
      <c r="Q8" s="7">
        <v>0.068</v>
      </c>
      <c r="R8" s="7">
        <v>0.07</v>
      </c>
      <c r="S8" s="7">
        <v>0.07</v>
      </c>
      <c r="T8" s="7">
        <v>0.07</v>
      </c>
      <c r="U8" s="7">
        <v>0.07</v>
      </c>
      <c r="V8" s="7">
        <v>0.07</v>
      </c>
      <c r="W8" s="7">
        <v>0.07</v>
      </c>
      <c r="X8" s="7">
        <v>0.07</v>
      </c>
      <c r="Y8" s="7">
        <v>0.07</v>
      </c>
      <c r="Z8" s="7">
        <v>0.07</v>
      </c>
      <c r="AA8" s="7">
        <v>0.07</v>
      </c>
      <c r="AB8" s="7">
        <v>0.07</v>
      </c>
      <c r="AC8" s="7">
        <v>0.07</v>
      </c>
      <c r="AD8" s="7">
        <v>0.07</v>
      </c>
      <c r="AE8" s="7">
        <v>0.07</v>
      </c>
      <c r="AF8" s="7">
        <v>0.07</v>
      </c>
      <c r="AG8" s="7">
        <v>0.07</v>
      </c>
      <c r="AH8" s="7">
        <v>0.07</v>
      </c>
      <c r="AI8" s="7">
        <v>0.07</v>
      </c>
      <c r="AJ8" s="7">
        <v>0.07</v>
      </c>
      <c r="AK8" s="7">
        <v>0.07</v>
      </c>
      <c r="AL8" s="7">
        <v>0.07</v>
      </c>
      <c r="AM8" s="7">
        <v>0.07</v>
      </c>
      <c r="AN8" s="7">
        <v>0.07</v>
      </c>
      <c r="AO8" s="7">
        <v>0.07</v>
      </c>
      <c r="AP8" s="7">
        <v>0.07</v>
      </c>
      <c r="AQ8" s="7">
        <v>0.07</v>
      </c>
    </row>
    <row r="9" spans="1:43" ht="14.25">
      <c r="A9" s="7" t="s">
        <v>2459</v>
      </c>
      <c r="B9" s="7" t="s">
        <v>1572</v>
      </c>
      <c r="C9" s="7">
        <v>0.088</v>
      </c>
      <c r="D9" s="7">
        <v>0.087</v>
      </c>
      <c r="E9" s="7">
        <v>0.086</v>
      </c>
      <c r="F9" s="7">
        <v>0.085</v>
      </c>
      <c r="G9" s="7">
        <v>0.083</v>
      </c>
      <c r="H9" s="7">
        <v>0.082</v>
      </c>
      <c r="I9" s="7">
        <v>0.086</v>
      </c>
      <c r="J9" s="7">
        <v>0.089</v>
      </c>
      <c r="K9" s="7">
        <v>0.093</v>
      </c>
      <c r="L9" s="7">
        <v>0.097</v>
      </c>
      <c r="M9" s="7">
        <v>0.101</v>
      </c>
      <c r="N9" s="7">
        <v>0.106</v>
      </c>
      <c r="O9" s="7">
        <v>0.11</v>
      </c>
      <c r="P9" s="7">
        <v>0.115</v>
      </c>
      <c r="Q9" s="7">
        <v>0.119</v>
      </c>
      <c r="R9" s="7">
        <v>0.124</v>
      </c>
      <c r="S9" s="7">
        <v>0.124</v>
      </c>
      <c r="T9" s="7">
        <v>0.124</v>
      </c>
      <c r="U9" s="7">
        <v>0.124</v>
      </c>
      <c r="V9" s="7">
        <v>0.124</v>
      </c>
      <c r="W9" s="7">
        <v>0.124</v>
      </c>
      <c r="X9" s="7">
        <v>0.124</v>
      </c>
      <c r="Y9" s="7">
        <v>0.124</v>
      </c>
      <c r="Z9" s="7">
        <v>0.124</v>
      </c>
      <c r="AA9" s="7">
        <v>0.124</v>
      </c>
      <c r="AB9" s="7">
        <v>0.124</v>
      </c>
      <c r="AC9" s="7">
        <v>0.124</v>
      </c>
      <c r="AD9" s="7">
        <v>0.124</v>
      </c>
      <c r="AE9" s="7">
        <v>0.124</v>
      </c>
      <c r="AF9" s="7">
        <v>0.124</v>
      </c>
      <c r="AG9" s="7">
        <v>0.124</v>
      </c>
      <c r="AH9" s="7">
        <v>0.124</v>
      </c>
      <c r="AI9" s="7">
        <v>0.124</v>
      </c>
      <c r="AJ9" s="7">
        <v>0.124</v>
      </c>
      <c r="AK9" s="7">
        <v>0.124</v>
      </c>
      <c r="AL9" s="7">
        <v>0.124</v>
      </c>
      <c r="AM9" s="7">
        <v>0.124</v>
      </c>
      <c r="AN9" s="7">
        <v>0.124</v>
      </c>
      <c r="AO9" s="7">
        <v>0.124</v>
      </c>
      <c r="AP9" s="7">
        <v>0.124</v>
      </c>
      <c r="AQ9" s="7">
        <v>0.124</v>
      </c>
    </row>
    <row r="10" spans="1:43" ht="14.25">
      <c r="A10" s="7" t="s">
        <v>1303</v>
      </c>
      <c r="B10" s="7" t="s">
        <v>1583</v>
      </c>
      <c r="C10" s="7">
        <v>0.016</v>
      </c>
      <c r="D10" s="7">
        <v>0.015</v>
      </c>
      <c r="E10" s="7">
        <v>0.015</v>
      </c>
      <c r="F10" s="7">
        <v>0.015</v>
      </c>
      <c r="G10" s="7">
        <v>0.015</v>
      </c>
      <c r="H10" s="7">
        <v>0.014</v>
      </c>
      <c r="I10" s="7">
        <v>0.022</v>
      </c>
      <c r="J10" s="7">
        <v>0.029</v>
      </c>
      <c r="K10" s="7">
        <v>0.037</v>
      </c>
      <c r="L10" s="7">
        <v>0.044</v>
      </c>
      <c r="M10" s="7">
        <v>0.052</v>
      </c>
      <c r="N10" s="7">
        <v>0.059</v>
      </c>
      <c r="O10" s="7">
        <v>0.067</v>
      </c>
      <c r="P10" s="7">
        <v>0.075</v>
      </c>
      <c r="Q10" s="7">
        <v>0.082</v>
      </c>
      <c r="R10" s="7">
        <v>0.09</v>
      </c>
      <c r="S10" s="7">
        <v>0.09</v>
      </c>
      <c r="T10" s="7">
        <v>0.09</v>
      </c>
      <c r="U10" s="7">
        <v>0.09</v>
      </c>
      <c r="V10" s="7">
        <v>0.09</v>
      </c>
      <c r="W10" s="7">
        <v>0.09</v>
      </c>
      <c r="X10" s="7">
        <v>0.09</v>
      </c>
      <c r="Y10" s="7">
        <v>0.09</v>
      </c>
      <c r="Z10" s="7">
        <v>0.09</v>
      </c>
      <c r="AA10" s="7">
        <v>0.09</v>
      </c>
      <c r="AB10" s="7">
        <v>0.09</v>
      </c>
      <c r="AC10" s="7">
        <v>0.09</v>
      </c>
      <c r="AD10" s="7">
        <v>0.09</v>
      </c>
      <c r="AE10" s="7">
        <v>0.09</v>
      </c>
      <c r="AF10" s="7">
        <v>0.09</v>
      </c>
      <c r="AG10" s="7">
        <v>0.09</v>
      </c>
      <c r="AH10" s="7">
        <v>0.09</v>
      </c>
      <c r="AI10" s="7">
        <v>0.09</v>
      </c>
      <c r="AJ10" s="7">
        <v>0.09</v>
      </c>
      <c r="AK10" s="7">
        <v>0.09</v>
      </c>
      <c r="AL10" s="7">
        <v>0.09</v>
      </c>
      <c r="AM10" s="7">
        <v>0.09</v>
      </c>
      <c r="AN10" s="7">
        <v>0.09</v>
      </c>
      <c r="AO10" s="7">
        <v>0.09</v>
      </c>
      <c r="AP10" s="7">
        <v>0.09</v>
      </c>
      <c r="AQ10" s="7">
        <v>0.09</v>
      </c>
    </row>
    <row r="11" spans="1:43" ht="14.25">
      <c r="A11" s="7" t="s">
        <v>229</v>
      </c>
      <c r="B11" s="7" t="s">
        <v>377</v>
      </c>
      <c r="C11" s="7">
        <v>0.098</v>
      </c>
      <c r="D11" s="7">
        <v>0.096</v>
      </c>
      <c r="E11" s="7">
        <v>0.094</v>
      </c>
      <c r="F11" s="7">
        <v>0.093</v>
      </c>
      <c r="G11" s="7">
        <v>0.091</v>
      </c>
      <c r="H11" s="7">
        <v>0.09</v>
      </c>
      <c r="I11" s="7">
        <v>0.09</v>
      </c>
      <c r="J11" s="7">
        <v>0.091</v>
      </c>
      <c r="K11" s="7">
        <v>0.092</v>
      </c>
      <c r="L11" s="7">
        <v>0.092</v>
      </c>
      <c r="M11" s="7">
        <v>0.094</v>
      </c>
      <c r="N11" s="7">
        <v>0.096</v>
      </c>
      <c r="O11" s="7">
        <v>0.098</v>
      </c>
      <c r="P11" s="7">
        <v>0.1</v>
      </c>
      <c r="Q11" s="7">
        <v>0.102</v>
      </c>
      <c r="R11" s="7">
        <v>0.104</v>
      </c>
      <c r="S11" s="7">
        <v>0.104</v>
      </c>
      <c r="T11" s="7">
        <v>0.104</v>
      </c>
      <c r="U11" s="7">
        <v>0.104</v>
      </c>
      <c r="V11" s="7">
        <v>0.104</v>
      </c>
      <c r="W11" s="7">
        <v>0.104</v>
      </c>
      <c r="X11" s="7">
        <v>0.104</v>
      </c>
      <c r="Y11" s="7">
        <v>0.104</v>
      </c>
      <c r="Z11" s="7">
        <v>0.104</v>
      </c>
      <c r="AA11" s="7">
        <v>0.104</v>
      </c>
      <c r="AB11" s="7">
        <v>0.104</v>
      </c>
      <c r="AC11" s="7">
        <v>0.104</v>
      </c>
      <c r="AD11" s="7">
        <v>0.104</v>
      </c>
      <c r="AE11" s="7">
        <v>0.104</v>
      </c>
      <c r="AF11" s="7">
        <v>0.104</v>
      </c>
      <c r="AG11" s="7">
        <v>0.104</v>
      </c>
      <c r="AH11" s="7">
        <v>0.104</v>
      </c>
      <c r="AI11" s="7">
        <v>0.104</v>
      </c>
      <c r="AJ11" s="7">
        <v>0.104</v>
      </c>
      <c r="AK11" s="7">
        <v>0.104</v>
      </c>
      <c r="AL11" s="7">
        <v>0.104</v>
      </c>
      <c r="AM11" s="7">
        <v>0.104</v>
      </c>
      <c r="AN11" s="7">
        <v>0.104</v>
      </c>
      <c r="AO11" s="7">
        <v>0.104</v>
      </c>
      <c r="AP11" s="7">
        <v>0.104</v>
      </c>
      <c r="AQ11" s="7">
        <v>0.104</v>
      </c>
    </row>
    <row r="12" spans="1:43" ht="14.25">
      <c r="A12" s="7" t="s">
        <v>209</v>
      </c>
      <c r="B12" s="7" t="s">
        <v>1826</v>
      </c>
      <c r="C12" s="7">
        <v>0.014</v>
      </c>
      <c r="D12" s="7">
        <v>0.014</v>
      </c>
      <c r="E12" s="7">
        <v>0.014</v>
      </c>
      <c r="F12" s="7">
        <v>0.014</v>
      </c>
      <c r="G12" s="7">
        <v>0.014</v>
      </c>
      <c r="H12" s="7">
        <v>0.013</v>
      </c>
      <c r="I12" s="7">
        <v>0.017</v>
      </c>
      <c r="J12" s="7">
        <v>0.02</v>
      </c>
      <c r="K12" s="7">
        <v>0.023</v>
      </c>
      <c r="L12" s="7">
        <v>0.026</v>
      </c>
      <c r="M12" s="7">
        <v>0.03</v>
      </c>
      <c r="N12" s="7">
        <v>0.033</v>
      </c>
      <c r="O12" s="7">
        <v>0.036</v>
      </c>
      <c r="P12" s="7">
        <v>0.04</v>
      </c>
      <c r="Q12" s="7">
        <v>0.043</v>
      </c>
      <c r="R12" s="7">
        <v>0.047</v>
      </c>
      <c r="S12" s="7">
        <v>0.047</v>
      </c>
      <c r="T12" s="7">
        <v>0.047</v>
      </c>
      <c r="U12" s="7">
        <v>0.047</v>
      </c>
      <c r="V12" s="7">
        <v>0.047</v>
      </c>
      <c r="W12" s="7">
        <v>0.047</v>
      </c>
      <c r="X12" s="7">
        <v>0.047</v>
      </c>
      <c r="Y12" s="7">
        <v>0.047</v>
      </c>
      <c r="Z12" s="7">
        <v>0.047</v>
      </c>
      <c r="AA12" s="7">
        <v>0.047</v>
      </c>
      <c r="AB12" s="7">
        <v>0.047</v>
      </c>
      <c r="AC12" s="7">
        <v>0.047</v>
      </c>
      <c r="AD12" s="7">
        <v>0.047</v>
      </c>
      <c r="AE12" s="7">
        <v>0.047</v>
      </c>
      <c r="AF12" s="7">
        <v>0.047</v>
      </c>
      <c r="AG12" s="7">
        <v>0.047</v>
      </c>
      <c r="AH12" s="7">
        <v>0.047</v>
      </c>
      <c r="AI12" s="7">
        <v>0.047</v>
      </c>
      <c r="AJ12" s="7">
        <v>0.047</v>
      </c>
      <c r="AK12" s="7">
        <v>0.047</v>
      </c>
      <c r="AL12" s="7">
        <v>0.047</v>
      </c>
      <c r="AM12" s="7">
        <v>0.047</v>
      </c>
      <c r="AN12" s="7">
        <v>0.047</v>
      </c>
      <c r="AO12" s="7">
        <v>0.047</v>
      </c>
      <c r="AP12" s="7">
        <v>0.047</v>
      </c>
      <c r="AQ12" s="7">
        <v>0.047</v>
      </c>
    </row>
    <row r="13" spans="1:43" ht="14.25">
      <c r="A13" s="7" t="s">
        <v>1601</v>
      </c>
      <c r="B13" s="7" t="s">
        <v>1601</v>
      </c>
      <c r="C13" s="7">
        <v>0.107</v>
      </c>
      <c r="D13" s="7">
        <v>0.105</v>
      </c>
      <c r="E13" s="7">
        <v>0.103</v>
      </c>
      <c r="F13" s="7">
        <v>0.101</v>
      </c>
      <c r="G13" s="7">
        <v>0.1</v>
      </c>
      <c r="H13" s="7">
        <v>0.098</v>
      </c>
      <c r="I13" s="7">
        <v>0.1</v>
      </c>
      <c r="J13" s="7">
        <v>0.103</v>
      </c>
      <c r="K13" s="7">
        <v>0.105</v>
      </c>
      <c r="L13" s="7">
        <v>0.107</v>
      </c>
      <c r="M13" s="7">
        <v>0.111</v>
      </c>
      <c r="N13" s="7">
        <v>0.114</v>
      </c>
      <c r="O13" s="7">
        <v>0.118</v>
      </c>
      <c r="P13" s="7">
        <v>0.122</v>
      </c>
      <c r="Q13" s="7">
        <v>0.126</v>
      </c>
      <c r="R13" s="7">
        <v>0.129</v>
      </c>
      <c r="S13" s="7">
        <v>0.129</v>
      </c>
      <c r="T13" s="7">
        <v>0.129</v>
      </c>
      <c r="U13" s="7">
        <v>0.129</v>
      </c>
      <c r="V13" s="7">
        <v>0.129</v>
      </c>
      <c r="W13" s="7">
        <v>0.129</v>
      </c>
      <c r="X13" s="7">
        <v>0.129</v>
      </c>
      <c r="Y13" s="7">
        <v>0.129</v>
      </c>
      <c r="Z13" s="7">
        <v>0.129</v>
      </c>
      <c r="AA13" s="7">
        <v>0.129</v>
      </c>
      <c r="AB13" s="7">
        <v>0.129</v>
      </c>
      <c r="AC13" s="7">
        <v>0.129</v>
      </c>
      <c r="AD13" s="7">
        <v>0.129</v>
      </c>
      <c r="AE13" s="7">
        <v>0.129</v>
      </c>
      <c r="AF13" s="7">
        <v>0.129</v>
      </c>
      <c r="AG13" s="7">
        <v>0.129</v>
      </c>
      <c r="AH13" s="7">
        <v>0.129</v>
      </c>
      <c r="AI13" s="7">
        <v>0.129</v>
      </c>
      <c r="AJ13" s="7">
        <v>0.129</v>
      </c>
      <c r="AK13" s="7">
        <v>0.129</v>
      </c>
      <c r="AL13" s="7">
        <v>0.129</v>
      </c>
      <c r="AM13" s="7">
        <v>0.129</v>
      </c>
      <c r="AN13" s="7">
        <v>0.129</v>
      </c>
      <c r="AO13" s="7">
        <v>0.129</v>
      </c>
      <c r="AP13" s="7">
        <v>0.129</v>
      </c>
      <c r="AQ13" s="7">
        <v>0.129</v>
      </c>
    </row>
    <row r="14" spans="1:43" ht="28.5">
      <c r="A14" s="7" t="s">
        <v>2149</v>
      </c>
      <c r="B14" s="7" t="s">
        <v>1916</v>
      </c>
      <c r="C14" s="7">
        <v>0.075</v>
      </c>
      <c r="D14" s="7">
        <v>0.107</v>
      </c>
      <c r="E14" s="7">
        <v>0.105</v>
      </c>
      <c r="F14" s="7">
        <v>0.104</v>
      </c>
      <c r="G14" s="7">
        <v>0.103</v>
      </c>
      <c r="H14" s="7">
        <v>0.102</v>
      </c>
      <c r="I14" s="7">
        <v>0.105</v>
      </c>
      <c r="J14" s="7">
        <v>0.108</v>
      </c>
      <c r="K14" s="7">
        <v>0.111</v>
      </c>
      <c r="L14" s="7">
        <v>0.115</v>
      </c>
      <c r="M14" s="7">
        <v>0.118</v>
      </c>
      <c r="N14" s="7">
        <v>0.122</v>
      </c>
      <c r="O14" s="7">
        <v>0.126</v>
      </c>
      <c r="P14" s="7">
        <v>0.13</v>
      </c>
      <c r="Q14" s="7">
        <v>0.133</v>
      </c>
      <c r="R14" s="7">
        <v>0.137</v>
      </c>
      <c r="S14" s="7">
        <v>0.137</v>
      </c>
      <c r="T14" s="7">
        <v>0.137</v>
      </c>
      <c r="U14" s="7">
        <v>0.137</v>
      </c>
      <c r="V14" s="7">
        <v>0.137</v>
      </c>
      <c r="W14" s="7">
        <v>0.137</v>
      </c>
      <c r="X14" s="7">
        <v>0.137</v>
      </c>
      <c r="Y14" s="7">
        <v>0.137</v>
      </c>
      <c r="Z14" s="7">
        <v>0.137</v>
      </c>
      <c r="AA14" s="7">
        <v>0.137</v>
      </c>
      <c r="AB14" s="7">
        <v>0.137</v>
      </c>
      <c r="AC14" s="7">
        <v>0.137</v>
      </c>
      <c r="AD14" s="7">
        <v>0.137</v>
      </c>
      <c r="AE14" s="7">
        <v>0.137</v>
      </c>
      <c r="AF14" s="7">
        <v>0.137</v>
      </c>
      <c r="AG14" s="7">
        <v>0.137</v>
      </c>
      <c r="AH14" s="7">
        <v>0.137</v>
      </c>
      <c r="AI14" s="7">
        <v>0.137</v>
      </c>
      <c r="AJ14" s="7">
        <v>0.137</v>
      </c>
      <c r="AK14" s="7">
        <v>0.137</v>
      </c>
      <c r="AL14" s="7">
        <v>0.137</v>
      </c>
      <c r="AM14" s="7">
        <v>0.137</v>
      </c>
      <c r="AN14" s="7">
        <v>0.137</v>
      </c>
      <c r="AO14" s="7">
        <v>0.137</v>
      </c>
      <c r="AP14" s="7">
        <v>0.137</v>
      </c>
      <c r="AQ14" s="7">
        <v>0.137</v>
      </c>
    </row>
    <row r="15" spans="1:43" ht="14.25">
      <c r="A15" s="7" t="s">
        <v>1177</v>
      </c>
      <c r="B15" s="7" t="s">
        <v>1607</v>
      </c>
      <c r="C15" s="7">
        <v>0.081</v>
      </c>
      <c r="D15" s="7">
        <v>0.081</v>
      </c>
      <c r="E15" s="7">
        <v>0.08</v>
      </c>
      <c r="F15" s="7">
        <v>0.079</v>
      </c>
      <c r="G15" s="7">
        <v>0.078</v>
      </c>
      <c r="H15" s="7">
        <v>0.078</v>
      </c>
      <c r="I15" s="7">
        <v>0.078</v>
      </c>
      <c r="J15" s="7">
        <v>0.079</v>
      </c>
      <c r="K15" s="7">
        <v>0.08</v>
      </c>
      <c r="L15" s="7">
        <v>0.081</v>
      </c>
      <c r="M15" s="7">
        <v>0.083</v>
      </c>
      <c r="N15" s="7">
        <v>0.084</v>
      </c>
      <c r="O15" s="7">
        <v>0.086</v>
      </c>
      <c r="P15" s="7">
        <v>0.087</v>
      </c>
      <c r="Q15" s="7">
        <v>0.089</v>
      </c>
      <c r="R15" s="7">
        <v>0.091</v>
      </c>
      <c r="S15" s="7">
        <v>0.091</v>
      </c>
      <c r="T15" s="7">
        <v>0.091</v>
      </c>
      <c r="U15" s="7">
        <v>0.091</v>
      </c>
      <c r="V15" s="7">
        <v>0.091</v>
      </c>
      <c r="W15" s="7">
        <v>0.091</v>
      </c>
      <c r="X15" s="7">
        <v>0.091</v>
      </c>
      <c r="Y15" s="7">
        <v>0.091</v>
      </c>
      <c r="Z15" s="7">
        <v>0.091</v>
      </c>
      <c r="AA15" s="7">
        <v>0.091</v>
      </c>
      <c r="AB15" s="7">
        <v>0.091</v>
      </c>
      <c r="AC15" s="7">
        <v>0.091</v>
      </c>
      <c r="AD15" s="7">
        <v>0.091</v>
      </c>
      <c r="AE15" s="7">
        <v>0.091</v>
      </c>
      <c r="AF15" s="7">
        <v>0.091</v>
      </c>
      <c r="AG15" s="7">
        <v>0.091</v>
      </c>
      <c r="AH15" s="7">
        <v>0.091</v>
      </c>
      <c r="AI15" s="7">
        <v>0.091</v>
      </c>
      <c r="AJ15" s="7">
        <v>0.091</v>
      </c>
      <c r="AK15" s="7">
        <v>0.091</v>
      </c>
      <c r="AL15" s="7">
        <v>0.091</v>
      </c>
      <c r="AM15" s="7">
        <v>0.091</v>
      </c>
      <c r="AN15" s="7">
        <v>0.091</v>
      </c>
      <c r="AO15" s="7">
        <v>0.091</v>
      </c>
      <c r="AP15" s="7">
        <v>0.091</v>
      </c>
      <c r="AQ15" s="7">
        <v>0.091</v>
      </c>
    </row>
    <row r="16" spans="1:43" ht="14.25">
      <c r="A16" s="7" t="s">
        <v>141</v>
      </c>
      <c r="B16" s="7" t="s">
        <v>1607</v>
      </c>
      <c r="C16" s="7">
        <v>0.081</v>
      </c>
      <c r="D16" s="7">
        <v>0.081</v>
      </c>
      <c r="E16" s="7">
        <v>0.08</v>
      </c>
      <c r="F16" s="7">
        <v>0.079</v>
      </c>
      <c r="G16" s="7">
        <v>0.078</v>
      </c>
      <c r="H16" s="7">
        <v>0.078</v>
      </c>
      <c r="I16" s="7">
        <v>0.078</v>
      </c>
      <c r="J16" s="7">
        <v>0.079</v>
      </c>
      <c r="K16" s="7">
        <v>0.08</v>
      </c>
      <c r="L16" s="7">
        <v>0.081</v>
      </c>
      <c r="M16" s="7">
        <v>0.083</v>
      </c>
      <c r="N16" s="7">
        <v>0.084</v>
      </c>
      <c r="O16" s="7">
        <v>0.086</v>
      </c>
      <c r="P16" s="7">
        <v>0.087</v>
      </c>
      <c r="Q16" s="7">
        <v>0.089</v>
      </c>
      <c r="R16" s="7">
        <v>0.091</v>
      </c>
      <c r="S16" s="7">
        <v>0.091</v>
      </c>
      <c r="T16" s="7">
        <v>0.091</v>
      </c>
      <c r="U16" s="7">
        <v>0.091</v>
      </c>
      <c r="V16" s="7">
        <v>0.091</v>
      </c>
      <c r="W16" s="7">
        <v>0.091</v>
      </c>
      <c r="X16" s="7">
        <v>0.091</v>
      </c>
      <c r="Y16" s="7">
        <v>0.091</v>
      </c>
      <c r="Z16" s="7">
        <v>0.091</v>
      </c>
      <c r="AA16" s="7">
        <v>0.091</v>
      </c>
      <c r="AB16" s="7">
        <v>0.091</v>
      </c>
      <c r="AC16" s="7">
        <v>0.091</v>
      </c>
      <c r="AD16" s="7">
        <v>0.091</v>
      </c>
      <c r="AE16" s="7">
        <v>0.091</v>
      </c>
      <c r="AF16" s="7">
        <v>0.091</v>
      </c>
      <c r="AG16" s="7">
        <v>0.091</v>
      </c>
      <c r="AH16" s="7">
        <v>0.091</v>
      </c>
      <c r="AI16" s="7">
        <v>0.091</v>
      </c>
      <c r="AJ16" s="7">
        <v>0.091</v>
      </c>
      <c r="AK16" s="7">
        <v>0.091</v>
      </c>
      <c r="AL16" s="7">
        <v>0.091</v>
      </c>
      <c r="AM16" s="7">
        <v>0.091</v>
      </c>
      <c r="AN16" s="7">
        <v>0.091</v>
      </c>
      <c r="AO16" s="7">
        <v>0.091</v>
      </c>
      <c r="AP16" s="7">
        <v>0.091</v>
      </c>
      <c r="AQ16" s="7">
        <v>0.091</v>
      </c>
    </row>
    <row r="17" spans="1:43" ht="14.25">
      <c r="A17" s="7" t="s">
        <v>700</v>
      </c>
      <c r="B17" s="7" t="s">
        <v>1607</v>
      </c>
      <c r="C17" s="7">
        <v>0.081</v>
      </c>
      <c r="D17" s="7">
        <v>0.081</v>
      </c>
      <c r="E17" s="7">
        <v>0.08</v>
      </c>
      <c r="F17" s="7">
        <v>0.079</v>
      </c>
      <c r="G17" s="7">
        <v>0.078</v>
      </c>
      <c r="H17" s="7">
        <v>0.078</v>
      </c>
      <c r="I17" s="7">
        <v>0.078</v>
      </c>
      <c r="J17" s="7">
        <v>0.079</v>
      </c>
      <c r="K17" s="7">
        <v>0.08</v>
      </c>
      <c r="L17" s="7">
        <v>0.081</v>
      </c>
      <c r="M17" s="7">
        <v>0.083</v>
      </c>
      <c r="N17" s="7">
        <v>0.084</v>
      </c>
      <c r="O17" s="7">
        <v>0.086</v>
      </c>
      <c r="P17" s="7">
        <v>0.087</v>
      </c>
      <c r="Q17" s="7">
        <v>0.089</v>
      </c>
      <c r="R17" s="7">
        <v>0.091</v>
      </c>
      <c r="S17" s="7">
        <v>0.091</v>
      </c>
      <c r="T17" s="7">
        <v>0.091</v>
      </c>
      <c r="U17" s="7">
        <v>0.091</v>
      </c>
      <c r="V17" s="7">
        <v>0.091</v>
      </c>
      <c r="W17" s="7">
        <v>0.091</v>
      </c>
      <c r="X17" s="7">
        <v>0.091</v>
      </c>
      <c r="Y17" s="7">
        <v>0.091</v>
      </c>
      <c r="Z17" s="7">
        <v>0.091</v>
      </c>
      <c r="AA17" s="7">
        <v>0.091</v>
      </c>
      <c r="AB17" s="7">
        <v>0.091</v>
      </c>
      <c r="AC17" s="7">
        <v>0.091</v>
      </c>
      <c r="AD17" s="7">
        <v>0.091</v>
      </c>
      <c r="AE17" s="7">
        <v>0.091</v>
      </c>
      <c r="AF17" s="7">
        <v>0.091</v>
      </c>
      <c r="AG17" s="7">
        <v>0.091</v>
      </c>
      <c r="AH17" s="7">
        <v>0.091</v>
      </c>
      <c r="AI17" s="7">
        <v>0.091</v>
      </c>
      <c r="AJ17" s="7">
        <v>0.091</v>
      </c>
      <c r="AK17" s="7">
        <v>0.091</v>
      </c>
      <c r="AL17" s="7">
        <v>0.091</v>
      </c>
      <c r="AM17" s="7">
        <v>0.091</v>
      </c>
      <c r="AN17" s="7">
        <v>0.091</v>
      </c>
      <c r="AO17" s="7">
        <v>0.091</v>
      </c>
      <c r="AP17" s="7">
        <v>0.091</v>
      </c>
      <c r="AQ17" s="7">
        <v>0.091</v>
      </c>
    </row>
    <row r="18" spans="1:43" ht="14.25">
      <c r="A18" s="7" t="s">
        <v>2219</v>
      </c>
      <c r="B18" s="7" t="s">
        <v>1729</v>
      </c>
      <c r="C18" s="7">
        <v>0.017</v>
      </c>
      <c r="D18" s="7">
        <v>0.017</v>
      </c>
      <c r="E18" s="7">
        <v>0.016</v>
      </c>
      <c r="F18" s="7">
        <v>0.016</v>
      </c>
      <c r="G18" s="7">
        <v>0.016</v>
      </c>
      <c r="H18" s="7">
        <v>0.016</v>
      </c>
      <c r="I18" s="7">
        <v>0.019</v>
      </c>
      <c r="J18" s="7">
        <v>0.023</v>
      </c>
      <c r="K18" s="7">
        <v>0.026</v>
      </c>
      <c r="L18" s="7">
        <v>0.03</v>
      </c>
      <c r="M18" s="7">
        <v>0.034</v>
      </c>
      <c r="N18" s="7">
        <v>0.038</v>
      </c>
      <c r="O18" s="7">
        <v>0.042</v>
      </c>
      <c r="P18" s="7">
        <v>0.046</v>
      </c>
      <c r="Q18" s="7">
        <v>0.049</v>
      </c>
      <c r="R18" s="7">
        <v>0.053</v>
      </c>
      <c r="S18" s="7">
        <v>0.053</v>
      </c>
      <c r="T18" s="7">
        <v>0.053</v>
      </c>
      <c r="U18" s="7">
        <v>0.053</v>
      </c>
      <c r="V18" s="7">
        <v>0.053</v>
      </c>
      <c r="W18" s="7">
        <v>0.053</v>
      </c>
      <c r="X18" s="7">
        <v>0.053</v>
      </c>
      <c r="Y18" s="7">
        <v>0.053</v>
      </c>
      <c r="Z18" s="7">
        <v>0.053</v>
      </c>
      <c r="AA18" s="7">
        <v>0.053</v>
      </c>
      <c r="AB18" s="7">
        <v>0.053</v>
      </c>
      <c r="AC18" s="7">
        <v>0.053</v>
      </c>
      <c r="AD18" s="7">
        <v>0.053</v>
      </c>
      <c r="AE18" s="7">
        <v>0.053</v>
      </c>
      <c r="AF18" s="7">
        <v>0.053</v>
      </c>
      <c r="AG18" s="7">
        <v>0.053</v>
      </c>
      <c r="AH18" s="7">
        <v>0.053</v>
      </c>
      <c r="AI18" s="7">
        <v>0.053</v>
      </c>
      <c r="AJ18" s="7">
        <v>0.053</v>
      </c>
      <c r="AK18" s="7">
        <v>0.053</v>
      </c>
      <c r="AL18" s="7">
        <v>0.053</v>
      </c>
      <c r="AM18" s="7">
        <v>0.053</v>
      </c>
      <c r="AN18" s="7">
        <v>0.053</v>
      </c>
      <c r="AO18" s="7">
        <v>0.053</v>
      </c>
      <c r="AP18" s="7">
        <v>0.053</v>
      </c>
      <c r="AQ18" s="7">
        <v>0.053</v>
      </c>
    </row>
    <row r="19" spans="1:43" ht="14.25">
      <c r="A19" s="7" t="s">
        <v>442</v>
      </c>
      <c r="B19" s="7" t="s">
        <v>1606</v>
      </c>
      <c r="C19" s="7">
        <v>0.042</v>
      </c>
      <c r="D19" s="7">
        <v>0.041</v>
      </c>
      <c r="E19" s="7">
        <v>0.04</v>
      </c>
      <c r="F19" s="7">
        <v>0.04</v>
      </c>
      <c r="G19" s="7">
        <v>0.039</v>
      </c>
      <c r="H19" s="7">
        <v>0.038</v>
      </c>
      <c r="I19" s="7">
        <v>0.042</v>
      </c>
      <c r="J19" s="7">
        <v>0.045</v>
      </c>
      <c r="K19" s="7">
        <v>0.048</v>
      </c>
      <c r="L19" s="7">
        <v>0.052</v>
      </c>
      <c r="M19" s="7">
        <v>0.056</v>
      </c>
      <c r="N19" s="7">
        <v>0.059</v>
      </c>
      <c r="O19" s="7">
        <v>0.063</v>
      </c>
      <c r="P19" s="7">
        <v>0.067</v>
      </c>
      <c r="Q19" s="7">
        <v>0.071</v>
      </c>
      <c r="R19" s="7">
        <v>0.075</v>
      </c>
      <c r="S19" s="7">
        <v>0.075</v>
      </c>
      <c r="T19" s="7">
        <v>0.075</v>
      </c>
      <c r="U19" s="7">
        <v>0.075</v>
      </c>
      <c r="V19" s="7">
        <v>0.075</v>
      </c>
      <c r="W19" s="7">
        <v>0.075</v>
      </c>
      <c r="X19" s="7">
        <v>0.075</v>
      </c>
      <c r="Y19" s="7">
        <v>0.075</v>
      </c>
      <c r="Z19" s="7">
        <v>0.075</v>
      </c>
      <c r="AA19" s="7">
        <v>0.075</v>
      </c>
      <c r="AB19" s="7">
        <v>0.075</v>
      </c>
      <c r="AC19" s="7">
        <v>0.075</v>
      </c>
      <c r="AD19" s="7">
        <v>0.075</v>
      </c>
      <c r="AE19" s="7">
        <v>0.075</v>
      </c>
      <c r="AF19" s="7">
        <v>0.075</v>
      </c>
      <c r="AG19" s="7">
        <v>0.075</v>
      </c>
      <c r="AH19" s="7">
        <v>0.075</v>
      </c>
      <c r="AI19" s="7">
        <v>0.075</v>
      </c>
      <c r="AJ19" s="7">
        <v>0.075</v>
      </c>
      <c r="AK19" s="7">
        <v>0.075</v>
      </c>
      <c r="AL19" s="7">
        <v>0.075</v>
      </c>
      <c r="AM19" s="7">
        <v>0.075</v>
      </c>
      <c r="AN19" s="7">
        <v>0.075</v>
      </c>
      <c r="AO19" s="7">
        <v>0.075</v>
      </c>
      <c r="AP19" s="7">
        <v>0.075</v>
      </c>
      <c r="AQ19" s="7">
        <v>0.075</v>
      </c>
    </row>
    <row r="20" spans="1:43" ht="14.25">
      <c r="A20" s="7" t="s">
        <v>2618</v>
      </c>
      <c r="B20" s="7" t="s">
        <v>100</v>
      </c>
      <c r="C20" s="7">
        <v>0.09</v>
      </c>
      <c r="D20" s="7">
        <v>0.088</v>
      </c>
      <c r="E20" s="7">
        <v>0.086</v>
      </c>
      <c r="F20" s="7">
        <v>0.084</v>
      </c>
      <c r="G20" s="7">
        <v>0.083</v>
      </c>
      <c r="H20" s="7">
        <v>0.082</v>
      </c>
      <c r="I20" s="7">
        <v>0.084</v>
      </c>
      <c r="J20" s="7">
        <v>0.086</v>
      </c>
      <c r="K20" s="7">
        <v>0.089</v>
      </c>
      <c r="L20" s="7">
        <v>0.091</v>
      </c>
      <c r="M20" s="7">
        <v>0.094</v>
      </c>
      <c r="N20" s="7">
        <v>0.097</v>
      </c>
      <c r="O20" s="7">
        <v>0.101</v>
      </c>
      <c r="P20" s="7">
        <v>0.104</v>
      </c>
      <c r="Q20" s="7">
        <v>0.107</v>
      </c>
      <c r="R20" s="7">
        <v>0.11</v>
      </c>
      <c r="S20" s="7">
        <v>0.11</v>
      </c>
      <c r="T20" s="7">
        <v>0.11</v>
      </c>
      <c r="U20" s="7">
        <v>0.11</v>
      </c>
      <c r="V20" s="7">
        <v>0.11</v>
      </c>
      <c r="W20" s="7">
        <v>0.11</v>
      </c>
      <c r="X20" s="7">
        <v>0.11</v>
      </c>
      <c r="Y20" s="7">
        <v>0.11</v>
      </c>
      <c r="Z20" s="7">
        <v>0.11</v>
      </c>
      <c r="AA20" s="7">
        <v>0.11</v>
      </c>
      <c r="AB20" s="7">
        <v>0.11</v>
      </c>
      <c r="AC20" s="7">
        <v>0.11</v>
      </c>
      <c r="AD20" s="7">
        <v>0.11</v>
      </c>
      <c r="AE20" s="7">
        <v>0.11</v>
      </c>
      <c r="AF20" s="7">
        <v>0.11</v>
      </c>
      <c r="AG20" s="7">
        <v>0.11</v>
      </c>
      <c r="AH20" s="7">
        <v>0.11</v>
      </c>
      <c r="AI20" s="7">
        <v>0.11</v>
      </c>
      <c r="AJ20" s="7">
        <v>0.11</v>
      </c>
      <c r="AK20" s="7">
        <v>0.11</v>
      </c>
      <c r="AL20" s="7">
        <v>0.11</v>
      </c>
      <c r="AM20" s="7">
        <v>0.11</v>
      </c>
      <c r="AN20" s="7">
        <v>0.11</v>
      </c>
      <c r="AO20" s="7">
        <v>0.11</v>
      </c>
      <c r="AP20" s="7">
        <v>0.11</v>
      </c>
      <c r="AQ20" s="7">
        <v>0.11</v>
      </c>
    </row>
    <row r="21" spans="1:43" ht="14.25">
      <c r="A21" s="7" t="s">
        <v>2615</v>
      </c>
      <c r="B21" s="7" t="s">
        <v>1063</v>
      </c>
      <c r="C21" s="7">
        <v>0.034</v>
      </c>
      <c r="D21" s="7">
        <v>0.033</v>
      </c>
      <c r="E21" s="7">
        <v>0.033</v>
      </c>
      <c r="F21" s="7">
        <v>0.032</v>
      </c>
      <c r="G21" s="7">
        <v>0.031</v>
      </c>
      <c r="H21" s="7">
        <v>0.031</v>
      </c>
      <c r="I21" s="7">
        <v>0.036</v>
      </c>
      <c r="J21" s="7">
        <v>0.042</v>
      </c>
      <c r="K21" s="7">
        <v>0.047</v>
      </c>
      <c r="L21" s="7">
        <v>0.053</v>
      </c>
      <c r="M21" s="7">
        <v>0.059</v>
      </c>
      <c r="N21" s="7">
        <v>0.065</v>
      </c>
      <c r="O21" s="7">
        <v>0.071</v>
      </c>
      <c r="P21" s="7">
        <v>0.077</v>
      </c>
      <c r="Q21" s="7">
        <v>0.083</v>
      </c>
      <c r="R21" s="7">
        <v>0.089</v>
      </c>
      <c r="S21" s="7">
        <v>0.089</v>
      </c>
      <c r="T21" s="7">
        <v>0.089</v>
      </c>
      <c r="U21" s="7">
        <v>0.089</v>
      </c>
      <c r="V21" s="7">
        <v>0.089</v>
      </c>
      <c r="W21" s="7">
        <v>0.089</v>
      </c>
      <c r="X21" s="7">
        <v>0.089</v>
      </c>
      <c r="Y21" s="7">
        <v>0.089</v>
      </c>
      <c r="Z21" s="7">
        <v>0.089</v>
      </c>
      <c r="AA21" s="7">
        <v>0.089</v>
      </c>
      <c r="AB21" s="7">
        <v>0.089</v>
      </c>
      <c r="AC21" s="7">
        <v>0.089</v>
      </c>
      <c r="AD21" s="7">
        <v>0.089</v>
      </c>
      <c r="AE21" s="7">
        <v>0.089</v>
      </c>
      <c r="AF21" s="7">
        <v>0.089</v>
      </c>
      <c r="AG21" s="7">
        <v>0.089</v>
      </c>
      <c r="AH21" s="7">
        <v>0.089</v>
      </c>
      <c r="AI21" s="7">
        <v>0.089</v>
      </c>
      <c r="AJ21" s="7">
        <v>0.089</v>
      </c>
      <c r="AK21" s="7">
        <v>0.089</v>
      </c>
      <c r="AL21" s="7">
        <v>0.089</v>
      </c>
      <c r="AM21" s="7">
        <v>0.089</v>
      </c>
      <c r="AN21" s="7">
        <v>0.089</v>
      </c>
      <c r="AO21" s="7">
        <v>0.089</v>
      </c>
      <c r="AP21" s="7">
        <v>0.089</v>
      </c>
      <c r="AQ21" s="7">
        <v>0.089</v>
      </c>
    </row>
    <row r="22" spans="1:43" ht="14.25">
      <c r="A22" s="7" t="s">
        <v>1923</v>
      </c>
      <c r="B22" s="7" t="s">
        <v>1371</v>
      </c>
      <c r="C22" s="7">
        <v>0.049</v>
      </c>
      <c r="D22" s="7">
        <v>0.048</v>
      </c>
      <c r="E22" s="7">
        <v>0.048</v>
      </c>
      <c r="F22" s="7">
        <v>0.047</v>
      </c>
      <c r="G22" s="7">
        <v>0.046</v>
      </c>
      <c r="H22" s="7">
        <v>0.045</v>
      </c>
      <c r="I22" s="7">
        <v>0.051</v>
      </c>
      <c r="J22" s="7">
        <v>0.057</v>
      </c>
      <c r="K22" s="7">
        <v>0.063</v>
      </c>
      <c r="L22" s="7">
        <v>0.069</v>
      </c>
      <c r="M22" s="7">
        <v>0.076</v>
      </c>
      <c r="N22" s="7">
        <v>0.083</v>
      </c>
      <c r="O22" s="7">
        <v>0.09</v>
      </c>
      <c r="P22" s="7">
        <v>0.097</v>
      </c>
      <c r="Q22" s="7">
        <v>0.104</v>
      </c>
      <c r="R22" s="7">
        <v>0.111</v>
      </c>
      <c r="S22" s="7">
        <v>0.111</v>
      </c>
      <c r="T22" s="7">
        <v>0.111</v>
      </c>
      <c r="U22" s="7">
        <v>0.111</v>
      </c>
      <c r="V22" s="7">
        <v>0.111</v>
      </c>
      <c r="W22" s="7">
        <v>0.111</v>
      </c>
      <c r="X22" s="7">
        <v>0.111</v>
      </c>
      <c r="Y22" s="7">
        <v>0.111</v>
      </c>
      <c r="Z22" s="7">
        <v>0.111</v>
      </c>
      <c r="AA22" s="7">
        <v>0.111</v>
      </c>
      <c r="AB22" s="7">
        <v>0.111</v>
      </c>
      <c r="AC22" s="7">
        <v>0.111</v>
      </c>
      <c r="AD22" s="7">
        <v>0.111</v>
      </c>
      <c r="AE22" s="7">
        <v>0.111</v>
      </c>
      <c r="AF22" s="7">
        <v>0.111</v>
      </c>
      <c r="AG22" s="7">
        <v>0.111</v>
      </c>
      <c r="AH22" s="7">
        <v>0.111</v>
      </c>
      <c r="AI22" s="7">
        <v>0.111</v>
      </c>
      <c r="AJ22" s="7">
        <v>0.111</v>
      </c>
      <c r="AK22" s="7">
        <v>0.111</v>
      </c>
      <c r="AL22" s="7">
        <v>0.111</v>
      </c>
      <c r="AM22" s="7">
        <v>0.111</v>
      </c>
      <c r="AN22" s="7">
        <v>0.111</v>
      </c>
      <c r="AO22" s="7">
        <v>0.111</v>
      </c>
      <c r="AP22" s="7">
        <v>0.111</v>
      </c>
      <c r="AQ22" s="7">
        <v>0.111</v>
      </c>
    </row>
    <row r="23" spans="1:43" ht="14.25">
      <c r="A23" s="7" t="s">
        <v>1090</v>
      </c>
      <c r="B23" s="7" t="s">
        <v>1730</v>
      </c>
      <c r="C23" s="7">
        <v>0.027</v>
      </c>
      <c r="D23" s="7">
        <v>0.027</v>
      </c>
      <c r="E23" s="7">
        <v>0.026</v>
      </c>
      <c r="F23" s="7">
        <v>0.026</v>
      </c>
      <c r="G23" s="7">
        <v>0.026</v>
      </c>
      <c r="H23" s="7">
        <v>0.025</v>
      </c>
      <c r="I23" s="7">
        <v>0.029</v>
      </c>
      <c r="J23" s="7">
        <v>0.034</v>
      </c>
      <c r="K23" s="7">
        <v>0.038</v>
      </c>
      <c r="L23" s="7">
        <v>0.042</v>
      </c>
      <c r="M23" s="7">
        <v>0.046</v>
      </c>
      <c r="N23" s="7">
        <v>0.051</v>
      </c>
      <c r="O23" s="7">
        <v>0.055</v>
      </c>
      <c r="P23" s="7">
        <v>0.06</v>
      </c>
      <c r="Q23" s="7">
        <v>0.064</v>
      </c>
      <c r="R23" s="7">
        <v>0.069</v>
      </c>
      <c r="S23" s="7">
        <v>0.069</v>
      </c>
      <c r="T23" s="7">
        <v>0.069</v>
      </c>
      <c r="U23" s="7">
        <v>0.069</v>
      </c>
      <c r="V23" s="7">
        <v>0.069</v>
      </c>
      <c r="W23" s="7">
        <v>0.069</v>
      </c>
      <c r="X23" s="7">
        <v>0.069</v>
      </c>
      <c r="Y23" s="7">
        <v>0.069</v>
      </c>
      <c r="Z23" s="7">
        <v>0.069</v>
      </c>
      <c r="AA23" s="7">
        <v>0.069</v>
      </c>
      <c r="AB23" s="7">
        <v>0.069</v>
      </c>
      <c r="AC23" s="7">
        <v>0.069</v>
      </c>
      <c r="AD23" s="7">
        <v>0.069</v>
      </c>
      <c r="AE23" s="7">
        <v>0.069</v>
      </c>
      <c r="AF23" s="7">
        <v>0.069</v>
      </c>
      <c r="AG23" s="7">
        <v>0.069</v>
      </c>
      <c r="AH23" s="7">
        <v>0.069</v>
      </c>
      <c r="AI23" s="7">
        <v>0.069</v>
      </c>
      <c r="AJ23" s="7">
        <v>0.069</v>
      </c>
      <c r="AK23" s="7">
        <v>0.069</v>
      </c>
      <c r="AL23" s="7">
        <v>0.069</v>
      </c>
      <c r="AM23" s="7">
        <v>0.069</v>
      </c>
      <c r="AN23" s="7">
        <v>0.069</v>
      </c>
      <c r="AO23" s="7">
        <v>0.069</v>
      </c>
      <c r="AP23" s="7">
        <v>0.069</v>
      </c>
      <c r="AQ23" s="7">
        <v>0.069</v>
      </c>
    </row>
    <row r="24" spans="1:43" ht="14.25">
      <c r="A24" s="7" t="s">
        <v>1089</v>
      </c>
      <c r="B24" s="7" t="s">
        <v>1621</v>
      </c>
      <c r="C24" s="7">
        <v>0.002</v>
      </c>
      <c r="D24" s="7">
        <v>0.002</v>
      </c>
      <c r="E24" s="7">
        <v>0.002</v>
      </c>
      <c r="F24" s="7">
        <v>0.002</v>
      </c>
      <c r="G24" s="7">
        <v>0.002</v>
      </c>
      <c r="H24" s="7">
        <v>0.002</v>
      </c>
      <c r="I24" s="7">
        <v>0.011</v>
      </c>
      <c r="J24" s="7">
        <v>0.019</v>
      </c>
      <c r="K24" s="7">
        <v>0.028</v>
      </c>
      <c r="L24" s="7">
        <v>0.037</v>
      </c>
      <c r="M24" s="7">
        <v>0.046</v>
      </c>
      <c r="N24" s="7">
        <v>0.054</v>
      </c>
      <c r="O24" s="7">
        <v>0.063</v>
      </c>
      <c r="P24" s="7">
        <v>0.072</v>
      </c>
      <c r="Q24" s="7">
        <v>0.081</v>
      </c>
      <c r="R24" s="7">
        <v>0.09</v>
      </c>
      <c r="S24" s="7">
        <v>0.09</v>
      </c>
      <c r="T24" s="7">
        <v>0.09</v>
      </c>
      <c r="U24" s="7">
        <v>0.09</v>
      </c>
      <c r="V24" s="7">
        <v>0.09</v>
      </c>
      <c r="W24" s="7">
        <v>0.09</v>
      </c>
      <c r="X24" s="7">
        <v>0.09</v>
      </c>
      <c r="Y24" s="7">
        <v>0.09</v>
      </c>
      <c r="Z24" s="7">
        <v>0.09</v>
      </c>
      <c r="AA24" s="7">
        <v>0.09</v>
      </c>
      <c r="AB24" s="7">
        <v>0.09</v>
      </c>
      <c r="AC24" s="7">
        <v>0.09</v>
      </c>
      <c r="AD24" s="7">
        <v>0.09</v>
      </c>
      <c r="AE24" s="7">
        <v>0.09</v>
      </c>
      <c r="AF24" s="7">
        <v>0.09</v>
      </c>
      <c r="AG24" s="7">
        <v>0.09</v>
      </c>
      <c r="AH24" s="7">
        <v>0.09</v>
      </c>
      <c r="AI24" s="7">
        <v>0.09</v>
      </c>
      <c r="AJ24" s="7">
        <v>0.09</v>
      </c>
      <c r="AK24" s="7">
        <v>0.09</v>
      </c>
      <c r="AL24" s="7">
        <v>0.09</v>
      </c>
      <c r="AM24" s="7">
        <v>0.09</v>
      </c>
      <c r="AN24" s="7">
        <v>0.09</v>
      </c>
      <c r="AO24" s="7">
        <v>0.09</v>
      </c>
      <c r="AP24" s="7">
        <v>0.09</v>
      </c>
      <c r="AQ24" s="7">
        <v>0.09</v>
      </c>
    </row>
    <row r="25" spans="1:43" ht="14.25">
      <c r="A25" s="7" t="s">
        <v>537</v>
      </c>
      <c r="B25" s="7" t="s">
        <v>1893</v>
      </c>
      <c r="C25" s="7">
        <v>0.053</v>
      </c>
      <c r="D25" s="7">
        <v>0.052</v>
      </c>
      <c r="E25" s="7">
        <v>0.051</v>
      </c>
      <c r="F25" s="7">
        <v>0.05</v>
      </c>
      <c r="G25" s="7">
        <v>0.049</v>
      </c>
      <c r="H25" s="7">
        <v>0.048</v>
      </c>
      <c r="I25" s="7">
        <v>0.05</v>
      </c>
      <c r="J25" s="7">
        <v>0.053</v>
      </c>
      <c r="K25" s="7">
        <v>0.056</v>
      </c>
      <c r="L25" s="7">
        <v>0.059</v>
      </c>
      <c r="M25" s="7">
        <v>0.062</v>
      </c>
      <c r="N25" s="7">
        <v>0.066</v>
      </c>
      <c r="O25" s="7">
        <v>0.069</v>
      </c>
      <c r="P25" s="7">
        <v>0.073</v>
      </c>
      <c r="Q25" s="7">
        <v>0.076</v>
      </c>
      <c r="R25" s="7">
        <v>0.08</v>
      </c>
      <c r="S25" s="7">
        <v>0.08</v>
      </c>
      <c r="T25" s="7">
        <v>0.08</v>
      </c>
      <c r="U25" s="7">
        <v>0.08</v>
      </c>
      <c r="V25" s="7">
        <v>0.08</v>
      </c>
      <c r="W25" s="7">
        <v>0.08</v>
      </c>
      <c r="X25" s="7">
        <v>0.08</v>
      </c>
      <c r="Y25" s="7">
        <v>0.08</v>
      </c>
      <c r="Z25" s="7">
        <v>0.08</v>
      </c>
      <c r="AA25" s="7">
        <v>0.08</v>
      </c>
      <c r="AB25" s="7">
        <v>0.08</v>
      </c>
      <c r="AC25" s="7">
        <v>0.08</v>
      </c>
      <c r="AD25" s="7">
        <v>0.08</v>
      </c>
      <c r="AE25" s="7">
        <v>0.08</v>
      </c>
      <c r="AF25" s="7">
        <v>0.08</v>
      </c>
      <c r="AG25" s="7">
        <v>0.08</v>
      </c>
      <c r="AH25" s="7">
        <v>0.08</v>
      </c>
      <c r="AI25" s="7">
        <v>0.08</v>
      </c>
      <c r="AJ25" s="7">
        <v>0.08</v>
      </c>
      <c r="AK25" s="7">
        <v>0.08</v>
      </c>
      <c r="AL25" s="7">
        <v>0.08</v>
      </c>
      <c r="AM25" s="7">
        <v>0.08</v>
      </c>
      <c r="AN25" s="7">
        <v>0.08</v>
      </c>
      <c r="AO25" s="7">
        <v>0.08</v>
      </c>
      <c r="AP25" s="7">
        <v>0.08</v>
      </c>
      <c r="AQ25" s="7">
        <v>0.08</v>
      </c>
    </row>
    <row r="26" spans="1:43" ht="14.25">
      <c r="A26" s="7" t="s">
        <v>2625</v>
      </c>
      <c r="B26" s="7" t="s">
        <v>1965</v>
      </c>
      <c r="C26" s="7">
        <v>0.048</v>
      </c>
      <c r="D26" s="7">
        <v>0.048</v>
      </c>
      <c r="E26" s="7">
        <v>0.047</v>
      </c>
      <c r="F26" s="7">
        <v>0.046</v>
      </c>
      <c r="G26" s="7">
        <v>0.045</v>
      </c>
      <c r="H26" s="7">
        <v>0.044</v>
      </c>
      <c r="I26" s="7">
        <v>0.049</v>
      </c>
      <c r="J26" s="7">
        <v>0.053</v>
      </c>
      <c r="K26" s="7">
        <v>0.058</v>
      </c>
      <c r="L26" s="7">
        <v>0.062</v>
      </c>
      <c r="M26" s="7">
        <v>0.068</v>
      </c>
      <c r="N26" s="7">
        <v>0.073</v>
      </c>
      <c r="O26" s="7">
        <v>0.078</v>
      </c>
      <c r="P26" s="7">
        <v>0.084</v>
      </c>
      <c r="Q26" s="7">
        <v>0.089</v>
      </c>
      <c r="R26" s="7">
        <v>0.094</v>
      </c>
      <c r="S26" s="7">
        <v>0.094</v>
      </c>
      <c r="T26" s="7">
        <v>0.094</v>
      </c>
      <c r="U26" s="7">
        <v>0.094</v>
      </c>
      <c r="V26" s="7">
        <v>0.094</v>
      </c>
      <c r="W26" s="7">
        <v>0.094</v>
      </c>
      <c r="X26" s="7">
        <v>0.094</v>
      </c>
      <c r="Y26" s="7">
        <v>0.094</v>
      </c>
      <c r="Z26" s="7">
        <v>0.094</v>
      </c>
      <c r="AA26" s="7">
        <v>0.094</v>
      </c>
      <c r="AB26" s="7">
        <v>0.094</v>
      </c>
      <c r="AC26" s="7">
        <v>0.094</v>
      </c>
      <c r="AD26" s="7">
        <v>0.094</v>
      </c>
      <c r="AE26" s="7">
        <v>0.094</v>
      </c>
      <c r="AF26" s="7">
        <v>0.094</v>
      </c>
      <c r="AG26" s="7">
        <v>0.094</v>
      </c>
      <c r="AH26" s="7">
        <v>0.094</v>
      </c>
      <c r="AI26" s="7">
        <v>0.094</v>
      </c>
      <c r="AJ26" s="7">
        <v>0.094</v>
      </c>
      <c r="AK26" s="7">
        <v>0.094</v>
      </c>
      <c r="AL26" s="7">
        <v>0.094</v>
      </c>
      <c r="AM26" s="7">
        <v>0.094</v>
      </c>
      <c r="AN26" s="7">
        <v>0.094</v>
      </c>
      <c r="AO26" s="7">
        <v>0.094</v>
      </c>
      <c r="AP26" s="7">
        <v>0.094</v>
      </c>
      <c r="AQ26" s="7">
        <v>0.094</v>
      </c>
    </row>
    <row r="27" spans="1:43" ht="14.25">
      <c r="A27" s="7" t="s">
        <v>397</v>
      </c>
      <c r="B27" s="7" t="s">
        <v>1789</v>
      </c>
      <c r="C27" s="7">
        <v>0.011</v>
      </c>
      <c r="D27" s="7">
        <v>0.011</v>
      </c>
      <c r="E27" s="7">
        <v>0.01</v>
      </c>
      <c r="F27" s="7">
        <v>0.01</v>
      </c>
      <c r="G27" s="7">
        <v>0.01</v>
      </c>
      <c r="H27" s="7">
        <v>0.01</v>
      </c>
      <c r="I27" s="7">
        <v>0.017</v>
      </c>
      <c r="J27" s="7">
        <v>0.024</v>
      </c>
      <c r="K27" s="7">
        <v>0.031</v>
      </c>
      <c r="L27" s="7">
        <v>0.037</v>
      </c>
      <c r="M27" s="7">
        <v>0.045</v>
      </c>
      <c r="N27" s="7">
        <v>0.052</v>
      </c>
      <c r="O27" s="7">
        <v>0.059</v>
      </c>
      <c r="P27" s="7">
        <v>0.066</v>
      </c>
      <c r="Q27" s="7">
        <v>0.073</v>
      </c>
      <c r="R27" s="7">
        <v>0.08</v>
      </c>
      <c r="S27" s="7">
        <v>0.08</v>
      </c>
      <c r="T27" s="7">
        <v>0.08</v>
      </c>
      <c r="U27" s="7">
        <v>0.08</v>
      </c>
      <c r="V27" s="7">
        <v>0.08</v>
      </c>
      <c r="W27" s="7">
        <v>0.08</v>
      </c>
      <c r="X27" s="7">
        <v>0.08</v>
      </c>
      <c r="Y27" s="7">
        <v>0.08</v>
      </c>
      <c r="Z27" s="7">
        <v>0.08</v>
      </c>
      <c r="AA27" s="7">
        <v>0.08</v>
      </c>
      <c r="AB27" s="7">
        <v>0.08</v>
      </c>
      <c r="AC27" s="7">
        <v>0.08</v>
      </c>
      <c r="AD27" s="7">
        <v>0.08</v>
      </c>
      <c r="AE27" s="7">
        <v>0.08</v>
      </c>
      <c r="AF27" s="7">
        <v>0.08</v>
      </c>
      <c r="AG27" s="7">
        <v>0.08</v>
      </c>
      <c r="AH27" s="7">
        <v>0.08</v>
      </c>
      <c r="AI27" s="7">
        <v>0.08</v>
      </c>
      <c r="AJ27" s="7">
        <v>0.08</v>
      </c>
      <c r="AK27" s="7">
        <v>0.08</v>
      </c>
      <c r="AL27" s="7">
        <v>0.08</v>
      </c>
      <c r="AM27" s="7">
        <v>0.08</v>
      </c>
      <c r="AN27" s="7">
        <v>0.08</v>
      </c>
      <c r="AO27" s="7">
        <v>0.08</v>
      </c>
      <c r="AP27" s="7">
        <v>0.08</v>
      </c>
      <c r="AQ27" s="7">
        <v>0.08</v>
      </c>
    </row>
    <row r="28" spans="1:43" ht="28.5">
      <c r="A28" s="7" t="s">
        <v>215</v>
      </c>
      <c r="B28" s="7" t="s">
        <v>1482</v>
      </c>
      <c r="C28" s="7">
        <v>0.012</v>
      </c>
      <c r="D28" s="7">
        <v>0.011</v>
      </c>
      <c r="E28" s="7">
        <v>0.011</v>
      </c>
      <c r="F28" s="7">
        <v>0.011</v>
      </c>
      <c r="G28" s="7">
        <v>0.011</v>
      </c>
      <c r="H28" s="7">
        <v>0.011</v>
      </c>
      <c r="I28" s="7">
        <v>0.015</v>
      </c>
      <c r="J28" s="7">
        <v>0.019</v>
      </c>
      <c r="K28" s="7">
        <v>0.023</v>
      </c>
      <c r="L28" s="7">
        <v>0.027</v>
      </c>
      <c r="M28" s="7">
        <v>0.031</v>
      </c>
      <c r="N28" s="7">
        <v>0.035</v>
      </c>
      <c r="O28" s="7">
        <v>0.039</v>
      </c>
      <c r="P28" s="7">
        <v>0.044</v>
      </c>
      <c r="Q28" s="7">
        <v>0.048</v>
      </c>
      <c r="R28" s="7">
        <v>0.052</v>
      </c>
      <c r="S28" s="7">
        <v>0.052</v>
      </c>
      <c r="T28" s="7">
        <v>0.052</v>
      </c>
      <c r="U28" s="7">
        <v>0.052</v>
      </c>
      <c r="V28" s="7">
        <v>0.052</v>
      </c>
      <c r="W28" s="7">
        <v>0.052</v>
      </c>
      <c r="X28" s="7">
        <v>0.052</v>
      </c>
      <c r="Y28" s="7">
        <v>0.052</v>
      </c>
      <c r="Z28" s="7">
        <v>0.052</v>
      </c>
      <c r="AA28" s="7">
        <v>0.052</v>
      </c>
      <c r="AB28" s="7">
        <v>0.052</v>
      </c>
      <c r="AC28" s="7">
        <v>0.052</v>
      </c>
      <c r="AD28" s="7">
        <v>0.052</v>
      </c>
      <c r="AE28" s="7">
        <v>0.052</v>
      </c>
      <c r="AF28" s="7">
        <v>0.052</v>
      </c>
      <c r="AG28" s="7">
        <v>0.052</v>
      </c>
      <c r="AH28" s="7">
        <v>0.052</v>
      </c>
      <c r="AI28" s="7">
        <v>0.052</v>
      </c>
      <c r="AJ28" s="7">
        <v>0.052</v>
      </c>
      <c r="AK28" s="7">
        <v>0.052</v>
      </c>
      <c r="AL28" s="7">
        <v>0.052</v>
      </c>
      <c r="AM28" s="7">
        <v>0.052</v>
      </c>
      <c r="AN28" s="7">
        <v>0.052</v>
      </c>
      <c r="AO28" s="7">
        <v>0.052</v>
      </c>
      <c r="AP28" s="7">
        <v>0.052</v>
      </c>
      <c r="AQ28" s="7">
        <v>0.052</v>
      </c>
    </row>
    <row r="29" spans="1:43" ht="14.25">
      <c r="A29" s="7" t="s">
        <v>1036</v>
      </c>
      <c r="B29" s="7" t="s">
        <v>1514</v>
      </c>
      <c r="C29" s="7">
        <v>0.064</v>
      </c>
      <c r="D29" s="7">
        <v>0.071</v>
      </c>
      <c r="E29" s="7">
        <v>0.069</v>
      </c>
      <c r="F29" s="7">
        <v>0.068</v>
      </c>
      <c r="G29" s="7">
        <v>0.067</v>
      </c>
      <c r="H29" s="7">
        <v>0.066</v>
      </c>
      <c r="I29" s="7">
        <v>0.065</v>
      </c>
      <c r="J29" s="7">
        <v>0.064</v>
      </c>
      <c r="K29" s="7">
        <v>0.064</v>
      </c>
      <c r="L29" s="7">
        <v>0.063</v>
      </c>
      <c r="M29" s="7">
        <v>0.064</v>
      </c>
      <c r="N29" s="7">
        <v>0.064</v>
      </c>
      <c r="O29" s="7">
        <v>0.065</v>
      </c>
      <c r="P29" s="7">
        <v>0.065</v>
      </c>
      <c r="Q29" s="7">
        <v>0.066</v>
      </c>
      <c r="R29" s="7">
        <v>0.066</v>
      </c>
      <c r="S29" s="7">
        <v>0.066</v>
      </c>
      <c r="T29" s="7">
        <v>0.066</v>
      </c>
      <c r="U29" s="7">
        <v>0.066</v>
      </c>
      <c r="V29" s="7">
        <v>0.066</v>
      </c>
      <c r="W29" s="7">
        <v>0.066</v>
      </c>
      <c r="X29" s="7">
        <v>0.066</v>
      </c>
      <c r="Y29" s="7">
        <v>0.066</v>
      </c>
      <c r="Z29" s="7">
        <v>0.066</v>
      </c>
      <c r="AA29" s="7">
        <v>0.066</v>
      </c>
      <c r="AB29" s="7">
        <v>0.066</v>
      </c>
      <c r="AC29" s="7">
        <v>0.066</v>
      </c>
      <c r="AD29" s="7">
        <v>0.066</v>
      </c>
      <c r="AE29" s="7">
        <v>0.066</v>
      </c>
      <c r="AF29" s="7">
        <v>0.066</v>
      </c>
      <c r="AG29" s="7">
        <v>0.066</v>
      </c>
      <c r="AH29" s="7">
        <v>0.066</v>
      </c>
      <c r="AI29" s="7">
        <v>0.066</v>
      </c>
      <c r="AJ29" s="7">
        <v>0.066</v>
      </c>
      <c r="AK29" s="7">
        <v>0.066</v>
      </c>
      <c r="AL29" s="7">
        <v>0.066</v>
      </c>
      <c r="AM29" s="7">
        <v>0.066</v>
      </c>
      <c r="AN29" s="7">
        <v>0.066</v>
      </c>
      <c r="AO29" s="7">
        <v>0.066</v>
      </c>
      <c r="AP29" s="7">
        <v>0.066</v>
      </c>
      <c r="AQ29" s="7">
        <v>0.066</v>
      </c>
    </row>
    <row r="30" spans="1:43" ht="14.25">
      <c r="A30" s="7" t="s">
        <v>1822</v>
      </c>
      <c r="B30" s="7" t="s">
        <v>1833</v>
      </c>
      <c r="C30" s="7">
        <v>0</v>
      </c>
      <c r="D30" s="7">
        <v>0</v>
      </c>
      <c r="E30" s="7">
        <v>0</v>
      </c>
      <c r="F30" s="7">
        <v>0</v>
      </c>
      <c r="G30" s="7">
        <v>0</v>
      </c>
      <c r="H30" s="7">
        <v>0</v>
      </c>
      <c r="I30" s="7">
        <v>0.004</v>
      </c>
      <c r="J30" s="7">
        <v>0.008</v>
      </c>
      <c r="K30" s="7">
        <v>0.011</v>
      </c>
      <c r="L30" s="7">
        <v>0.015</v>
      </c>
      <c r="M30" s="7">
        <v>0.019</v>
      </c>
      <c r="N30" s="7">
        <v>0.023</v>
      </c>
      <c r="O30" s="7">
        <v>0.027</v>
      </c>
      <c r="P30" s="7">
        <v>0.031</v>
      </c>
      <c r="Q30" s="7">
        <v>0.034</v>
      </c>
      <c r="R30" s="7">
        <v>0.038</v>
      </c>
      <c r="S30" s="7">
        <v>0.038</v>
      </c>
      <c r="T30" s="7">
        <v>0.038</v>
      </c>
      <c r="U30" s="7">
        <v>0.038</v>
      </c>
      <c r="V30" s="7">
        <v>0.038</v>
      </c>
      <c r="W30" s="7">
        <v>0.038</v>
      </c>
      <c r="X30" s="7">
        <v>0.038</v>
      </c>
      <c r="Y30" s="7">
        <v>0.038</v>
      </c>
      <c r="Z30" s="7">
        <v>0.038</v>
      </c>
      <c r="AA30" s="7">
        <v>0.038</v>
      </c>
      <c r="AB30" s="7">
        <v>0.038</v>
      </c>
      <c r="AC30" s="7">
        <v>0.038</v>
      </c>
      <c r="AD30" s="7">
        <v>0.038</v>
      </c>
      <c r="AE30" s="7">
        <v>0.038</v>
      </c>
      <c r="AF30" s="7">
        <v>0.038</v>
      </c>
      <c r="AG30" s="7">
        <v>0.038</v>
      </c>
      <c r="AH30" s="7">
        <v>0.038</v>
      </c>
      <c r="AI30" s="7">
        <v>0.038</v>
      </c>
      <c r="AJ30" s="7">
        <v>0.038</v>
      </c>
      <c r="AK30" s="7">
        <v>0.038</v>
      </c>
      <c r="AL30" s="7">
        <v>0.038</v>
      </c>
      <c r="AM30" s="7">
        <v>0.038</v>
      </c>
      <c r="AN30" s="7">
        <v>0.038</v>
      </c>
      <c r="AO30" s="7">
        <v>0.038</v>
      </c>
      <c r="AP30" s="7">
        <v>0.038</v>
      </c>
      <c r="AQ30" s="7">
        <v>0.038</v>
      </c>
    </row>
    <row r="31" spans="1:43" ht="14.25">
      <c r="A31" s="7" t="s">
        <v>1533</v>
      </c>
      <c r="B31" s="7" t="s">
        <v>1553</v>
      </c>
      <c r="C31" s="7">
        <v>0.038</v>
      </c>
      <c r="D31" s="7">
        <v>0.037</v>
      </c>
      <c r="E31" s="7">
        <v>0.036</v>
      </c>
      <c r="F31" s="7">
        <v>0.036</v>
      </c>
      <c r="G31" s="7">
        <v>0.035</v>
      </c>
      <c r="H31" s="7">
        <v>0.035</v>
      </c>
      <c r="I31" s="7">
        <v>0.036</v>
      </c>
      <c r="J31" s="7">
        <v>0.037</v>
      </c>
      <c r="K31" s="7">
        <v>0.038</v>
      </c>
      <c r="L31" s="7">
        <v>0.039</v>
      </c>
      <c r="M31" s="7">
        <v>0.041</v>
      </c>
      <c r="N31" s="7">
        <v>0.043</v>
      </c>
      <c r="O31" s="7">
        <v>0.045</v>
      </c>
      <c r="P31" s="7">
        <v>0.046</v>
      </c>
      <c r="Q31" s="7">
        <v>0.048</v>
      </c>
      <c r="R31" s="7">
        <v>0.05</v>
      </c>
      <c r="S31" s="7">
        <v>0.05</v>
      </c>
      <c r="T31" s="7">
        <v>0.05</v>
      </c>
      <c r="U31" s="7">
        <v>0.05</v>
      </c>
      <c r="V31" s="7">
        <v>0.05</v>
      </c>
      <c r="W31" s="7">
        <v>0.05</v>
      </c>
      <c r="X31" s="7">
        <v>0.05</v>
      </c>
      <c r="Y31" s="7">
        <v>0.05</v>
      </c>
      <c r="Z31" s="7">
        <v>0.05</v>
      </c>
      <c r="AA31" s="7">
        <v>0.05</v>
      </c>
      <c r="AB31" s="7">
        <v>0.05</v>
      </c>
      <c r="AC31" s="7">
        <v>0.05</v>
      </c>
      <c r="AD31" s="7">
        <v>0.05</v>
      </c>
      <c r="AE31" s="7">
        <v>0.05</v>
      </c>
      <c r="AF31" s="7">
        <v>0.05</v>
      </c>
      <c r="AG31" s="7">
        <v>0.05</v>
      </c>
      <c r="AH31" s="7">
        <v>0.05</v>
      </c>
      <c r="AI31" s="7">
        <v>0.05</v>
      </c>
      <c r="AJ31" s="7">
        <v>0.05</v>
      </c>
      <c r="AK31" s="7">
        <v>0.05</v>
      </c>
      <c r="AL31" s="7">
        <v>0.05</v>
      </c>
      <c r="AM31" s="7">
        <v>0.05</v>
      </c>
      <c r="AN31" s="7">
        <v>0.05</v>
      </c>
      <c r="AO31" s="7">
        <v>0.05</v>
      </c>
      <c r="AP31" s="7">
        <v>0.05</v>
      </c>
      <c r="AQ31" s="7">
        <v>0.05</v>
      </c>
    </row>
    <row r="32" spans="1:43" ht="14.25">
      <c r="A32" s="7" t="s">
        <v>2121</v>
      </c>
      <c r="B32" s="7" t="s">
        <v>1514</v>
      </c>
      <c r="C32" s="7">
        <v>0.064</v>
      </c>
      <c r="D32" s="7">
        <v>0.071</v>
      </c>
      <c r="E32" s="7">
        <v>0.069</v>
      </c>
      <c r="F32" s="7">
        <v>0.068</v>
      </c>
      <c r="G32" s="7">
        <v>0.067</v>
      </c>
      <c r="H32" s="7">
        <v>0.066</v>
      </c>
      <c r="I32" s="7">
        <v>0.065</v>
      </c>
      <c r="J32" s="7">
        <v>0.064</v>
      </c>
      <c r="K32" s="7">
        <v>0.064</v>
      </c>
      <c r="L32" s="7">
        <v>0.063</v>
      </c>
      <c r="M32" s="7">
        <v>0.064</v>
      </c>
      <c r="N32" s="7">
        <v>0.064</v>
      </c>
      <c r="O32" s="7">
        <v>0.065</v>
      </c>
      <c r="P32" s="7">
        <v>0.065</v>
      </c>
      <c r="Q32" s="7">
        <v>0.066</v>
      </c>
      <c r="R32" s="7">
        <v>0.066</v>
      </c>
      <c r="S32" s="7">
        <v>0.066</v>
      </c>
      <c r="T32" s="7">
        <v>0.066</v>
      </c>
      <c r="U32" s="7">
        <v>0.066</v>
      </c>
      <c r="V32" s="7">
        <v>0.066</v>
      </c>
      <c r="W32" s="7">
        <v>0.066</v>
      </c>
      <c r="X32" s="7">
        <v>0.066</v>
      </c>
      <c r="Y32" s="7">
        <v>0.066</v>
      </c>
      <c r="Z32" s="7">
        <v>0.066</v>
      </c>
      <c r="AA32" s="7">
        <v>0.066</v>
      </c>
      <c r="AB32" s="7">
        <v>0.066</v>
      </c>
      <c r="AC32" s="7">
        <v>0.066</v>
      </c>
      <c r="AD32" s="7">
        <v>0.066</v>
      </c>
      <c r="AE32" s="7">
        <v>0.066</v>
      </c>
      <c r="AF32" s="7">
        <v>0.066</v>
      </c>
      <c r="AG32" s="7">
        <v>0.066</v>
      </c>
      <c r="AH32" s="7">
        <v>0.066</v>
      </c>
      <c r="AI32" s="7">
        <v>0.066</v>
      </c>
      <c r="AJ32" s="7">
        <v>0.066</v>
      </c>
      <c r="AK32" s="7">
        <v>0.066</v>
      </c>
      <c r="AL32" s="7">
        <v>0.066</v>
      </c>
      <c r="AM32" s="7">
        <v>0.066</v>
      </c>
      <c r="AN32" s="7">
        <v>0.066</v>
      </c>
      <c r="AO32" s="7">
        <v>0.066</v>
      </c>
      <c r="AP32" s="7">
        <v>0.066</v>
      </c>
      <c r="AQ32" s="7">
        <v>0.066</v>
      </c>
    </row>
    <row r="33" spans="1:43" ht="14.25">
      <c r="A33" s="7" t="s">
        <v>557</v>
      </c>
      <c r="B33" s="7" t="s">
        <v>1600</v>
      </c>
      <c r="C33" s="7">
        <v>0.011</v>
      </c>
      <c r="D33" s="7">
        <v>0.01</v>
      </c>
      <c r="E33" s="7">
        <v>0.01</v>
      </c>
      <c r="F33" s="7">
        <v>0.01</v>
      </c>
      <c r="G33" s="7">
        <v>0.01</v>
      </c>
      <c r="H33" s="7">
        <v>0.01</v>
      </c>
      <c r="I33" s="7">
        <v>0.014</v>
      </c>
      <c r="J33" s="7">
        <v>0.018</v>
      </c>
      <c r="K33" s="7">
        <v>0.023</v>
      </c>
      <c r="L33" s="7">
        <v>0.027</v>
      </c>
      <c r="M33" s="7">
        <v>0.031</v>
      </c>
      <c r="N33" s="7">
        <v>0.036</v>
      </c>
      <c r="O33" s="7">
        <v>0.04</v>
      </c>
      <c r="P33" s="7">
        <v>0.044</v>
      </c>
      <c r="Q33" s="7">
        <v>0.049</v>
      </c>
      <c r="R33" s="7">
        <v>0.053</v>
      </c>
      <c r="S33" s="7">
        <v>0.053</v>
      </c>
      <c r="T33" s="7">
        <v>0.053</v>
      </c>
      <c r="U33" s="7">
        <v>0.053</v>
      </c>
      <c r="V33" s="7">
        <v>0.053</v>
      </c>
      <c r="W33" s="7">
        <v>0.053</v>
      </c>
      <c r="X33" s="7">
        <v>0.053</v>
      </c>
      <c r="Y33" s="7">
        <v>0.053</v>
      </c>
      <c r="Z33" s="7">
        <v>0.053</v>
      </c>
      <c r="AA33" s="7">
        <v>0.053</v>
      </c>
      <c r="AB33" s="7">
        <v>0.053</v>
      </c>
      <c r="AC33" s="7">
        <v>0.053</v>
      </c>
      <c r="AD33" s="7">
        <v>0.053</v>
      </c>
      <c r="AE33" s="7">
        <v>0.053</v>
      </c>
      <c r="AF33" s="7">
        <v>0.053</v>
      </c>
      <c r="AG33" s="7">
        <v>0.053</v>
      </c>
      <c r="AH33" s="7">
        <v>0.053</v>
      </c>
      <c r="AI33" s="7">
        <v>0.053</v>
      </c>
      <c r="AJ33" s="7">
        <v>0.053</v>
      </c>
      <c r="AK33" s="7">
        <v>0.053</v>
      </c>
      <c r="AL33" s="7">
        <v>0.053</v>
      </c>
      <c r="AM33" s="7">
        <v>0.053</v>
      </c>
      <c r="AN33" s="7">
        <v>0.053</v>
      </c>
      <c r="AO33" s="7">
        <v>0.053</v>
      </c>
      <c r="AP33" s="7">
        <v>0.053</v>
      </c>
      <c r="AQ33" s="7">
        <v>0.053</v>
      </c>
    </row>
    <row r="34" spans="1:43" ht="14.25">
      <c r="A34" s="7" t="s">
        <v>1523</v>
      </c>
      <c r="B34" s="7" t="s">
        <v>1833</v>
      </c>
      <c r="C34" s="7">
        <v>0</v>
      </c>
      <c r="D34" s="7">
        <v>0</v>
      </c>
      <c r="E34" s="7">
        <v>0</v>
      </c>
      <c r="F34" s="7">
        <v>0</v>
      </c>
      <c r="G34" s="7">
        <v>0</v>
      </c>
      <c r="H34" s="7">
        <v>0</v>
      </c>
      <c r="I34" s="7">
        <v>0.004</v>
      </c>
      <c r="J34" s="7">
        <v>0.008</v>
      </c>
      <c r="K34" s="7">
        <v>0.011</v>
      </c>
      <c r="L34" s="7">
        <v>0.015</v>
      </c>
      <c r="M34" s="7">
        <v>0.019</v>
      </c>
      <c r="N34" s="7">
        <v>0.023</v>
      </c>
      <c r="O34" s="7">
        <v>0.027</v>
      </c>
      <c r="P34" s="7">
        <v>0.031</v>
      </c>
      <c r="Q34" s="7">
        <v>0.034</v>
      </c>
      <c r="R34" s="7">
        <v>0.038</v>
      </c>
      <c r="S34" s="7">
        <v>0.038</v>
      </c>
      <c r="T34" s="7">
        <v>0.038</v>
      </c>
      <c r="U34" s="7">
        <v>0.038</v>
      </c>
      <c r="V34" s="7">
        <v>0.038</v>
      </c>
      <c r="W34" s="7">
        <v>0.038</v>
      </c>
      <c r="X34" s="7">
        <v>0.038</v>
      </c>
      <c r="Y34" s="7">
        <v>0.038</v>
      </c>
      <c r="Z34" s="7">
        <v>0.038</v>
      </c>
      <c r="AA34" s="7">
        <v>0.038</v>
      </c>
      <c r="AB34" s="7">
        <v>0.038</v>
      </c>
      <c r="AC34" s="7">
        <v>0.038</v>
      </c>
      <c r="AD34" s="7">
        <v>0.038</v>
      </c>
      <c r="AE34" s="7">
        <v>0.038</v>
      </c>
      <c r="AF34" s="7">
        <v>0.038</v>
      </c>
      <c r="AG34" s="7">
        <v>0.038</v>
      </c>
      <c r="AH34" s="7">
        <v>0.038</v>
      </c>
      <c r="AI34" s="7">
        <v>0.038</v>
      </c>
      <c r="AJ34" s="7">
        <v>0.038</v>
      </c>
      <c r="AK34" s="7">
        <v>0.038</v>
      </c>
      <c r="AL34" s="7">
        <v>0.038</v>
      </c>
      <c r="AM34" s="7">
        <v>0.038</v>
      </c>
      <c r="AN34" s="7">
        <v>0.038</v>
      </c>
      <c r="AO34" s="7">
        <v>0.038</v>
      </c>
      <c r="AP34" s="7">
        <v>0.038</v>
      </c>
      <c r="AQ34" s="7">
        <v>0.038</v>
      </c>
    </row>
    <row r="35" spans="1:43" ht="14.25">
      <c r="A35" s="7" t="s">
        <v>2229</v>
      </c>
      <c r="B35" s="7" t="s">
        <v>1600</v>
      </c>
      <c r="C35" s="7">
        <v>0.011</v>
      </c>
      <c r="D35" s="7">
        <v>0.01</v>
      </c>
      <c r="E35" s="7">
        <v>0.01</v>
      </c>
      <c r="F35" s="7">
        <v>0.01</v>
      </c>
      <c r="G35" s="7">
        <v>0.01</v>
      </c>
      <c r="H35" s="7">
        <v>0.01</v>
      </c>
      <c r="I35" s="7">
        <v>0.014</v>
      </c>
      <c r="J35" s="7">
        <v>0.018</v>
      </c>
      <c r="K35" s="7">
        <v>0.023</v>
      </c>
      <c r="L35" s="7">
        <v>0.027</v>
      </c>
      <c r="M35" s="7">
        <v>0.031</v>
      </c>
      <c r="N35" s="7">
        <v>0.036</v>
      </c>
      <c r="O35" s="7">
        <v>0.04</v>
      </c>
      <c r="P35" s="7">
        <v>0.044</v>
      </c>
      <c r="Q35" s="7">
        <v>0.049</v>
      </c>
      <c r="R35" s="7">
        <v>0.053</v>
      </c>
      <c r="S35" s="7">
        <v>0.053</v>
      </c>
      <c r="T35" s="7">
        <v>0.053</v>
      </c>
      <c r="U35" s="7">
        <v>0.053</v>
      </c>
      <c r="V35" s="7">
        <v>0.053</v>
      </c>
      <c r="W35" s="7">
        <v>0.053</v>
      </c>
      <c r="X35" s="7">
        <v>0.053</v>
      </c>
      <c r="Y35" s="7">
        <v>0.053</v>
      </c>
      <c r="Z35" s="7">
        <v>0.053</v>
      </c>
      <c r="AA35" s="7">
        <v>0.053</v>
      </c>
      <c r="AB35" s="7">
        <v>0.053</v>
      </c>
      <c r="AC35" s="7">
        <v>0.053</v>
      </c>
      <c r="AD35" s="7">
        <v>0.053</v>
      </c>
      <c r="AE35" s="7">
        <v>0.053</v>
      </c>
      <c r="AF35" s="7">
        <v>0.053</v>
      </c>
      <c r="AG35" s="7">
        <v>0.053</v>
      </c>
      <c r="AH35" s="7">
        <v>0.053</v>
      </c>
      <c r="AI35" s="7">
        <v>0.053</v>
      </c>
      <c r="AJ35" s="7">
        <v>0.053</v>
      </c>
      <c r="AK35" s="7">
        <v>0.053</v>
      </c>
      <c r="AL35" s="7">
        <v>0.053</v>
      </c>
      <c r="AM35" s="7">
        <v>0.053</v>
      </c>
      <c r="AN35" s="7">
        <v>0.053</v>
      </c>
      <c r="AO35" s="7">
        <v>0.053</v>
      </c>
      <c r="AP35" s="7">
        <v>0.053</v>
      </c>
      <c r="AQ35" s="7">
        <v>0.053</v>
      </c>
    </row>
    <row r="36" spans="1:43" ht="14.25">
      <c r="A36" s="7" t="s">
        <v>1703</v>
      </c>
      <c r="B36" s="7" t="s">
        <v>1607</v>
      </c>
      <c r="C36" s="7">
        <v>0.081</v>
      </c>
      <c r="D36" s="7">
        <v>0.081</v>
      </c>
      <c r="E36" s="7">
        <v>0.08</v>
      </c>
      <c r="F36" s="7">
        <v>0.079</v>
      </c>
      <c r="G36" s="7">
        <v>0.078</v>
      </c>
      <c r="H36" s="7">
        <v>0.078</v>
      </c>
      <c r="I36" s="7">
        <v>0.078</v>
      </c>
      <c r="J36" s="7">
        <v>0.079</v>
      </c>
      <c r="K36" s="7">
        <v>0.08</v>
      </c>
      <c r="L36" s="7">
        <v>0.081</v>
      </c>
      <c r="M36" s="7">
        <v>0.083</v>
      </c>
      <c r="N36" s="7">
        <v>0.084</v>
      </c>
      <c r="O36" s="7">
        <v>0.086</v>
      </c>
      <c r="P36" s="7">
        <v>0.087</v>
      </c>
      <c r="Q36" s="7">
        <v>0.089</v>
      </c>
      <c r="R36" s="7">
        <v>0.091</v>
      </c>
      <c r="S36" s="7">
        <v>0.091</v>
      </c>
      <c r="T36" s="7">
        <v>0.091</v>
      </c>
      <c r="U36" s="7">
        <v>0.091</v>
      </c>
      <c r="V36" s="7">
        <v>0.091</v>
      </c>
      <c r="W36" s="7">
        <v>0.091</v>
      </c>
      <c r="X36" s="7">
        <v>0.091</v>
      </c>
      <c r="Y36" s="7">
        <v>0.091</v>
      </c>
      <c r="Z36" s="7">
        <v>0.091</v>
      </c>
      <c r="AA36" s="7">
        <v>0.091</v>
      </c>
      <c r="AB36" s="7">
        <v>0.091</v>
      </c>
      <c r="AC36" s="7">
        <v>0.091</v>
      </c>
      <c r="AD36" s="7">
        <v>0.091</v>
      </c>
      <c r="AE36" s="7">
        <v>0.091</v>
      </c>
      <c r="AF36" s="7">
        <v>0.091</v>
      </c>
      <c r="AG36" s="7">
        <v>0.091</v>
      </c>
      <c r="AH36" s="7">
        <v>0.091</v>
      </c>
      <c r="AI36" s="7">
        <v>0.091</v>
      </c>
      <c r="AJ36" s="7">
        <v>0.091</v>
      </c>
      <c r="AK36" s="7">
        <v>0.091</v>
      </c>
      <c r="AL36" s="7">
        <v>0.091</v>
      </c>
      <c r="AM36" s="7">
        <v>0.091</v>
      </c>
      <c r="AN36" s="7">
        <v>0.091</v>
      </c>
      <c r="AO36" s="7">
        <v>0.091</v>
      </c>
      <c r="AP36" s="7">
        <v>0.091</v>
      </c>
      <c r="AQ36" s="7">
        <v>0.091</v>
      </c>
    </row>
    <row r="37" ht="14.25">
      <c r="W37" s="7"/>
    </row>
    <row r="38" ht="14.25">
      <c r="W38" s="7"/>
    </row>
    <row r="39" spans="3:43" ht="14.25">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42.75">
      <c r="A40" s="7" t="s">
        <v>2015</v>
      </c>
      <c r="C40" s="44">
        <v>0.047</v>
      </c>
      <c r="D40" s="44">
        <v>0.047</v>
      </c>
      <c r="E40" s="44">
        <v>0.046</v>
      </c>
      <c r="F40" s="44">
        <v>0.045</v>
      </c>
      <c r="G40" s="44">
        <v>0.044</v>
      </c>
      <c r="H40" s="44">
        <v>0.044</v>
      </c>
      <c r="I40" s="44">
        <v>0.049</v>
      </c>
      <c r="J40" s="44">
        <v>0.054</v>
      </c>
      <c r="K40" s="44">
        <v>0.06</v>
      </c>
      <c r="L40" s="44">
        <v>0.065</v>
      </c>
      <c r="M40" s="44">
        <v>0.071</v>
      </c>
      <c r="N40" s="44">
        <v>0.077</v>
      </c>
      <c r="O40" s="44">
        <v>0.083</v>
      </c>
      <c r="P40" s="44">
        <v>0.089</v>
      </c>
      <c r="Q40" s="44">
        <v>0.095</v>
      </c>
      <c r="R40" s="44">
        <v>0.101</v>
      </c>
      <c r="S40" s="44">
        <v>0.101</v>
      </c>
      <c r="T40" s="44">
        <v>0.101</v>
      </c>
      <c r="U40" s="44">
        <v>0.101</v>
      </c>
      <c r="V40" s="44">
        <v>0.101</v>
      </c>
      <c r="W40" s="44">
        <v>0.101</v>
      </c>
      <c r="X40" s="44">
        <v>0.101</v>
      </c>
      <c r="Y40" s="44">
        <v>0.101</v>
      </c>
      <c r="Z40" s="44">
        <v>0.101</v>
      </c>
      <c r="AA40" s="44">
        <v>0.101</v>
      </c>
      <c r="AB40" s="44">
        <v>0.101</v>
      </c>
      <c r="AC40" s="44">
        <v>0.101</v>
      </c>
      <c r="AD40" s="44">
        <v>0.101</v>
      </c>
      <c r="AE40" s="44">
        <v>0.101</v>
      </c>
      <c r="AF40" s="44">
        <v>0.101</v>
      </c>
      <c r="AG40" s="44">
        <v>0.101</v>
      </c>
      <c r="AH40" s="44">
        <v>0.101</v>
      </c>
      <c r="AI40" s="44">
        <v>0.101</v>
      </c>
      <c r="AJ40" s="44">
        <v>0.101</v>
      </c>
      <c r="AK40" s="44">
        <v>0.101</v>
      </c>
      <c r="AL40" s="44">
        <v>0.101</v>
      </c>
      <c r="AM40" s="44">
        <v>0.101</v>
      </c>
      <c r="AN40" s="44">
        <v>0.101</v>
      </c>
      <c r="AO40" s="44">
        <v>0.101</v>
      </c>
      <c r="AP40" s="44">
        <v>0.101</v>
      </c>
      <c r="AQ40" s="44">
        <v>0.101</v>
      </c>
    </row>
    <row r="41" ht="14.25">
      <c r="W41" s="7"/>
    </row>
    <row r="42" ht="14.25">
      <c r="W42" s="7"/>
    </row>
    <row r="43" ht="14.25">
      <c r="W43" s="7"/>
    </row>
    <row r="44" ht="14.25">
      <c r="W44" s="7"/>
    </row>
    <row r="45" ht="14.25">
      <c r="W45" s="7"/>
    </row>
    <row r="46" ht="14.25">
      <c r="W46" s="7"/>
    </row>
    <row r="47" ht="14.25">
      <c r="W47" s="7"/>
    </row>
    <row r="48" ht="14.25">
      <c r="W48" s="7"/>
    </row>
    <row r="49" ht="14.25">
      <c r="W49" s="7"/>
    </row>
    <row r="50" ht="14.25">
      <c r="W50" s="7"/>
    </row>
    <row r="51" ht="14.25">
      <c r="W51" s="7"/>
    </row>
    <row r="52" ht="14.25">
      <c r="W52" s="7"/>
    </row>
    <row r="53" ht="14.25">
      <c r="W53" s="7"/>
    </row>
    <row r="54" ht="14.25">
      <c r="W54" s="7"/>
    </row>
    <row r="55" ht="14.25">
      <c r="W55" s="7"/>
    </row>
    <row r="56" ht="14.25">
      <c r="W56" s="7"/>
    </row>
    <row r="57" ht="14.25">
      <c r="W57" s="7"/>
    </row>
    <row r="58" ht="14.25">
      <c r="W58" s="7"/>
    </row>
    <row r="59" ht="14.25">
      <c r="W59" s="7"/>
    </row>
    <row r="60" ht="14.25">
      <c r="W60" s="7"/>
    </row>
    <row r="61" ht="14.25">
      <c r="W61" s="7"/>
    </row>
    <row r="62" ht="14.25">
      <c r="W62" s="7"/>
    </row>
    <row r="63" ht="14.25">
      <c r="W63" s="7"/>
    </row>
    <row r="64" ht="14.25">
      <c r="W64" s="7"/>
    </row>
    <row r="65" ht="14.25">
      <c r="W65" s="7"/>
    </row>
    <row r="66" ht="14.25">
      <c r="W66" s="7"/>
    </row>
    <row r="67" ht="14.25">
      <c r="W67" s="7"/>
    </row>
    <row r="68" ht="14.25">
      <c r="W68" s="7"/>
    </row>
    <row r="69" ht="14.25">
      <c r="W69" s="7"/>
    </row>
    <row r="70" ht="14.25">
      <c r="W70" s="7"/>
    </row>
    <row r="71" ht="14.25">
      <c r="W71" s="7"/>
    </row>
    <row r="72" ht="14.25">
      <c r="W72" s="7"/>
    </row>
    <row r="73" ht="14.25">
      <c r="W73" s="7"/>
    </row>
    <row r="74" ht="14.25">
      <c r="W74" s="7"/>
    </row>
    <row r="75" ht="14.25">
      <c r="W75" s="7"/>
    </row>
    <row r="76" ht="14.25">
      <c r="W76" s="7"/>
    </row>
    <row r="77" ht="14.25">
      <c r="W77" s="7"/>
    </row>
    <row r="78" ht="14.25">
      <c r="W78" s="7"/>
    </row>
    <row r="79" ht="14.25">
      <c r="W79" s="7"/>
    </row>
    <row r="80" ht="14.25">
      <c r="W80" s="7"/>
    </row>
    <row r="81" ht="14.25">
      <c r="W81" s="7"/>
    </row>
    <row r="82" ht="14.25">
      <c r="W82" s="7"/>
    </row>
    <row r="83" ht="14.25">
      <c r="W83" s="7"/>
    </row>
    <row r="84" ht="14.25">
      <c r="W84" s="7"/>
    </row>
    <row r="85" ht="14.25">
      <c r="W85" s="7"/>
    </row>
    <row r="86" ht="14.25">
      <c r="W86" s="7"/>
    </row>
    <row r="87" ht="14.25">
      <c r="W87" s="7"/>
    </row>
    <row r="88" ht="14.25">
      <c r="W88" s="7"/>
    </row>
    <row r="89" ht="14.25">
      <c r="W89" s="7"/>
    </row>
    <row r="90" ht="14.25">
      <c r="W90" s="7"/>
    </row>
    <row r="91" ht="14.25">
      <c r="W91" s="7"/>
    </row>
    <row r="92" ht="14.25">
      <c r="W92" s="7"/>
    </row>
    <row r="93" ht="14.25">
      <c r="W93" s="7"/>
    </row>
    <row r="94" ht="14.25">
      <c r="W94" s="7"/>
    </row>
    <row r="95" ht="14.25">
      <c r="W95" s="7"/>
    </row>
    <row r="96" ht="14.25">
      <c r="W96" s="7"/>
    </row>
    <row r="97" ht="14.25">
      <c r="W97" s="7"/>
    </row>
    <row r="98" ht="14.25">
      <c r="W98" s="7"/>
    </row>
  </sheetData>
  <mergeCells count="1">
    <mergeCell ref="A40:B40"/>
  </mergeCells>
  <printOptions/>
  <pageMargins left="0.75" right="0.75" top="1" bottom="1" header="0.5" footer="0.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M33"/>
  <sheetViews>
    <sheetView workbookViewId="0" topLeftCell="A1"/>
  </sheetViews>
  <sheetFormatPr defaultColWidth="9.140625" defaultRowHeight="15" customHeight="1"/>
  <cols>
    <col min="1" max="1" width="2.00390625" style="0" customWidth="1"/>
    <col min="2" max="2" width="47.28125" style="0" customWidth="1"/>
    <col min="3" max="3" width="55.140625" style="0" customWidth="1"/>
    <col min="4" max="6" width="7.00390625" style="0" customWidth="1"/>
    <col min="7" max="12" width="8.00390625" style="0" customWidth="1"/>
    <col min="13" max="13" width="6.57421875" style="0" customWidth="1"/>
    <col min="14" max="14" width="4.140625" style="0" customWidth="1"/>
  </cols>
  <sheetData>
    <row r="1" ht="18.75">
      <c r="B1" s="138" t="s">
        <v>2544</v>
      </c>
    </row>
    <row r="2" spans="2:12" ht="15" customHeight="1">
      <c r="B2" s="15"/>
      <c r="C2" s="15"/>
      <c r="D2" s="15"/>
      <c r="E2" s="15"/>
      <c r="F2" s="15"/>
      <c r="G2" s="15"/>
      <c r="H2" s="15"/>
      <c r="I2" s="15"/>
      <c r="J2" s="15"/>
      <c r="K2" s="15"/>
      <c r="L2" s="15"/>
    </row>
    <row r="3" spans="1:13" ht="15" customHeight="1">
      <c r="A3" s="103"/>
      <c r="B3" s="355"/>
      <c r="C3" s="356"/>
      <c r="D3" s="357">
        <v>2010</v>
      </c>
      <c r="E3" s="357">
        <v>2015</v>
      </c>
      <c r="F3" s="357">
        <v>2020</v>
      </c>
      <c r="G3" s="357">
        <v>2025</v>
      </c>
      <c r="H3" s="357">
        <v>2030</v>
      </c>
      <c r="I3" s="357">
        <v>2035</v>
      </c>
      <c r="J3" s="357">
        <v>2040</v>
      </c>
      <c r="K3" s="357">
        <v>2045</v>
      </c>
      <c r="L3" s="358">
        <v>2050</v>
      </c>
      <c r="M3" s="57"/>
    </row>
    <row r="4" spans="1:13" ht="15" customHeight="1">
      <c r="A4" s="103"/>
      <c r="B4" s="359" t="s">
        <v>739</v>
      </c>
      <c r="C4" s="146" t="s">
        <v>1123</v>
      </c>
      <c r="D4" s="151">
        <v>4.095064</v>
      </c>
      <c r="E4" s="151">
        <v>4.256209</v>
      </c>
      <c r="F4" s="151">
        <v>4.585523</v>
      </c>
      <c r="G4" s="151">
        <v>5.323957</v>
      </c>
      <c r="H4" s="151">
        <v>5.757028</v>
      </c>
      <c r="I4" s="151">
        <v>6.365817</v>
      </c>
      <c r="J4" s="360">
        <f>(+I4/H4)*I4</f>
      </c>
      <c r="K4" s="360">
        <f>(+J4/I4)*J4</f>
      </c>
      <c r="L4" s="361">
        <f>(+K4/J4)*K4</f>
      </c>
      <c r="M4" s="154" t="s">
        <v>1663</v>
      </c>
    </row>
    <row r="5" spans="1:13" ht="15" customHeight="1">
      <c r="A5" s="103"/>
      <c r="B5" s="165"/>
      <c r="C5" s="166" t="s">
        <v>1870</v>
      </c>
      <c r="D5" s="170">
        <v>74.859291</v>
      </c>
      <c r="E5" s="170">
        <v>86.938538</v>
      </c>
      <c r="F5" s="170">
        <v>98.708969</v>
      </c>
      <c r="G5" s="170">
        <v>107.532326</v>
      </c>
      <c r="H5" s="170">
        <v>112.345222</v>
      </c>
      <c r="I5" s="170">
        <v>114.050201</v>
      </c>
      <c r="J5" s="362">
        <f>(+I5/H5)*I5</f>
      </c>
      <c r="K5" s="362">
        <f>(+J5/I5)*J5</f>
      </c>
      <c r="L5" s="363">
        <f>(+K5/J5)*K5</f>
      </c>
      <c r="M5" s="154" t="s">
        <v>1663</v>
      </c>
    </row>
    <row r="6" spans="1:13" ht="15" customHeight="1">
      <c r="A6" s="103"/>
      <c r="B6" s="364" t="s">
        <v>1619</v>
      </c>
      <c r="C6" s="365" t="s">
        <v>1772</v>
      </c>
      <c r="D6" s="366">
        <v>1</v>
      </c>
      <c r="E6" s="366">
        <v>1.0365004878175</v>
      </c>
      <c r="F6" s="366">
        <v>1.07953649132253</v>
      </c>
      <c r="G6" s="366">
        <v>1.10859668232903</v>
      </c>
      <c r="H6" s="366">
        <v>1.15868689759636</v>
      </c>
      <c r="I6" s="366">
        <v>1.22396969209512</v>
      </c>
      <c r="J6" s="367">
        <f>(+I6/H6)*I6</f>
      </c>
      <c r="K6" s="367">
        <f>(+J6/I6)*J6</f>
      </c>
      <c r="L6" s="368">
        <f>(+K6/J6)*K6</f>
      </c>
      <c r="M6" s="154" t="s">
        <v>2193</v>
      </c>
    </row>
    <row r="7" spans="1:13" ht="15" customHeight="1">
      <c r="A7" s="103"/>
      <c r="B7" s="364" t="s">
        <v>1443</v>
      </c>
      <c r="C7" s="365" t="s">
        <v>74</v>
      </c>
      <c r="D7" s="366">
        <v>1</v>
      </c>
      <c r="E7" s="366">
        <v>1.16007325361999</v>
      </c>
      <c r="F7" s="366">
        <v>1.31769501889219</v>
      </c>
      <c r="G7" s="366">
        <v>1.51383063413044</v>
      </c>
      <c r="H7" s="366">
        <v>1.71959419476294</v>
      </c>
      <c r="I7" s="366">
        <v>1.9431916502195</v>
      </c>
      <c r="J7" s="367">
        <f>(+I7/H7)*I7</f>
      </c>
      <c r="K7" s="367">
        <f>(+J7/I7)*J7</f>
      </c>
      <c r="L7" s="368">
        <f>(+K7/J7)*K7</f>
      </c>
      <c r="M7" s="154" t="s">
        <v>1711</v>
      </c>
    </row>
    <row r="8" spans="1:13" ht="15" customHeight="1">
      <c r="A8" s="103"/>
      <c r="B8" s="359" t="s">
        <v>896</v>
      </c>
      <c r="C8" s="146" t="s">
        <v>247</v>
      </c>
      <c r="D8" s="151">
        <v>1.09</v>
      </c>
      <c r="E8" s="151">
        <v>1.34</v>
      </c>
      <c r="F8" s="151">
        <v>1.41</v>
      </c>
      <c r="G8" s="151">
        <v>1.44</v>
      </c>
      <c r="H8" s="151">
        <v>1.44</v>
      </c>
      <c r="I8" s="151">
        <v>1.44</v>
      </c>
      <c r="J8" s="151">
        <v>1.44</v>
      </c>
      <c r="K8" s="151">
        <v>1.44</v>
      </c>
      <c r="L8" s="369">
        <v>1.44</v>
      </c>
      <c r="M8" s="57"/>
    </row>
    <row r="9" spans="1:13" ht="15" customHeight="1">
      <c r="A9" s="103"/>
      <c r="B9" s="165"/>
      <c r="C9" s="166" t="s">
        <v>1362</v>
      </c>
      <c r="D9" s="170">
        <v>0.15</v>
      </c>
      <c r="E9" s="170">
        <v>0.33</v>
      </c>
      <c r="F9" s="170">
        <v>0.58</v>
      </c>
      <c r="G9" s="170">
        <v>1.19</v>
      </c>
      <c r="H9" s="170">
        <v>1.38</v>
      </c>
      <c r="I9" s="170">
        <v>1.38</v>
      </c>
      <c r="J9" s="170">
        <v>1.38</v>
      </c>
      <c r="K9" s="170">
        <v>1.38</v>
      </c>
      <c r="L9" s="370">
        <v>1.38</v>
      </c>
      <c r="M9" s="57"/>
    </row>
    <row r="10" spans="1:13" ht="15" customHeight="1">
      <c r="A10" s="103"/>
      <c r="B10" s="359" t="s">
        <v>1645</v>
      </c>
      <c r="C10" s="146" t="s">
        <v>235</v>
      </c>
      <c r="D10" s="151">
        <v>0.36</v>
      </c>
      <c r="E10" s="151">
        <v>0.345</v>
      </c>
      <c r="F10" s="151">
        <v>0.33</v>
      </c>
      <c r="G10" s="151">
        <v>0.31</v>
      </c>
      <c r="H10" s="151">
        <v>0.29</v>
      </c>
      <c r="I10" s="151">
        <v>0.28</v>
      </c>
      <c r="J10" s="151">
        <v>0.27</v>
      </c>
      <c r="K10" s="151">
        <v>0.255</v>
      </c>
      <c r="L10" s="369">
        <v>0.24</v>
      </c>
      <c r="M10" s="57"/>
    </row>
    <row r="11" spans="1:13" ht="15" customHeight="1">
      <c r="A11" s="103"/>
      <c r="B11" s="154"/>
      <c r="C11" s="172" t="s">
        <v>1516</v>
      </c>
      <c r="D11" s="158">
        <v>0.36</v>
      </c>
      <c r="E11" s="158">
        <v>0.345</v>
      </c>
      <c r="F11" s="158">
        <v>0.33</v>
      </c>
      <c r="G11" s="158">
        <v>0.31</v>
      </c>
      <c r="H11" s="158">
        <v>0.29</v>
      </c>
      <c r="I11" s="158">
        <v>0.28</v>
      </c>
      <c r="J11" s="158">
        <v>0.27</v>
      </c>
      <c r="K11" s="158">
        <v>0.255</v>
      </c>
      <c r="L11" s="371">
        <v>0.24</v>
      </c>
      <c r="M11" s="57"/>
    </row>
    <row r="12" spans="1:13" ht="15" customHeight="1">
      <c r="A12" s="103"/>
      <c r="B12" s="154"/>
      <c r="C12" s="172" t="s">
        <v>1903</v>
      </c>
      <c r="D12" s="158">
        <v>0.5</v>
      </c>
      <c r="E12" s="158">
        <v>0.55</v>
      </c>
      <c r="F12" s="158">
        <v>0.6</v>
      </c>
      <c r="G12" s="158">
        <v>0.62</v>
      </c>
      <c r="H12" s="158">
        <v>0.64</v>
      </c>
      <c r="I12" s="158">
        <v>0.655</v>
      </c>
      <c r="J12" s="158">
        <v>0.67</v>
      </c>
      <c r="K12" s="158">
        <v>0.685</v>
      </c>
      <c r="L12" s="371">
        <v>0.7</v>
      </c>
      <c r="M12" s="57"/>
    </row>
    <row r="13" spans="1:13" ht="15" customHeight="1">
      <c r="A13" s="103"/>
      <c r="B13" s="154"/>
      <c r="C13" s="172" t="s">
        <v>2306</v>
      </c>
      <c r="D13" s="158">
        <v>2</v>
      </c>
      <c r="E13" s="158">
        <v>1.8</v>
      </c>
      <c r="F13" s="158">
        <v>1.71</v>
      </c>
      <c r="G13" s="158">
        <v>1.65</v>
      </c>
      <c r="H13" s="158">
        <v>1.59</v>
      </c>
      <c r="I13" s="158">
        <v>1.54</v>
      </c>
      <c r="J13" s="158">
        <v>1.5</v>
      </c>
      <c r="K13" s="158">
        <v>1.46</v>
      </c>
      <c r="L13" s="371">
        <v>1.42</v>
      </c>
      <c r="M13" s="154" t="s">
        <v>1605</v>
      </c>
    </row>
    <row r="14" spans="1:13" ht="15" customHeight="1">
      <c r="A14" s="103"/>
      <c r="B14" s="154"/>
      <c r="C14" s="172" t="s">
        <v>2184</v>
      </c>
      <c r="D14" s="158">
        <v>4.19</v>
      </c>
      <c r="E14" s="158">
        <v>3.46</v>
      </c>
      <c r="F14" s="158">
        <v>3.16</v>
      </c>
      <c r="G14" s="158">
        <v>2.92</v>
      </c>
      <c r="H14" s="158">
        <v>2.73</v>
      </c>
      <c r="I14" s="158">
        <v>2.55</v>
      </c>
      <c r="J14" s="158">
        <v>2.4</v>
      </c>
      <c r="K14" s="158">
        <v>2.25</v>
      </c>
      <c r="L14" s="371">
        <v>2.12</v>
      </c>
      <c r="M14" s="154" t="s">
        <v>1605</v>
      </c>
    </row>
    <row r="15" spans="1:13" ht="15" customHeight="1">
      <c r="A15" s="103"/>
      <c r="B15" s="165"/>
      <c r="C15" s="166" t="s">
        <v>1661</v>
      </c>
      <c r="D15" s="170">
        <v>30</v>
      </c>
      <c r="E15" s="170">
        <v>34.55</v>
      </c>
      <c r="F15" s="170">
        <v>39.1</v>
      </c>
      <c r="G15" s="170">
        <v>41</v>
      </c>
      <c r="H15" s="170">
        <v>42.9</v>
      </c>
      <c r="I15" s="170">
        <v>44.35</v>
      </c>
      <c r="J15" s="170">
        <v>45.8</v>
      </c>
      <c r="K15" s="170">
        <v>47</v>
      </c>
      <c r="L15" s="370">
        <v>48.2</v>
      </c>
      <c r="M15" s="57"/>
    </row>
    <row r="16" spans="1:13" ht="15" customHeight="1">
      <c r="A16" s="103"/>
      <c r="B16" s="359" t="s">
        <v>211</v>
      </c>
      <c r="C16" s="146" t="s">
        <v>933</v>
      </c>
      <c r="D16" s="372">
        <v>0</v>
      </c>
      <c r="E16" s="372">
        <v>0.17</v>
      </c>
      <c r="F16" s="372">
        <v>0.49</v>
      </c>
      <c r="G16" s="372">
        <v>1.14</v>
      </c>
      <c r="H16" s="372">
        <v>2.23</v>
      </c>
      <c r="I16" s="372">
        <v>3.55</v>
      </c>
      <c r="J16" s="373">
        <v>5.65</v>
      </c>
      <c r="K16" s="373">
        <v>9</v>
      </c>
      <c r="L16" s="374">
        <v>14.32</v>
      </c>
      <c r="M16" s="154" t="s">
        <v>1689</v>
      </c>
    </row>
    <row r="17" spans="1:13" ht="15" customHeight="1">
      <c r="A17" s="103"/>
      <c r="B17" s="165"/>
      <c r="C17" s="166" t="s">
        <v>1555</v>
      </c>
      <c r="D17" s="375">
        <v>0.02</v>
      </c>
      <c r="E17" s="375">
        <v>0.13</v>
      </c>
      <c r="F17" s="375">
        <v>0.32</v>
      </c>
      <c r="G17" s="375">
        <v>0.64</v>
      </c>
      <c r="H17" s="375">
        <v>1.07</v>
      </c>
      <c r="I17" s="375">
        <v>1.51</v>
      </c>
      <c r="J17" s="376">
        <v>2.12</v>
      </c>
      <c r="K17" s="376">
        <v>2.99</v>
      </c>
      <c r="L17" s="377">
        <v>4.2</v>
      </c>
      <c r="M17" s="154" t="s">
        <v>1689</v>
      </c>
    </row>
    <row r="18" spans="1:13" ht="15" customHeight="1">
      <c r="A18" s="103"/>
      <c r="B18" s="364" t="s">
        <v>1272</v>
      </c>
      <c r="C18" s="365"/>
      <c r="D18" s="162">
        <v>2733.552002</v>
      </c>
      <c r="E18" s="162">
        <v>2947.159668</v>
      </c>
      <c r="F18" s="162">
        <v>3199.05957</v>
      </c>
      <c r="G18" s="162">
        <v>3465.470703</v>
      </c>
      <c r="H18" s="162">
        <v>3753.741455</v>
      </c>
      <c r="I18" s="162">
        <v>4043.706055</v>
      </c>
      <c r="J18" s="378">
        <f>(+I18/H18)*I18</f>
      </c>
      <c r="K18" s="378">
        <f>(+J18/I18)*J18</f>
      </c>
      <c r="L18" s="379">
        <f>(+K18/J18)*K18</f>
      </c>
      <c r="M18" s="154" t="s">
        <v>1663</v>
      </c>
    </row>
    <row r="19" spans="1:13" ht="15" customHeight="1">
      <c r="A19" s="103"/>
      <c r="B19" s="359" t="s">
        <v>810</v>
      </c>
      <c r="C19" s="146" t="s">
        <v>933</v>
      </c>
      <c r="D19" s="380">
        <v>0</v>
      </c>
      <c r="E19" s="380">
        <v>1.953054</v>
      </c>
      <c r="F19" s="380">
        <v>5.935046</v>
      </c>
      <c r="G19" s="380">
        <v>14.381828</v>
      </c>
      <c r="H19" s="380">
        <v>28.638878</v>
      </c>
      <c r="I19" s="380">
        <v>46.202405</v>
      </c>
      <c r="J19" s="360">
        <f>(+I19/H19)*I19</f>
      </c>
      <c r="K19" s="360">
        <f>(+J19/I19)*J19</f>
      </c>
      <c r="L19" s="361">
        <f>(+K19/J19)*K19</f>
      </c>
      <c r="M19" s="154" t="s">
        <v>1663</v>
      </c>
    </row>
    <row r="20" spans="1:13" ht="15" customHeight="1">
      <c r="A20" s="103"/>
      <c r="B20" s="165"/>
      <c r="C20" s="166" t="s">
        <v>1555</v>
      </c>
      <c r="D20" s="381">
        <v>0.288205</v>
      </c>
      <c r="E20" s="381">
        <v>1.48785</v>
      </c>
      <c r="F20" s="381">
        <v>3.744296</v>
      </c>
      <c r="G20" s="381">
        <v>7.775975</v>
      </c>
      <c r="H20" s="381">
        <v>13.282937</v>
      </c>
      <c r="I20" s="381">
        <v>18.917179</v>
      </c>
      <c r="J20" s="362">
        <f>(+I20/H20)*I20</f>
      </c>
      <c r="K20" s="362">
        <f>(+J20/I20)*J20</f>
      </c>
      <c r="L20" s="363">
        <f>(+K20/J20)*K20</f>
      </c>
      <c r="M20" s="154" t="s">
        <v>1663</v>
      </c>
    </row>
    <row r="21" spans="1:13" ht="15" customHeight="1">
      <c r="A21" s="103"/>
      <c r="B21" s="359" t="s">
        <v>1004</v>
      </c>
      <c r="C21" s="146" t="s">
        <v>1635</v>
      </c>
      <c r="D21" s="146">
        <v>96</v>
      </c>
      <c r="E21" s="146">
        <v>96</v>
      </c>
      <c r="F21" s="146">
        <v>96</v>
      </c>
      <c r="G21" s="146">
        <v>96</v>
      </c>
      <c r="H21" s="146">
        <v>96</v>
      </c>
      <c r="I21" s="146">
        <v>96</v>
      </c>
      <c r="J21" s="146">
        <v>96</v>
      </c>
      <c r="K21" s="146">
        <v>96</v>
      </c>
      <c r="L21" s="382">
        <v>96</v>
      </c>
      <c r="M21" s="57"/>
    </row>
    <row r="22" spans="1:13" ht="15" customHeight="1">
      <c r="A22" s="103"/>
      <c r="B22" s="154"/>
      <c r="C22" s="172" t="s">
        <v>199</v>
      </c>
      <c r="D22" s="172">
        <v>73</v>
      </c>
      <c r="E22" s="172">
        <v>73</v>
      </c>
      <c r="F22" s="172">
        <v>73</v>
      </c>
      <c r="G22" s="172">
        <v>73</v>
      </c>
      <c r="H22" s="172">
        <v>73</v>
      </c>
      <c r="I22" s="172">
        <v>73</v>
      </c>
      <c r="J22" s="172">
        <v>73</v>
      </c>
      <c r="K22" s="172">
        <v>73</v>
      </c>
      <c r="L22" s="144">
        <v>73</v>
      </c>
      <c r="M22" s="57"/>
    </row>
    <row r="23" spans="1:13" ht="15" customHeight="1">
      <c r="A23" s="103"/>
      <c r="B23" s="165"/>
      <c r="C23" s="166" t="s">
        <v>910</v>
      </c>
      <c r="D23" s="166">
        <v>19</v>
      </c>
      <c r="E23" s="166">
        <v>19</v>
      </c>
      <c r="F23" s="166">
        <v>19</v>
      </c>
      <c r="G23" s="166">
        <v>19</v>
      </c>
      <c r="H23" s="166">
        <v>19</v>
      </c>
      <c r="I23" s="166">
        <v>19</v>
      </c>
      <c r="J23" s="166">
        <v>19</v>
      </c>
      <c r="K23" s="166">
        <v>19</v>
      </c>
      <c r="L23" s="383">
        <v>19</v>
      </c>
      <c r="M23" s="57"/>
    </row>
    <row r="24" spans="1:13" ht="15" customHeight="1">
      <c r="A24" s="103"/>
      <c r="B24" s="364" t="s">
        <v>2098</v>
      </c>
      <c r="C24" s="365" t="s">
        <v>1217</v>
      </c>
      <c r="D24" s="365">
        <v>0</v>
      </c>
      <c r="E24" s="365">
        <v>0</v>
      </c>
      <c r="F24" s="365">
        <v>0</v>
      </c>
      <c r="G24" s="365">
        <v>0</v>
      </c>
      <c r="H24" s="365">
        <v>0</v>
      </c>
      <c r="I24" s="365">
        <v>0</v>
      </c>
      <c r="J24" s="365">
        <v>0</v>
      </c>
      <c r="K24" s="365">
        <v>0</v>
      </c>
      <c r="L24" s="384">
        <v>0</v>
      </c>
      <c r="M24" s="57"/>
    </row>
    <row r="25" spans="2:12" ht="15" customHeight="1">
      <c r="B25" s="44"/>
      <c r="C25" s="44"/>
      <c r="D25" s="44"/>
      <c r="E25" s="44"/>
      <c r="F25" s="44"/>
      <c r="G25" s="44"/>
      <c r="H25" s="44"/>
      <c r="I25" s="44"/>
      <c r="J25" s="44"/>
      <c r="K25" s="44"/>
      <c r="L25" s="44"/>
    </row>
    <row r="26" ht="15" customHeight="1">
      <c r="B26" s="172" t="s">
        <v>1564</v>
      </c>
    </row>
    <row r="27" ht="15" customHeight="1">
      <c r="B27" s="385" t="s">
        <v>1277</v>
      </c>
    </row>
    <row r="28" ht="15" customHeight="1">
      <c r="B28" s="385" t="s">
        <v>2116</v>
      </c>
    </row>
    <row r="29" ht="15" customHeight="1">
      <c r="B29" s="385" t="s">
        <v>820</v>
      </c>
    </row>
    <row r="30" ht="156.75">
      <c r="B30" s="7" t="s">
        <v>1182</v>
      </c>
    </row>
    <row r="31" ht="15" customHeight="1"/>
    <row r="32" ht="15" customHeight="1">
      <c r="B32" s="4" t="s">
        <v>1126</v>
      </c>
    </row>
    <row r="33" ht="15" customHeight="1">
      <c r="B33" s="4" t="s">
        <v>1657</v>
      </c>
    </row>
  </sheetData>
  <mergeCells count="6">
    <mergeCell ref="B1:G1"/>
    <mergeCell ref="B27:L27"/>
    <mergeCell ref="B28:L28"/>
    <mergeCell ref="B29:L29"/>
    <mergeCell ref="B32:L32"/>
    <mergeCell ref="B33:L33"/>
  </mergeCells>
  <printOptions/>
  <pageMargins left="0.75" right="0.75" top="1" bottom="1" header="0.5" footer="0.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X43"/>
  <sheetViews>
    <sheetView workbookViewId="0" topLeftCell="A1">
      <pane xSplit="1" topLeftCell="B1" activePane="topRight" state="frozen"/>
      <selection pane="topLeft" activeCell="A1" sqref="A1"/>
      <selection pane="topRight" activeCell="B1" sqref="B1"/>
    </sheetView>
  </sheetViews>
  <sheetFormatPr defaultColWidth="17.140625" defaultRowHeight="12.75" customHeight="1"/>
  <cols>
    <col min="1" max="1" width="24.421875" style="0" customWidth="1"/>
    <col min="2" max="2" width="21.57421875" style="0" customWidth="1"/>
    <col min="3" max="3" width="14.8515625" style="0" customWidth="1"/>
    <col min="4" max="4" width="15.8515625" style="0" customWidth="1"/>
    <col min="5" max="24" width="8.7109375" style="0" customWidth="1"/>
  </cols>
  <sheetData>
    <row r="1" ht="12.75">
      <c r="B1" s="133" t="s">
        <v>609</v>
      </c>
    </row>
    <row r="2" spans="1:24" ht="12.75">
      <c r="A2" s="53"/>
      <c r="B2" s="53"/>
      <c r="C2" s="53"/>
      <c r="D2" s="53"/>
      <c r="E2" s="53"/>
      <c r="F2" s="53"/>
      <c r="G2" s="53"/>
      <c r="H2" s="53"/>
      <c r="I2" s="53"/>
      <c r="J2" s="53"/>
      <c r="K2" s="53"/>
      <c r="L2" s="53"/>
      <c r="M2" s="53"/>
      <c r="N2" s="53"/>
      <c r="O2" s="53"/>
      <c r="P2" s="53"/>
      <c r="Q2" s="53"/>
      <c r="R2" s="53"/>
      <c r="S2" s="53"/>
      <c r="T2" s="53"/>
      <c r="U2" s="53"/>
      <c r="V2" s="53"/>
      <c r="W2" s="53"/>
      <c r="X2" s="53"/>
    </row>
    <row r="3" spans="1:24" ht="25.5">
      <c r="A3" s="386" t="s">
        <v>2583</v>
      </c>
      <c r="B3" s="386" t="s">
        <v>1304</v>
      </c>
      <c r="C3" s="386" t="s">
        <v>623</v>
      </c>
      <c r="D3" s="386" t="s">
        <v>1650</v>
      </c>
      <c r="E3" s="387" t="s">
        <v>2636</v>
      </c>
      <c r="F3" s="388"/>
      <c r="G3" s="388"/>
      <c r="H3" s="388"/>
      <c r="I3" s="388"/>
      <c r="J3" s="388"/>
      <c r="K3" s="388"/>
      <c r="L3" s="388"/>
      <c r="M3" s="388"/>
      <c r="N3" s="388"/>
      <c r="O3" s="388"/>
      <c r="P3" s="388"/>
      <c r="Q3" s="388"/>
      <c r="R3" s="388"/>
      <c r="S3" s="388"/>
      <c r="T3" s="388"/>
      <c r="U3" s="388"/>
      <c r="V3" s="388"/>
      <c r="W3" s="388"/>
      <c r="X3" s="389"/>
    </row>
    <row r="4" spans="1:24" ht="12.75">
      <c r="A4" s="390"/>
      <c r="B4" s="390"/>
      <c r="C4" s="391"/>
      <c r="D4" s="391"/>
      <c r="E4" s="392">
        <v>2011</v>
      </c>
      <c r="F4" s="392">
        <v>2012</v>
      </c>
      <c r="G4" s="392">
        <v>2013</v>
      </c>
      <c r="H4" s="392">
        <v>2014</v>
      </c>
      <c r="I4" s="392">
        <v>2015</v>
      </c>
      <c r="J4" s="392">
        <v>2016</v>
      </c>
      <c r="K4" s="392">
        <v>2017</v>
      </c>
      <c r="L4" s="392">
        <v>2018</v>
      </c>
      <c r="M4" s="392">
        <v>2019</v>
      </c>
      <c r="N4" s="392">
        <v>2020</v>
      </c>
      <c r="O4" s="392">
        <v>2021</v>
      </c>
      <c r="P4" s="392">
        <v>2022</v>
      </c>
      <c r="Q4" s="392">
        <v>2023</v>
      </c>
      <c r="R4" s="392">
        <v>2024</v>
      </c>
      <c r="S4" s="392">
        <v>2025</v>
      </c>
      <c r="T4" s="392">
        <v>2026</v>
      </c>
      <c r="U4" s="392">
        <v>2027</v>
      </c>
      <c r="V4" s="392">
        <v>2028</v>
      </c>
      <c r="W4" s="392">
        <v>2029</v>
      </c>
      <c r="X4" s="392">
        <v>2030</v>
      </c>
    </row>
    <row r="5" spans="1:24" ht="12.75">
      <c r="A5" s="393" t="s">
        <v>231</v>
      </c>
      <c r="B5" s="394" t="s">
        <v>1845</v>
      </c>
      <c r="C5" s="394">
        <v>100</v>
      </c>
      <c r="D5" s="394">
        <v>55</v>
      </c>
      <c r="E5" s="395">
        <v>0.11</v>
      </c>
      <c r="F5" s="395">
        <v>0.12</v>
      </c>
      <c r="G5" s="395">
        <v>0.13</v>
      </c>
      <c r="H5" s="395">
        <v>0.14</v>
      </c>
      <c r="I5" s="395">
        <v>0.155</v>
      </c>
      <c r="J5" s="395">
        <v>0.17</v>
      </c>
      <c r="K5" s="395">
        <v>0.185</v>
      </c>
      <c r="L5" s="395">
        <v>0.2</v>
      </c>
      <c r="M5" s="395">
        <v>0.225</v>
      </c>
      <c r="N5" s="395">
        <v>0.23</v>
      </c>
      <c r="O5" s="395">
        <v>0.23</v>
      </c>
      <c r="P5" s="395">
        <v>0.23</v>
      </c>
      <c r="Q5" s="395">
        <v>0.23</v>
      </c>
      <c r="R5" s="395">
        <v>0.23</v>
      </c>
      <c r="S5" s="395">
        <v>0.23</v>
      </c>
      <c r="T5" s="395">
        <v>0.23</v>
      </c>
      <c r="U5" s="395">
        <v>0.23</v>
      </c>
      <c r="V5" s="395">
        <v>0.23</v>
      </c>
      <c r="W5" s="395">
        <v>0.23</v>
      </c>
      <c r="X5" s="395">
        <v>0.23</v>
      </c>
    </row>
    <row r="6" spans="1:24" ht="12.75">
      <c r="A6" s="396" t="s">
        <v>658</v>
      </c>
      <c r="B6" s="397" t="s">
        <v>1845</v>
      </c>
      <c r="C6" s="397">
        <v>100</v>
      </c>
      <c r="D6" s="397">
        <v>80</v>
      </c>
      <c r="E6" s="398">
        <v>0.04982</v>
      </c>
      <c r="F6" s="398">
        <v>0.068</v>
      </c>
      <c r="G6" s="398">
        <v>0.081</v>
      </c>
      <c r="H6" s="398">
        <v>0.094</v>
      </c>
      <c r="I6" s="398">
        <v>0.107</v>
      </c>
      <c r="J6" s="398">
        <v>0.12</v>
      </c>
      <c r="K6" s="398">
        <v>0.1325</v>
      </c>
      <c r="L6" s="398">
        <v>0.145</v>
      </c>
      <c r="M6" s="398">
        <v>0.1575</v>
      </c>
      <c r="N6" s="398">
        <v>0.17</v>
      </c>
      <c r="O6" s="398">
        <v>0.1775</v>
      </c>
      <c r="P6" s="398">
        <v>0.185</v>
      </c>
      <c r="Q6" s="398">
        <v>0.1925</v>
      </c>
      <c r="R6" s="398">
        <v>0.2</v>
      </c>
      <c r="S6" s="398">
        <v>0.2075</v>
      </c>
      <c r="T6" s="398">
        <v>0.215</v>
      </c>
      <c r="U6" s="398">
        <v>0.225</v>
      </c>
      <c r="V6" s="398">
        <v>0.225</v>
      </c>
      <c r="W6" s="398">
        <v>0.225</v>
      </c>
      <c r="X6" s="398">
        <v>0.225</v>
      </c>
    </row>
    <row r="7" spans="1:24" ht="12.75">
      <c r="A7" s="399"/>
      <c r="B7" s="397" t="s">
        <v>2418</v>
      </c>
      <c r="C7" s="397">
        <v>100</v>
      </c>
      <c r="D7" s="397">
        <v>500</v>
      </c>
      <c r="E7" s="398">
        <v>0.00018</v>
      </c>
      <c r="F7" s="398">
        <v>0.002</v>
      </c>
      <c r="G7" s="398">
        <v>0.004</v>
      </c>
      <c r="H7" s="398">
        <v>0.006</v>
      </c>
      <c r="I7" s="398">
        <v>0.008</v>
      </c>
      <c r="J7" s="398">
        <v>0.01</v>
      </c>
      <c r="K7" s="398">
        <v>0.0125</v>
      </c>
      <c r="L7" s="398">
        <v>0.015</v>
      </c>
      <c r="M7" s="398">
        <v>0.0175</v>
      </c>
      <c r="N7" s="398">
        <v>0.02</v>
      </c>
      <c r="O7" s="398">
        <v>0.0225</v>
      </c>
      <c r="P7" s="398">
        <v>0.025</v>
      </c>
      <c r="Q7" s="398">
        <v>0.0275</v>
      </c>
      <c r="R7" s="398">
        <v>0.03</v>
      </c>
      <c r="S7" s="398">
        <v>0.0325</v>
      </c>
      <c r="T7" s="398">
        <v>0.035</v>
      </c>
      <c r="U7" s="398">
        <v>0.035</v>
      </c>
      <c r="V7" s="398">
        <v>0.035</v>
      </c>
      <c r="W7" s="398">
        <v>0.035</v>
      </c>
      <c r="X7" s="398">
        <v>0.035</v>
      </c>
    </row>
    <row r="8" spans="1:24" ht="12.75">
      <c r="A8" s="400" t="s">
        <v>2581</v>
      </c>
      <c r="B8" s="394" t="s">
        <v>1845</v>
      </c>
      <c r="C8" s="394">
        <v>100</v>
      </c>
      <c r="D8" s="394">
        <v>50</v>
      </c>
      <c r="E8" s="395">
        <v>0.0396</v>
      </c>
      <c r="F8" s="395">
        <v>0.0493</v>
      </c>
      <c r="G8" s="395">
        <v>0.064</v>
      </c>
      <c r="H8" s="395">
        <v>0.0787</v>
      </c>
      <c r="I8" s="395">
        <v>0.0933</v>
      </c>
      <c r="J8" s="395">
        <v>0.1129</v>
      </c>
      <c r="K8" s="395">
        <v>0.1325</v>
      </c>
      <c r="L8" s="395">
        <v>0.152</v>
      </c>
      <c r="M8" s="395">
        <v>0.1715</v>
      </c>
      <c r="N8" s="395">
        <v>0.196</v>
      </c>
      <c r="O8" s="395">
        <v>0.196</v>
      </c>
      <c r="P8" s="395">
        <v>0.196</v>
      </c>
      <c r="Q8" s="395">
        <v>0.196</v>
      </c>
      <c r="R8" s="395">
        <v>0.196</v>
      </c>
      <c r="S8" s="395">
        <v>0.196</v>
      </c>
      <c r="T8" s="395">
        <v>0.196</v>
      </c>
      <c r="U8" s="395">
        <v>0.196</v>
      </c>
      <c r="V8" s="395">
        <v>0.196</v>
      </c>
      <c r="W8" s="395">
        <v>0.196</v>
      </c>
      <c r="X8" s="395">
        <v>0.196</v>
      </c>
    </row>
    <row r="9" spans="1:24" ht="12.75">
      <c r="A9" s="401"/>
      <c r="B9" s="394" t="s">
        <v>2418</v>
      </c>
      <c r="C9" s="394">
        <v>100</v>
      </c>
      <c r="D9" s="394">
        <v>500</v>
      </c>
      <c r="E9" s="395">
        <v>0.0004</v>
      </c>
      <c r="F9" s="395">
        <v>0.0007</v>
      </c>
      <c r="G9" s="395">
        <v>0.001</v>
      </c>
      <c r="H9" s="395">
        <v>0.0013</v>
      </c>
      <c r="I9" s="395">
        <v>0.0017</v>
      </c>
      <c r="J9" s="395">
        <v>0.0021</v>
      </c>
      <c r="K9" s="395">
        <v>0.0025</v>
      </c>
      <c r="L9" s="395">
        <v>0.003</v>
      </c>
      <c r="M9" s="395">
        <v>0.0035</v>
      </c>
      <c r="N9" s="395">
        <v>0.004</v>
      </c>
      <c r="O9" s="395">
        <v>0.004</v>
      </c>
      <c r="P9" s="395">
        <v>0.004</v>
      </c>
      <c r="Q9" s="395">
        <v>0.004</v>
      </c>
      <c r="R9" s="395">
        <v>0.004</v>
      </c>
      <c r="S9" s="395">
        <v>0.004</v>
      </c>
      <c r="T9" s="395">
        <v>0.004</v>
      </c>
      <c r="U9" s="395">
        <v>0.004</v>
      </c>
      <c r="V9" s="395">
        <v>0.004</v>
      </c>
      <c r="W9" s="395">
        <v>0.004</v>
      </c>
      <c r="X9" s="395">
        <v>0.004</v>
      </c>
    </row>
    <row r="10" spans="1:24" ht="12.75">
      <c r="A10" s="396" t="s">
        <v>2013</v>
      </c>
      <c r="B10" s="397" t="s">
        <v>1845</v>
      </c>
      <c r="C10" s="397">
        <v>88.5</v>
      </c>
      <c r="D10" s="397">
        <v>19.1</v>
      </c>
      <c r="E10" s="398">
        <v>0.055</v>
      </c>
      <c r="F10" s="398">
        <v>0.064825</v>
      </c>
      <c r="G10" s="398">
        <v>0.0746</v>
      </c>
      <c r="H10" s="398">
        <v>0.08365</v>
      </c>
      <c r="I10" s="398">
        <v>0.092</v>
      </c>
      <c r="J10" s="398">
        <v>0.10105</v>
      </c>
      <c r="K10" s="398">
        <v>0.11515</v>
      </c>
      <c r="L10" s="398">
        <v>0.12925</v>
      </c>
      <c r="M10" s="398">
        <v>0.14335</v>
      </c>
      <c r="N10" s="398">
        <v>0.15745</v>
      </c>
      <c r="O10" s="398">
        <v>0.17155</v>
      </c>
      <c r="P10" s="398">
        <v>0.18565</v>
      </c>
      <c r="Q10" s="398">
        <v>0.19975</v>
      </c>
      <c r="R10" s="398">
        <v>0.21385</v>
      </c>
      <c r="S10" s="398">
        <v>0.22795</v>
      </c>
      <c r="T10" s="398">
        <v>0.235</v>
      </c>
      <c r="U10" s="398">
        <v>0.235</v>
      </c>
      <c r="V10" s="398">
        <v>0.235</v>
      </c>
      <c r="W10" s="398">
        <v>0.235</v>
      </c>
      <c r="X10" s="398">
        <v>0.235</v>
      </c>
    </row>
    <row r="11" spans="1:24" ht="12.75">
      <c r="A11" s="399"/>
      <c r="B11" s="397" t="s">
        <v>2418</v>
      </c>
      <c r="C11" s="397">
        <v>88.5</v>
      </c>
      <c r="D11" s="397">
        <v>19.1</v>
      </c>
      <c r="E11" s="398">
        <v>0</v>
      </c>
      <c r="F11" s="398">
        <v>0.000175</v>
      </c>
      <c r="G11" s="398">
        <v>0.0004</v>
      </c>
      <c r="H11" s="398">
        <v>0.00135</v>
      </c>
      <c r="I11" s="398">
        <v>0.003</v>
      </c>
      <c r="J11" s="398">
        <v>0.00645</v>
      </c>
      <c r="K11" s="398">
        <v>0.00735</v>
      </c>
      <c r="L11" s="398">
        <v>0.00825</v>
      </c>
      <c r="M11" s="398">
        <v>0.00915</v>
      </c>
      <c r="N11" s="398">
        <v>0.01005</v>
      </c>
      <c r="O11" s="398">
        <v>0.01095</v>
      </c>
      <c r="P11" s="398">
        <v>0.01185</v>
      </c>
      <c r="Q11" s="398">
        <v>0.01275</v>
      </c>
      <c r="R11" s="398">
        <v>0.01365</v>
      </c>
      <c r="S11" s="398">
        <v>0.01455</v>
      </c>
      <c r="T11" s="398">
        <v>0.015</v>
      </c>
      <c r="U11" s="398">
        <v>0.015</v>
      </c>
      <c r="V11" s="398">
        <v>0.015</v>
      </c>
      <c r="W11" s="398">
        <v>0.015</v>
      </c>
      <c r="X11" s="398">
        <v>0.015</v>
      </c>
    </row>
    <row r="12" spans="1:24" ht="12.75">
      <c r="A12" s="402" t="s">
        <v>530</v>
      </c>
      <c r="B12" s="394" t="s">
        <v>2127</v>
      </c>
      <c r="C12" s="394">
        <v>81.5</v>
      </c>
      <c r="D12" s="394">
        <v>100</v>
      </c>
      <c r="E12" s="395">
        <v>0.06</v>
      </c>
      <c r="F12" s="395">
        <v>0.06</v>
      </c>
      <c r="G12" s="395">
        <v>0.06</v>
      </c>
      <c r="H12" s="395">
        <v>0.06</v>
      </c>
      <c r="I12" s="395">
        <v>0.06</v>
      </c>
      <c r="J12" s="395">
        <v>0.09</v>
      </c>
      <c r="K12" s="395">
        <v>0.09</v>
      </c>
      <c r="L12" s="395">
        <v>0.09</v>
      </c>
      <c r="M12" s="395">
        <v>0.09</v>
      </c>
      <c r="N12" s="395">
        <v>0.12</v>
      </c>
      <c r="O12" s="395">
        <v>0.12</v>
      </c>
      <c r="P12" s="395">
        <v>0.12</v>
      </c>
      <c r="Q12" s="395">
        <v>0.12</v>
      </c>
      <c r="R12" s="395">
        <v>0.12</v>
      </c>
      <c r="S12" s="395">
        <v>0.12</v>
      </c>
      <c r="T12" s="395">
        <v>0.12</v>
      </c>
      <c r="U12" s="395">
        <v>0.12</v>
      </c>
      <c r="V12" s="395">
        <v>0.12</v>
      </c>
      <c r="W12" s="395">
        <v>0.12</v>
      </c>
      <c r="X12" s="395">
        <v>0.12</v>
      </c>
    </row>
    <row r="13" spans="1:24" ht="12.75">
      <c r="A13" s="403" t="s">
        <v>1793</v>
      </c>
      <c r="B13" s="397" t="s">
        <v>1845</v>
      </c>
      <c r="C13" s="397">
        <v>98.3</v>
      </c>
      <c r="D13" s="397">
        <v>60.93</v>
      </c>
      <c r="E13" s="398">
        <v>0.34</v>
      </c>
      <c r="F13" s="398">
        <v>0.35</v>
      </c>
      <c r="G13" s="398">
        <v>0.36</v>
      </c>
      <c r="H13" s="398">
        <v>0.37</v>
      </c>
      <c r="I13" s="398">
        <v>0.38</v>
      </c>
      <c r="J13" s="398">
        <v>0.39</v>
      </c>
      <c r="K13" s="398">
        <v>0.4</v>
      </c>
      <c r="L13" s="398">
        <v>0.4</v>
      </c>
      <c r="M13" s="398">
        <v>0.4</v>
      </c>
      <c r="N13" s="398">
        <v>0.4</v>
      </c>
      <c r="O13" s="398">
        <v>0.4</v>
      </c>
      <c r="P13" s="398">
        <v>0.4</v>
      </c>
      <c r="Q13" s="398">
        <v>0.4</v>
      </c>
      <c r="R13" s="398">
        <v>0.4</v>
      </c>
      <c r="S13" s="398">
        <v>0.4</v>
      </c>
      <c r="T13" s="398">
        <v>0.4</v>
      </c>
      <c r="U13" s="398">
        <v>0.4</v>
      </c>
      <c r="V13" s="398">
        <v>0.4</v>
      </c>
      <c r="W13" s="398">
        <v>0.4</v>
      </c>
      <c r="X13" s="398">
        <v>0.4</v>
      </c>
    </row>
    <row r="14" spans="1:24" ht="12.75">
      <c r="A14" s="404" t="s">
        <v>930</v>
      </c>
      <c r="B14" s="394" t="s">
        <v>1845</v>
      </c>
      <c r="C14" s="394">
        <v>98</v>
      </c>
      <c r="D14" s="394">
        <v>40</v>
      </c>
      <c r="E14" s="395">
        <v>0.0495</v>
      </c>
      <c r="F14" s="395">
        <v>0.064</v>
      </c>
      <c r="G14" s="395">
        <v>0.08</v>
      </c>
      <c r="H14" s="395">
        <v>0.1</v>
      </c>
      <c r="I14" s="395">
        <v>0.101</v>
      </c>
      <c r="J14" s="395">
        <v>0.122</v>
      </c>
      <c r="K14" s="395">
        <v>0.1255</v>
      </c>
      <c r="L14" s="395">
        <v>0.149</v>
      </c>
      <c r="M14" s="395">
        <v>0.162</v>
      </c>
      <c r="N14" s="395">
        <v>0.165</v>
      </c>
      <c r="O14" s="395">
        <v>0.1685</v>
      </c>
      <c r="P14" s="395">
        <v>0.18</v>
      </c>
      <c r="Q14" s="395">
        <v>0.18</v>
      </c>
      <c r="R14" s="395">
        <v>0.18</v>
      </c>
      <c r="S14" s="395">
        <v>0.18</v>
      </c>
      <c r="T14" s="395">
        <v>0.18</v>
      </c>
      <c r="U14" s="395">
        <v>0.18</v>
      </c>
      <c r="V14" s="395">
        <v>0.18</v>
      </c>
      <c r="W14" s="395">
        <v>0.18</v>
      </c>
      <c r="X14" s="395">
        <v>0.18</v>
      </c>
    </row>
    <row r="15" spans="1:24" ht="12.75">
      <c r="A15" s="399"/>
      <c r="B15" s="394" t="s">
        <v>2418</v>
      </c>
      <c r="C15" s="394">
        <v>98</v>
      </c>
      <c r="D15" s="394">
        <v>300</v>
      </c>
      <c r="E15" s="395">
        <v>0.0005</v>
      </c>
      <c r="F15" s="395">
        <v>0.001</v>
      </c>
      <c r="G15" s="395">
        <v>0.002</v>
      </c>
      <c r="H15" s="395">
        <v>0.003</v>
      </c>
      <c r="I15" s="395">
        <v>0.004</v>
      </c>
      <c r="J15" s="395">
        <v>0.005</v>
      </c>
      <c r="K15" s="395">
        <v>0.0055</v>
      </c>
      <c r="L15" s="395">
        <v>0.009</v>
      </c>
      <c r="M15" s="395">
        <v>0.012</v>
      </c>
      <c r="N15" s="395">
        <v>0.015</v>
      </c>
      <c r="O15" s="395">
        <v>0.0185</v>
      </c>
      <c r="P15" s="395">
        <v>0.02</v>
      </c>
      <c r="Q15" s="395">
        <v>0.02</v>
      </c>
      <c r="R15" s="395">
        <v>0.02</v>
      </c>
      <c r="S15" s="395">
        <v>0.02</v>
      </c>
      <c r="T15" s="395">
        <v>0.02</v>
      </c>
      <c r="U15" s="395">
        <v>0.02</v>
      </c>
      <c r="V15" s="395">
        <v>0.02</v>
      </c>
      <c r="W15" s="395">
        <v>0.02</v>
      </c>
      <c r="X15" s="395">
        <v>0.02</v>
      </c>
    </row>
    <row r="16" spans="1:24" ht="12.75">
      <c r="A16" s="396" t="s">
        <v>1676</v>
      </c>
      <c r="B16" s="397" t="s">
        <v>1845</v>
      </c>
      <c r="C16" s="397">
        <v>100</v>
      </c>
      <c r="D16" s="397">
        <v>60.93</v>
      </c>
      <c r="E16" s="398">
        <v>0.094436081292278</v>
      </c>
      <c r="F16" s="398">
        <v>0.10328694102443</v>
      </c>
      <c r="G16" s="398">
        <v>0.11179305867623</v>
      </c>
      <c r="H16" s="398">
        <v>0.11985101162357</v>
      </c>
      <c r="I16" s="398">
        <v>0.12732635045511</v>
      </c>
      <c r="J16" s="398">
        <v>0.13693380459292</v>
      </c>
      <c r="K16" s="398">
        <v>0.14693380459292</v>
      </c>
      <c r="L16" s="398">
        <v>0.15693380459292</v>
      </c>
      <c r="M16" s="398">
        <v>0.16693380459292</v>
      </c>
      <c r="N16" s="398">
        <v>0.17693380459292</v>
      </c>
      <c r="O16" s="398">
        <v>0.18693380459292</v>
      </c>
      <c r="P16" s="398">
        <v>0.19693380459292</v>
      </c>
      <c r="Q16" s="398">
        <v>0.20693380459292</v>
      </c>
      <c r="R16" s="398">
        <v>0.21693380459292</v>
      </c>
      <c r="S16" s="398">
        <v>0.22693380459292</v>
      </c>
      <c r="T16" s="398">
        <v>0.23693380459292</v>
      </c>
      <c r="U16" s="398">
        <v>0.24693380459292</v>
      </c>
      <c r="V16" s="398">
        <v>0.25693380459292</v>
      </c>
      <c r="W16" s="398">
        <v>0.26693380459292</v>
      </c>
      <c r="X16" s="398">
        <v>0.27693380459292</v>
      </c>
    </row>
    <row r="17" spans="1:24" ht="12.75">
      <c r="A17" s="405"/>
      <c r="B17" s="397" t="s">
        <v>2418</v>
      </c>
      <c r="C17" s="397">
        <v>100</v>
      </c>
      <c r="D17" s="397">
        <v>600</v>
      </c>
      <c r="E17" s="398">
        <v>0.001563918707722</v>
      </c>
      <c r="F17" s="398">
        <v>0.002713058975569</v>
      </c>
      <c r="G17" s="398">
        <v>0.004206941323771</v>
      </c>
      <c r="H17" s="398">
        <v>0.006148988376434</v>
      </c>
      <c r="I17" s="398">
        <v>0.008673649544895</v>
      </c>
      <c r="J17" s="398">
        <v>0.009066195407082</v>
      </c>
      <c r="K17" s="398">
        <v>0.009066195407082</v>
      </c>
      <c r="L17" s="398">
        <v>0.009066195407082</v>
      </c>
      <c r="M17" s="398">
        <v>0.009066195407082</v>
      </c>
      <c r="N17" s="398">
        <v>0.009066195407082</v>
      </c>
      <c r="O17" s="398">
        <v>0.009066195407082</v>
      </c>
      <c r="P17" s="398">
        <v>0.009066195407082</v>
      </c>
      <c r="Q17" s="398">
        <v>0.009066195407082</v>
      </c>
      <c r="R17" s="398">
        <v>0.009066195407082</v>
      </c>
      <c r="S17" s="398">
        <v>0.009066195407082</v>
      </c>
      <c r="T17" s="398">
        <v>0.009066195407082</v>
      </c>
      <c r="U17" s="398">
        <v>0.009066195407082</v>
      </c>
      <c r="V17" s="398">
        <v>0.009066195407082</v>
      </c>
      <c r="W17" s="398">
        <v>0.009066195407082</v>
      </c>
      <c r="X17" s="398">
        <v>0.009066195407082</v>
      </c>
    </row>
    <row r="18" spans="1:24" ht="12.75">
      <c r="A18" s="406" t="s">
        <v>1122</v>
      </c>
      <c r="B18" s="394" t="s">
        <v>1845</v>
      </c>
      <c r="C18" s="394">
        <v>100</v>
      </c>
      <c r="D18" s="394">
        <v>40</v>
      </c>
      <c r="E18" s="407"/>
      <c r="F18" s="395">
        <v>0.048</v>
      </c>
      <c r="G18" s="395">
        <v>0.05645</v>
      </c>
      <c r="H18" s="395">
        <v>0.0675</v>
      </c>
      <c r="I18" s="395">
        <v>0.1</v>
      </c>
      <c r="J18" s="395"/>
      <c r="K18" s="395"/>
      <c r="L18" s="395"/>
      <c r="M18" s="395"/>
      <c r="N18" s="395"/>
      <c r="O18" s="395"/>
      <c r="P18" s="395"/>
      <c r="Q18" s="395"/>
      <c r="R18" s="395"/>
      <c r="S18" s="395"/>
      <c r="T18" s="395"/>
      <c r="U18" s="395"/>
      <c r="V18" s="395"/>
      <c r="W18" s="395"/>
      <c r="X18" s="395"/>
    </row>
    <row r="19" spans="1:24" ht="12.75">
      <c r="A19" s="396" t="s">
        <v>145</v>
      </c>
      <c r="B19" s="397" t="s">
        <v>1615</v>
      </c>
      <c r="C19" s="397">
        <v>47.8</v>
      </c>
      <c r="D19" s="397">
        <v>100</v>
      </c>
      <c r="E19" s="398">
        <v>0.15</v>
      </c>
      <c r="F19" s="398">
        <v>0.18</v>
      </c>
      <c r="G19" s="398">
        <v>0.18</v>
      </c>
      <c r="H19" s="398">
        <v>0.18</v>
      </c>
      <c r="I19" s="398">
        <v>0.18</v>
      </c>
      <c r="J19" s="398">
        <v>0.25</v>
      </c>
      <c r="K19" s="398">
        <v>0.25</v>
      </c>
      <c r="L19" s="398">
        <v>0.25</v>
      </c>
      <c r="M19" s="398">
        <v>0.25</v>
      </c>
      <c r="N19" s="398">
        <v>0.3</v>
      </c>
      <c r="O19" s="398">
        <v>0.3</v>
      </c>
      <c r="P19" s="398">
        <v>0.3</v>
      </c>
      <c r="Q19" s="398">
        <v>0.3</v>
      </c>
      <c r="R19" s="398">
        <v>0.3</v>
      </c>
      <c r="S19" s="398">
        <v>0.3</v>
      </c>
      <c r="T19" s="398">
        <v>0.3</v>
      </c>
      <c r="U19" s="398">
        <v>0.3</v>
      </c>
      <c r="V19" s="398">
        <v>0.3</v>
      </c>
      <c r="W19" s="398">
        <v>0.3</v>
      </c>
      <c r="X19" s="398">
        <v>0.3</v>
      </c>
    </row>
    <row r="20" spans="1:24" ht="12.75">
      <c r="A20" s="408"/>
      <c r="B20" s="397" t="s">
        <v>2213</v>
      </c>
      <c r="C20" s="397">
        <v>52.2</v>
      </c>
      <c r="D20" s="397">
        <v>100</v>
      </c>
      <c r="E20" s="398">
        <v>0.07</v>
      </c>
      <c r="F20" s="398">
        <v>0.12</v>
      </c>
      <c r="G20" s="398">
        <v>0.12</v>
      </c>
      <c r="H20" s="398">
        <v>0.12</v>
      </c>
      <c r="I20" s="398">
        <v>0.12</v>
      </c>
      <c r="J20" s="398">
        <v>0.17</v>
      </c>
      <c r="K20" s="398">
        <v>0.17</v>
      </c>
      <c r="L20" s="398">
        <v>0.17</v>
      </c>
      <c r="M20" s="398">
        <v>0.17</v>
      </c>
      <c r="N20" s="398">
        <v>0.2</v>
      </c>
      <c r="O20" s="398">
        <v>0.2</v>
      </c>
      <c r="P20" s="398">
        <v>0.2</v>
      </c>
      <c r="Q20" s="398">
        <v>0.2</v>
      </c>
      <c r="R20" s="398">
        <v>0.2</v>
      </c>
      <c r="S20" s="398">
        <v>0.25</v>
      </c>
      <c r="T20" s="398">
        <v>0.25</v>
      </c>
      <c r="U20" s="398">
        <v>0.25</v>
      </c>
      <c r="V20" s="398">
        <v>0.25</v>
      </c>
      <c r="W20" s="398">
        <v>0.25</v>
      </c>
      <c r="X20" s="398">
        <v>0.25</v>
      </c>
    </row>
    <row r="21" spans="1:24" ht="12.75">
      <c r="A21" s="404" t="s">
        <v>2632</v>
      </c>
      <c r="B21" s="394" t="s">
        <v>1845</v>
      </c>
      <c r="C21" s="394">
        <v>70</v>
      </c>
      <c r="D21" s="394">
        <v>100</v>
      </c>
      <c r="E21" s="395">
        <v>0.0196</v>
      </c>
      <c r="F21" s="395">
        <v>0.0196</v>
      </c>
      <c r="G21" s="395">
        <v>0.0196</v>
      </c>
      <c r="H21" s="395">
        <v>0.049</v>
      </c>
      <c r="I21" s="395">
        <v>0.049</v>
      </c>
      <c r="J21" s="395">
        <v>0.049</v>
      </c>
      <c r="K21" s="395">
        <v>0.049</v>
      </c>
      <c r="L21" s="395">
        <v>0.098</v>
      </c>
      <c r="M21" s="395">
        <v>0.098</v>
      </c>
      <c r="N21" s="395">
        <v>0.098</v>
      </c>
      <c r="O21" s="395">
        <v>0.147</v>
      </c>
      <c r="P21" s="395">
        <v>0.147</v>
      </c>
      <c r="Q21" s="395">
        <v>0.147</v>
      </c>
      <c r="R21" s="395">
        <v>0.147</v>
      </c>
      <c r="S21" s="395">
        <v>0.147</v>
      </c>
      <c r="T21" s="395">
        <v>0.147</v>
      </c>
      <c r="U21" s="395">
        <v>0.147</v>
      </c>
      <c r="V21" s="395">
        <v>0.147</v>
      </c>
      <c r="W21" s="395">
        <v>0.147</v>
      </c>
      <c r="X21" s="395">
        <v>0.147</v>
      </c>
    </row>
    <row r="22" spans="1:24" ht="12.75">
      <c r="A22" s="399"/>
      <c r="B22" s="394" t="s">
        <v>2418</v>
      </c>
      <c r="C22" s="394">
        <v>70</v>
      </c>
      <c r="D22" s="394">
        <v>600</v>
      </c>
      <c r="E22" s="395">
        <v>0.0004</v>
      </c>
      <c r="F22" s="395">
        <v>0.0004</v>
      </c>
      <c r="G22" s="395">
        <v>0.0004</v>
      </c>
      <c r="H22" s="395">
        <v>0.001</v>
      </c>
      <c r="I22" s="395">
        <v>0.001</v>
      </c>
      <c r="J22" s="395">
        <v>0.001</v>
      </c>
      <c r="K22" s="395">
        <v>0.001</v>
      </c>
      <c r="L22" s="395">
        <v>0.002</v>
      </c>
      <c r="M22" s="395">
        <v>0.002</v>
      </c>
      <c r="N22" s="395">
        <v>0.002</v>
      </c>
      <c r="O22" s="395">
        <v>0.003</v>
      </c>
      <c r="P22" s="395">
        <v>0.003</v>
      </c>
      <c r="Q22" s="395">
        <v>0.003</v>
      </c>
      <c r="R22" s="395">
        <v>0.003</v>
      </c>
      <c r="S22" s="395">
        <v>0.003</v>
      </c>
      <c r="T22" s="395">
        <v>0.003</v>
      </c>
      <c r="U22" s="395">
        <v>0.003</v>
      </c>
      <c r="V22" s="395">
        <v>0.003</v>
      </c>
      <c r="W22" s="395">
        <v>0.003</v>
      </c>
      <c r="X22" s="395">
        <v>0.003</v>
      </c>
    </row>
    <row r="23" spans="1:24" ht="12.75">
      <c r="A23" s="396" t="s">
        <v>698</v>
      </c>
      <c r="B23" s="397" t="s">
        <v>1845</v>
      </c>
      <c r="C23" s="397">
        <v>98.2</v>
      </c>
      <c r="D23" s="397">
        <v>60.93</v>
      </c>
      <c r="E23" s="398">
        <v>0.095</v>
      </c>
      <c r="F23" s="398">
        <v>0.105</v>
      </c>
      <c r="G23" s="398">
        <v>0.115</v>
      </c>
      <c r="H23" s="398">
        <v>0.125</v>
      </c>
      <c r="I23" s="398">
        <v>0.135</v>
      </c>
      <c r="J23" s="398">
        <v>0.145</v>
      </c>
      <c r="K23" s="398">
        <v>0.155</v>
      </c>
      <c r="L23" s="398">
        <v>0.165</v>
      </c>
      <c r="M23" s="398">
        <v>0.175</v>
      </c>
      <c r="N23" s="398">
        <v>0.185</v>
      </c>
      <c r="O23" s="398">
        <v>0.195</v>
      </c>
      <c r="P23" s="398">
        <v>0.205</v>
      </c>
      <c r="Q23" s="398">
        <v>0.215</v>
      </c>
      <c r="R23" s="398">
        <v>0.225</v>
      </c>
      <c r="S23" s="398">
        <v>0.235</v>
      </c>
      <c r="T23" s="398">
        <v>0.235</v>
      </c>
      <c r="U23" s="398">
        <v>0.235</v>
      </c>
      <c r="V23" s="398">
        <v>0.235</v>
      </c>
      <c r="W23" s="398">
        <v>0.235</v>
      </c>
      <c r="X23" s="398">
        <v>0.235</v>
      </c>
    </row>
    <row r="24" spans="1:24" ht="12.75">
      <c r="A24" s="399"/>
      <c r="B24" s="397" t="s">
        <v>2418</v>
      </c>
      <c r="C24" s="397">
        <v>98.2</v>
      </c>
      <c r="D24" s="397">
        <v>160.01</v>
      </c>
      <c r="E24" s="398">
        <v>0.0008</v>
      </c>
      <c r="F24" s="398">
        <v>0.0015</v>
      </c>
      <c r="G24" s="398">
        <v>0.002</v>
      </c>
      <c r="H24" s="398">
        <v>0.003</v>
      </c>
      <c r="I24" s="398">
        <v>0.003</v>
      </c>
      <c r="J24" s="398">
        <v>0.003</v>
      </c>
      <c r="K24" s="398">
        <v>0.003</v>
      </c>
      <c r="L24" s="398">
        <v>0.003</v>
      </c>
      <c r="M24" s="398">
        <v>0.003</v>
      </c>
      <c r="N24" s="398">
        <v>0.003</v>
      </c>
      <c r="O24" s="398">
        <v>0.003</v>
      </c>
      <c r="P24" s="398">
        <v>0.003</v>
      </c>
      <c r="Q24" s="398">
        <v>0.003</v>
      </c>
      <c r="R24" s="398">
        <v>0.003</v>
      </c>
      <c r="S24" s="398">
        <v>0.003</v>
      </c>
      <c r="T24" s="398">
        <v>0.003</v>
      </c>
      <c r="U24" s="398">
        <v>0.003</v>
      </c>
      <c r="V24" s="398">
        <v>0.003</v>
      </c>
      <c r="W24" s="398">
        <v>0.003</v>
      </c>
      <c r="X24" s="398">
        <v>0.003</v>
      </c>
    </row>
    <row r="25" spans="1:24" ht="12.75">
      <c r="A25" s="404" t="s">
        <v>2551</v>
      </c>
      <c r="B25" s="394" t="s">
        <v>1845</v>
      </c>
      <c r="C25" s="394">
        <v>98.3</v>
      </c>
      <c r="D25" s="394">
        <v>50</v>
      </c>
      <c r="E25" s="395">
        <v>0.07992</v>
      </c>
      <c r="F25" s="395">
        <v>0.0882</v>
      </c>
      <c r="G25" s="395">
        <v>0.09643</v>
      </c>
      <c r="H25" s="395">
        <v>0.10477</v>
      </c>
      <c r="I25" s="395">
        <v>0.11307</v>
      </c>
      <c r="J25" s="395">
        <v>0.12149</v>
      </c>
      <c r="K25" s="395">
        <v>0.12985</v>
      </c>
      <c r="L25" s="395">
        <v>0.14825</v>
      </c>
      <c r="M25" s="395">
        <v>0.16675</v>
      </c>
      <c r="N25" s="395">
        <v>0.18529</v>
      </c>
      <c r="O25" s="395">
        <v>0.2038</v>
      </c>
      <c r="P25" s="395">
        <v>0.2038</v>
      </c>
      <c r="Q25" s="395">
        <v>0.2038</v>
      </c>
      <c r="R25" s="395">
        <v>0.2038</v>
      </c>
      <c r="S25" s="395">
        <v>0.2038</v>
      </c>
      <c r="T25" s="395">
        <v>0.2038</v>
      </c>
      <c r="U25" s="395">
        <v>0.2038</v>
      </c>
      <c r="V25" s="395">
        <v>0.2038</v>
      </c>
      <c r="W25" s="395">
        <v>0.2038</v>
      </c>
      <c r="X25" s="395">
        <v>0.2038</v>
      </c>
    </row>
    <row r="26" spans="1:24" ht="12.75">
      <c r="A26" s="405"/>
      <c r="B26" s="394" t="s">
        <v>2297</v>
      </c>
      <c r="C26" s="394">
        <v>98.3</v>
      </c>
      <c r="D26" s="394">
        <v>693</v>
      </c>
      <c r="E26" s="409">
        <v>306</v>
      </c>
      <c r="F26" s="409">
        <v>442</v>
      </c>
      <c r="G26" s="409">
        <v>596</v>
      </c>
      <c r="H26" s="409">
        <v>772</v>
      </c>
      <c r="I26" s="409">
        <v>965</v>
      </c>
      <c r="J26" s="409">
        <v>1150</v>
      </c>
      <c r="K26" s="409">
        <v>1357</v>
      </c>
      <c r="L26" s="409">
        <v>1591</v>
      </c>
      <c r="M26" s="409">
        <v>1858</v>
      </c>
      <c r="N26" s="409">
        <v>2164</v>
      </c>
      <c r="O26" s="409">
        <v>2518</v>
      </c>
      <c r="P26" s="409">
        <v>2928</v>
      </c>
      <c r="Q26" s="409">
        <v>3433</v>
      </c>
      <c r="R26" s="409">
        <v>3989</v>
      </c>
      <c r="S26" s="409">
        <v>4610</v>
      </c>
      <c r="T26" s="409">
        <v>5316</v>
      </c>
      <c r="U26" s="409">
        <v>5316</v>
      </c>
      <c r="V26" s="409">
        <v>5316</v>
      </c>
      <c r="W26" s="409">
        <v>5316</v>
      </c>
      <c r="X26" s="409">
        <v>5316</v>
      </c>
    </row>
    <row r="27" spans="1:24" ht="12.75">
      <c r="A27" s="399"/>
      <c r="B27" s="394" t="s">
        <v>2670</v>
      </c>
      <c r="C27" s="394"/>
      <c r="D27" s="394"/>
      <c r="E27" s="409"/>
      <c r="F27" s="409"/>
      <c r="G27" s="409"/>
      <c r="H27" s="409"/>
      <c r="I27" s="409"/>
      <c r="J27" s="409"/>
      <c r="K27" s="409"/>
      <c r="L27" s="409"/>
      <c r="M27" s="409"/>
      <c r="N27" s="409"/>
      <c r="O27" s="407">
        <v>1100</v>
      </c>
      <c r="P27" s="409"/>
      <c r="Q27" s="409"/>
      <c r="R27" s="409"/>
      <c r="S27" s="409"/>
      <c r="T27" s="409"/>
      <c r="U27" s="407"/>
      <c r="V27" s="407"/>
      <c r="W27" s="407"/>
      <c r="X27" s="407"/>
    </row>
    <row r="28" spans="1:24" ht="12.75">
      <c r="A28" s="410" t="s">
        <v>1693</v>
      </c>
      <c r="B28" s="397" t="s">
        <v>1845</v>
      </c>
      <c r="C28" s="397">
        <v>100</v>
      </c>
      <c r="D28" s="411">
        <v>20</v>
      </c>
      <c r="E28" s="398">
        <v>0.0339</v>
      </c>
      <c r="F28" s="398">
        <v>0.0454</v>
      </c>
      <c r="G28" s="398">
        <v>0.056</v>
      </c>
      <c r="H28" s="398">
        <v>0.0683</v>
      </c>
      <c r="I28" s="398">
        <v>0.0809</v>
      </c>
      <c r="J28" s="398">
        <v>0.0809</v>
      </c>
      <c r="K28" s="398">
        <v>0.0809</v>
      </c>
      <c r="L28" s="398">
        <v>0.0809</v>
      </c>
      <c r="M28" s="398">
        <v>0.0809</v>
      </c>
      <c r="N28" s="398">
        <v>0.0809</v>
      </c>
      <c r="O28" s="398">
        <v>0.0809</v>
      </c>
      <c r="P28" s="398">
        <v>0.0809</v>
      </c>
      <c r="Q28" s="398">
        <v>0.0809</v>
      </c>
      <c r="R28" s="398">
        <v>0.0809</v>
      </c>
      <c r="S28" s="398">
        <v>0.0809</v>
      </c>
      <c r="T28" s="398">
        <v>0.0809</v>
      </c>
      <c r="U28" s="398">
        <v>0.0809</v>
      </c>
      <c r="V28" s="398">
        <v>0.0809</v>
      </c>
      <c r="W28" s="398">
        <v>0.0809</v>
      </c>
      <c r="X28" s="398">
        <v>0.0809</v>
      </c>
    </row>
    <row r="29" spans="1:24" ht="12.75">
      <c r="A29" s="404" t="s">
        <v>1935</v>
      </c>
      <c r="B29" s="394" t="s">
        <v>1845</v>
      </c>
      <c r="C29" s="394">
        <v>100</v>
      </c>
      <c r="D29" s="394">
        <v>40</v>
      </c>
      <c r="E29" s="395">
        <v>0</v>
      </c>
      <c r="F29" s="395">
        <v>0.0293</v>
      </c>
      <c r="G29" s="395">
        <v>0.0293</v>
      </c>
      <c r="H29" s="395">
        <v>0.0293</v>
      </c>
      <c r="I29" s="395">
        <v>0.0586</v>
      </c>
      <c r="J29" s="395">
        <v>0.0586</v>
      </c>
      <c r="K29" s="395">
        <v>0.0586</v>
      </c>
      <c r="L29" s="395">
        <v>0.098</v>
      </c>
      <c r="M29" s="395">
        <v>0.098</v>
      </c>
      <c r="N29" s="395">
        <v>0.098</v>
      </c>
      <c r="O29" s="395">
        <v>0.123</v>
      </c>
      <c r="P29" s="395">
        <v>0.123</v>
      </c>
      <c r="Q29" s="395">
        <v>0.123</v>
      </c>
      <c r="R29" s="395">
        <v>0.123</v>
      </c>
      <c r="S29" s="395">
        <v>0.123</v>
      </c>
      <c r="T29" s="395">
        <v>0.123</v>
      </c>
      <c r="U29" s="395">
        <v>0.123</v>
      </c>
      <c r="V29" s="395">
        <v>0.123</v>
      </c>
      <c r="W29" s="395">
        <v>0.123</v>
      </c>
      <c r="X29" s="395">
        <v>0.123</v>
      </c>
    </row>
    <row r="30" spans="1:24" ht="12.75">
      <c r="A30" s="399"/>
      <c r="B30" s="394" t="s">
        <v>2418</v>
      </c>
      <c r="C30" s="394">
        <v>100</v>
      </c>
      <c r="D30" s="394">
        <v>200</v>
      </c>
      <c r="E30" s="395">
        <v>0.0002</v>
      </c>
      <c r="F30" s="395">
        <v>0.0007</v>
      </c>
      <c r="G30" s="395">
        <v>0.0007</v>
      </c>
      <c r="H30" s="395">
        <v>0.0007</v>
      </c>
      <c r="I30" s="395">
        <v>0.0014</v>
      </c>
      <c r="J30" s="395">
        <v>0.0014</v>
      </c>
      <c r="K30" s="395">
        <v>0.0014</v>
      </c>
      <c r="L30" s="395">
        <v>0.002</v>
      </c>
      <c r="M30" s="395">
        <v>0.002</v>
      </c>
      <c r="N30" s="395">
        <v>0.002</v>
      </c>
      <c r="O30" s="395">
        <v>0.002</v>
      </c>
      <c r="P30" s="395">
        <v>0.002</v>
      </c>
      <c r="Q30" s="395">
        <v>0.002</v>
      </c>
      <c r="R30" s="395">
        <v>0.002</v>
      </c>
      <c r="S30" s="395">
        <v>0.002</v>
      </c>
      <c r="T30" s="395">
        <v>0.002</v>
      </c>
      <c r="U30" s="395">
        <v>0.002</v>
      </c>
      <c r="V30" s="395">
        <v>0.002</v>
      </c>
      <c r="W30" s="395">
        <v>0.002</v>
      </c>
      <c r="X30" s="395">
        <v>0.002</v>
      </c>
    </row>
    <row r="31" spans="1:24" ht="12.75">
      <c r="A31" s="396" t="s">
        <v>614</v>
      </c>
      <c r="B31" s="397" t="s">
        <v>1845</v>
      </c>
      <c r="C31" s="397">
        <v>88.6</v>
      </c>
      <c r="D31" s="397">
        <v>45</v>
      </c>
      <c r="E31" s="398">
        <v>0.0097</v>
      </c>
      <c r="F31" s="398">
        <v>0.0144</v>
      </c>
      <c r="G31" s="398">
        <v>0.0191</v>
      </c>
      <c r="H31" s="398">
        <v>0.0238</v>
      </c>
      <c r="I31" s="398">
        <v>0.0335</v>
      </c>
      <c r="J31" s="398">
        <v>0.0432</v>
      </c>
      <c r="K31" s="398">
        <v>0.0528</v>
      </c>
      <c r="L31" s="398">
        <v>0.0624</v>
      </c>
      <c r="M31" s="398">
        <v>0.072</v>
      </c>
      <c r="N31" s="398">
        <v>0.0816</v>
      </c>
      <c r="O31" s="398">
        <v>0.0912</v>
      </c>
      <c r="P31" s="398">
        <v>0.1008</v>
      </c>
      <c r="Q31" s="398">
        <v>0.1104</v>
      </c>
      <c r="R31" s="398">
        <v>0.12</v>
      </c>
      <c r="S31" s="398">
        <v>0.12</v>
      </c>
      <c r="T31" s="398">
        <v>0.12</v>
      </c>
      <c r="U31" s="398">
        <v>0.12</v>
      </c>
      <c r="V31" s="398">
        <v>0.12</v>
      </c>
      <c r="W31" s="398">
        <v>0.12</v>
      </c>
      <c r="X31" s="412">
        <v>0.12</v>
      </c>
    </row>
    <row r="32" spans="1:24" ht="12.75">
      <c r="A32" s="399"/>
      <c r="B32" s="397" t="s">
        <v>2418</v>
      </c>
      <c r="C32" s="397">
        <v>88.6</v>
      </c>
      <c r="D32" s="397">
        <v>400</v>
      </c>
      <c r="E32" s="398">
        <v>0.0003</v>
      </c>
      <c r="F32" s="398">
        <v>0.0006</v>
      </c>
      <c r="G32" s="398">
        <v>0.0009</v>
      </c>
      <c r="H32" s="398">
        <v>0.0012</v>
      </c>
      <c r="I32" s="398">
        <v>0.0015</v>
      </c>
      <c r="J32" s="398">
        <v>0.0018</v>
      </c>
      <c r="K32" s="398">
        <v>0.0022</v>
      </c>
      <c r="L32" s="398">
        <v>0.0026</v>
      </c>
      <c r="M32" s="398">
        <v>0.003</v>
      </c>
      <c r="N32" s="398">
        <v>0.0034</v>
      </c>
      <c r="O32" s="398">
        <v>0.0038</v>
      </c>
      <c r="P32" s="398">
        <v>0.0042</v>
      </c>
      <c r="Q32" s="398">
        <v>0.0046</v>
      </c>
      <c r="R32" s="398">
        <v>0.005</v>
      </c>
      <c r="S32" s="398">
        <v>0.005</v>
      </c>
      <c r="T32" s="398">
        <v>0.005</v>
      </c>
      <c r="U32" s="398">
        <v>0.005</v>
      </c>
      <c r="V32" s="398">
        <v>0.005</v>
      </c>
      <c r="W32" s="398">
        <v>0.005</v>
      </c>
      <c r="X32" s="412">
        <v>0.005</v>
      </c>
    </row>
    <row r="33" spans="1:24" ht="14.25">
      <c r="A33" s="404" t="s">
        <v>949</v>
      </c>
      <c r="B33" s="394" t="s">
        <v>1845</v>
      </c>
      <c r="C33" s="394">
        <v>97.3</v>
      </c>
      <c r="D33" s="394">
        <v>45</v>
      </c>
      <c r="E33" s="395">
        <v>0.029797</v>
      </c>
      <c r="F33" s="395">
        <v>0.034675</v>
      </c>
      <c r="G33" s="395">
        <v>0.03949</v>
      </c>
      <c r="H33" s="395">
        <v>0.04416</v>
      </c>
      <c r="I33" s="395">
        <v>0.04856</v>
      </c>
      <c r="J33" s="395">
        <v>0.0525</v>
      </c>
      <c r="K33" s="395">
        <v>0.057067</v>
      </c>
      <c r="L33" s="395">
        <v>0.0616</v>
      </c>
      <c r="M33" s="395">
        <v>0.0661</v>
      </c>
      <c r="N33" s="395">
        <v>0.070567</v>
      </c>
      <c r="O33" s="395">
        <v>0.075</v>
      </c>
      <c r="P33" s="395">
        <v>0.075</v>
      </c>
      <c r="Q33" s="395">
        <v>0.075</v>
      </c>
      <c r="R33" s="395">
        <v>0.075</v>
      </c>
      <c r="S33" s="395">
        <v>0.075</v>
      </c>
      <c r="T33" s="395">
        <v>0.075</v>
      </c>
      <c r="U33" s="395">
        <v>0.075</v>
      </c>
      <c r="V33" s="395">
        <v>0.075</v>
      </c>
      <c r="W33" s="395">
        <v>0.075</v>
      </c>
      <c r="X33" s="395">
        <v>0.075</v>
      </c>
    </row>
    <row r="34" spans="1:24" ht="14.25">
      <c r="A34" s="399"/>
      <c r="B34" s="394" t="s">
        <v>2418</v>
      </c>
      <c r="C34" s="394">
        <v>97.3</v>
      </c>
      <c r="D34" s="394">
        <v>654.37</v>
      </c>
      <c r="E34" s="395">
        <v>0.000203</v>
      </c>
      <c r="F34" s="395">
        <v>0.000325</v>
      </c>
      <c r="G34" s="395">
        <v>0.00051</v>
      </c>
      <c r="H34" s="395">
        <v>0.00084</v>
      </c>
      <c r="I34" s="395">
        <v>0.00144</v>
      </c>
      <c r="J34" s="395">
        <v>0.0025</v>
      </c>
      <c r="K34" s="395">
        <v>0.002933</v>
      </c>
      <c r="L34" s="395">
        <v>0.0034</v>
      </c>
      <c r="M34" s="395">
        <v>0.0039</v>
      </c>
      <c r="N34" s="395">
        <v>0.004433</v>
      </c>
      <c r="O34" s="395">
        <v>0.005</v>
      </c>
      <c r="P34" s="395">
        <v>0.005</v>
      </c>
      <c r="Q34" s="395">
        <v>0.005</v>
      </c>
      <c r="R34" s="395">
        <v>0.005</v>
      </c>
      <c r="S34" s="395">
        <v>0.005</v>
      </c>
      <c r="T34" s="395">
        <v>0.005</v>
      </c>
      <c r="U34" s="395">
        <v>0.005</v>
      </c>
      <c r="V34" s="395">
        <v>0.005</v>
      </c>
      <c r="W34" s="395">
        <v>0.005</v>
      </c>
      <c r="X34" s="395">
        <v>0.005</v>
      </c>
    </row>
    <row r="35" spans="1:24" ht="14.25">
      <c r="A35" s="403" t="s">
        <v>2</v>
      </c>
      <c r="B35" s="397" t="s">
        <v>1845</v>
      </c>
      <c r="C35" s="397">
        <v>99.3</v>
      </c>
      <c r="D35" s="397">
        <v>60.93</v>
      </c>
      <c r="E35" s="398">
        <v>0.055</v>
      </c>
      <c r="F35" s="398">
        <v>0.065</v>
      </c>
      <c r="G35" s="398">
        <v>0.075</v>
      </c>
      <c r="H35" s="398">
        <v>0.085</v>
      </c>
      <c r="I35" s="398">
        <v>0.1</v>
      </c>
      <c r="J35" s="398">
        <v>0.115</v>
      </c>
      <c r="K35" s="398">
        <v>0.13</v>
      </c>
      <c r="L35" s="398">
        <v>0.145</v>
      </c>
      <c r="M35" s="398">
        <v>0.16</v>
      </c>
      <c r="N35" s="398">
        <v>0.16</v>
      </c>
      <c r="O35" s="398">
        <v>0.16</v>
      </c>
      <c r="P35" s="398">
        <v>0.16</v>
      </c>
      <c r="Q35" s="398">
        <v>0.16</v>
      </c>
      <c r="R35" s="398">
        <v>0.16</v>
      </c>
      <c r="S35" s="398">
        <v>0.16</v>
      </c>
      <c r="T35" s="398">
        <v>0.16</v>
      </c>
      <c r="U35" s="398">
        <v>0.16</v>
      </c>
      <c r="V35" s="398">
        <v>0.16</v>
      </c>
      <c r="W35" s="398">
        <v>0.16</v>
      </c>
      <c r="X35" s="398">
        <v>0.16</v>
      </c>
    </row>
    <row r="36" spans="1:24" ht="14.25">
      <c r="A36" s="402" t="s">
        <v>1816</v>
      </c>
      <c r="B36" s="394" t="s">
        <v>1845</v>
      </c>
      <c r="C36" s="394">
        <v>100</v>
      </c>
      <c r="D36" s="394">
        <v>40</v>
      </c>
      <c r="E36" s="395">
        <v>0.06125</v>
      </c>
      <c r="F36" s="395">
        <v>0.06125</v>
      </c>
      <c r="G36" s="395">
        <v>0.06125</v>
      </c>
      <c r="H36" s="395">
        <v>0.06125</v>
      </c>
      <c r="I36" s="395">
        <v>0.10125</v>
      </c>
      <c r="J36" s="395">
        <v>0.10125</v>
      </c>
      <c r="K36" s="395">
        <v>0.10125</v>
      </c>
      <c r="L36" s="395">
        <v>0.10125</v>
      </c>
      <c r="M36" s="395">
        <v>0.10125</v>
      </c>
      <c r="N36" s="395">
        <v>0.10125</v>
      </c>
      <c r="O36" s="395">
        <v>0.10125</v>
      </c>
      <c r="P36" s="395">
        <v>0.10125</v>
      </c>
      <c r="Q36" s="395">
        <v>0.10125</v>
      </c>
      <c r="R36" s="395">
        <v>0.10125</v>
      </c>
      <c r="S36" s="395">
        <v>0.10125</v>
      </c>
      <c r="T36" s="395">
        <v>0.10125</v>
      </c>
      <c r="U36" s="395">
        <v>0.10125</v>
      </c>
      <c r="V36" s="395">
        <v>0.10125</v>
      </c>
      <c r="W36" s="395">
        <v>0.10125</v>
      </c>
      <c r="X36" s="395">
        <v>0.10125</v>
      </c>
    </row>
    <row r="37" spans="1:24" ht="14.25">
      <c r="A37" s="413" t="s">
        <v>2283</v>
      </c>
      <c r="B37" s="397" t="s">
        <v>1845</v>
      </c>
      <c r="C37" s="397">
        <v>66.6</v>
      </c>
      <c r="D37" s="397">
        <v>10</v>
      </c>
      <c r="E37" s="398">
        <v>0.1</v>
      </c>
      <c r="F37" s="398">
        <v>0.1</v>
      </c>
      <c r="G37" s="398">
        <v>0.1</v>
      </c>
      <c r="H37" s="398">
        <v>0.1</v>
      </c>
      <c r="I37" s="398">
        <v>0.15</v>
      </c>
      <c r="J37" s="398">
        <v>0.15</v>
      </c>
      <c r="K37" s="398">
        <v>0.15</v>
      </c>
      <c r="L37" s="398">
        <v>0.15</v>
      </c>
      <c r="M37" s="398">
        <v>0.15</v>
      </c>
      <c r="N37" s="398">
        <v>0.15</v>
      </c>
      <c r="O37" s="398">
        <v>0.15</v>
      </c>
      <c r="P37" s="398">
        <v>0.15</v>
      </c>
      <c r="Q37" s="398">
        <v>0.15</v>
      </c>
      <c r="R37" s="398">
        <v>0.15</v>
      </c>
      <c r="S37" s="398">
        <v>0.15</v>
      </c>
      <c r="T37" s="398">
        <v>0.15</v>
      </c>
      <c r="U37" s="398">
        <v>0.15</v>
      </c>
      <c r="V37" s="398">
        <v>0.15</v>
      </c>
      <c r="W37" s="398">
        <v>0.15</v>
      </c>
      <c r="X37" s="398">
        <v>0.15</v>
      </c>
    </row>
    <row r="38" spans="1:24" ht="14.25">
      <c r="A38" s="414" t="s">
        <v>2263</v>
      </c>
      <c r="B38" s="415" t="s">
        <v>2642</v>
      </c>
      <c r="C38" s="416">
        <v>100</v>
      </c>
      <c r="D38" s="416">
        <v>10</v>
      </c>
      <c r="E38" s="417">
        <v>0</v>
      </c>
      <c r="F38" s="417">
        <v>0</v>
      </c>
      <c r="G38" s="417">
        <v>0</v>
      </c>
      <c r="H38" s="417">
        <v>0</v>
      </c>
      <c r="I38" s="417">
        <v>0.1</v>
      </c>
      <c r="J38" s="417">
        <v>0.1</v>
      </c>
      <c r="K38" s="417">
        <v>0.1</v>
      </c>
      <c r="L38" s="417">
        <v>0.1</v>
      </c>
      <c r="M38" s="417">
        <v>0.1</v>
      </c>
      <c r="N38" s="417">
        <v>0.1</v>
      </c>
      <c r="O38" s="417">
        <v>0.1</v>
      </c>
      <c r="P38" s="417">
        <v>0.1</v>
      </c>
      <c r="Q38" s="417">
        <v>0.1</v>
      </c>
      <c r="R38" s="417">
        <v>0.1</v>
      </c>
      <c r="S38" s="417">
        <v>0.1</v>
      </c>
      <c r="T38" s="417">
        <v>0.1</v>
      </c>
      <c r="U38" s="417">
        <v>0.1</v>
      </c>
      <c r="V38" s="417">
        <v>0.1</v>
      </c>
      <c r="W38" s="417">
        <v>0.1</v>
      </c>
      <c r="X38" s="417">
        <v>0.1</v>
      </c>
    </row>
    <row r="39" spans="1:24" ht="14.25">
      <c r="A39" s="414" t="s">
        <v>1353</v>
      </c>
      <c r="B39" s="415" t="s">
        <v>1512</v>
      </c>
      <c r="C39" s="416"/>
      <c r="D39" s="416"/>
      <c r="E39" s="417"/>
      <c r="F39" s="417"/>
      <c r="G39" s="417"/>
      <c r="H39" s="417"/>
      <c r="I39" s="417">
        <v>0.15</v>
      </c>
      <c r="J39" s="417">
        <v>0.15</v>
      </c>
      <c r="K39" s="417">
        <v>0.15</v>
      </c>
      <c r="L39" s="417">
        <v>0.15</v>
      </c>
      <c r="M39" s="417">
        <v>0.15</v>
      </c>
      <c r="N39" s="417">
        <v>0.15</v>
      </c>
      <c r="O39" s="417">
        <v>0.15</v>
      </c>
      <c r="P39" s="417">
        <v>0.15</v>
      </c>
      <c r="Q39" s="417">
        <v>0.15</v>
      </c>
      <c r="R39" s="417">
        <v>0.15</v>
      </c>
      <c r="S39" s="417">
        <v>0.15</v>
      </c>
      <c r="T39" s="417">
        <v>0.15</v>
      </c>
      <c r="U39" s="417">
        <v>0.15</v>
      </c>
      <c r="V39" s="417">
        <v>0.15</v>
      </c>
      <c r="W39" s="417">
        <v>0.15</v>
      </c>
      <c r="X39" s="417">
        <v>0.15</v>
      </c>
    </row>
    <row r="40" spans="1:24" ht="14.25">
      <c r="A40" s="414" t="s">
        <v>770</v>
      </c>
      <c r="B40" s="415" t="s">
        <v>2642</v>
      </c>
      <c r="C40" s="416"/>
      <c r="D40" s="416"/>
      <c r="E40" s="417">
        <v>0</v>
      </c>
      <c r="F40" s="417">
        <v>0</v>
      </c>
      <c r="G40" s="417">
        <v>0</v>
      </c>
      <c r="H40" s="417">
        <v>0</v>
      </c>
      <c r="I40" s="417">
        <v>0.1</v>
      </c>
      <c r="J40" s="417">
        <v>0.1</v>
      </c>
      <c r="K40" s="417">
        <v>0.1</v>
      </c>
      <c r="L40" s="417">
        <v>0.1</v>
      </c>
      <c r="M40" s="417">
        <v>0.1</v>
      </c>
      <c r="N40" s="417">
        <v>0.1</v>
      </c>
      <c r="O40" s="417">
        <v>0.1</v>
      </c>
      <c r="P40" s="417">
        <v>0.1</v>
      </c>
      <c r="Q40" s="417">
        <v>0.1</v>
      </c>
      <c r="R40" s="417">
        <v>0.1</v>
      </c>
      <c r="S40" s="417">
        <v>0.1</v>
      </c>
      <c r="T40" s="417">
        <v>0.1</v>
      </c>
      <c r="U40" s="417">
        <v>0.1</v>
      </c>
      <c r="V40" s="417">
        <v>0.1</v>
      </c>
      <c r="W40" s="417">
        <v>0.1</v>
      </c>
      <c r="X40" s="417">
        <v>0.1</v>
      </c>
    </row>
    <row r="41" spans="1:24" ht="14.25">
      <c r="A41" s="414" t="s">
        <v>940</v>
      </c>
      <c r="B41" s="415" t="s">
        <v>1845</v>
      </c>
      <c r="C41" s="416">
        <v>90</v>
      </c>
      <c r="D41" s="416">
        <v>60.93</v>
      </c>
      <c r="E41" s="417">
        <v>0.1</v>
      </c>
      <c r="F41" s="417">
        <v>0.1</v>
      </c>
      <c r="G41" s="417">
        <v>0.15</v>
      </c>
      <c r="H41" s="417">
        <v>0.15</v>
      </c>
      <c r="I41" s="417">
        <v>0.2</v>
      </c>
      <c r="J41" s="417">
        <v>0.2</v>
      </c>
      <c r="K41" s="417">
        <v>0.2</v>
      </c>
      <c r="L41" s="417">
        <v>0.2</v>
      </c>
      <c r="M41" s="417">
        <v>0.2</v>
      </c>
      <c r="N41" s="417">
        <v>0.2</v>
      </c>
      <c r="O41" s="417">
        <v>0.2</v>
      </c>
      <c r="P41" s="417">
        <v>0.2</v>
      </c>
      <c r="Q41" s="417">
        <v>0.2</v>
      </c>
      <c r="R41" s="417">
        <v>0.2</v>
      </c>
      <c r="S41" s="417">
        <v>0.2</v>
      </c>
      <c r="T41" s="417">
        <v>0.2</v>
      </c>
      <c r="U41" s="417">
        <v>0.2</v>
      </c>
      <c r="V41" s="417">
        <v>0.2</v>
      </c>
      <c r="W41" s="417">
        <v>0.2</v>
      </c>
      <c r="X41" s="417">
        <v>0.2</v>
      </c>
    </row>
    <row r="42" spans="1:24" ht="14.25">
      <c r="A42" s="414" t="s">
        <v>1096</v>
      </c>
      <c r="B42" s="415" t="s">
        <v>806</v>
      </c>
      <c r="C42" s="416"/>
      <c r="D42" s="416"/>
      <c r="E42" s="417">
        <v>0.01</v>
      </c>
      <c r="F42" s="417">
        <v>0.02</v>
      </c>
      <c r="G42" s="417">
        <v>0.03</v>
      </c>
      <c r="H42" s="417">
        <v>0.04</v>
      </c>
      <c r="I42" s="417">
        <v>0.05</v>
      </c>
      <c r="J42" s="417">
        <v>0.06</v>
      </c>
      <c r="K42" s="417">
        <v>0.07</v>
      </c>
      <c r="L42" s="417">
        <v>0.08</v>
      </c>
      <c r="M42" s="417">
        <v>0.09</v>
      </c>
      <c r="N42" s="417">
        <v>0.1</v>
      </c>
      <c r="O42" s="417">
        <v>0.11</v>
      </c>
      <c r="P42" s="417">
        <v>0.12</v>
      </c>
      <c r="Q42" s="417">
        <v>0.13</v>
      </c>
      <c r="R42" s="417">
        <v>0.14</v>
      </c>
      <c r="S42" s="417">
        <v>0.15</v>
      </c>
      <c r="T42" s="417">
        <v>0.15</v>
      </c>
      <c r="U42" s="417">
        <v>0.15</v>
      </c>
      <c r="V42" s="417">
        <v>0.15</v>
      </c>
      <c r="W42" s="417">
        <v>0.15</v>
      </c>
      <c r="X42" s="417">
        <v>0.15</v>
      </c>
    </row>
    <row r="43" spans="1:24" ht="14.25">
      <c r="A43" s="414" t="s">
        <v>914</v>
      </c>
      <c r="B43" s="415" t="s">
        <v>1127</v>
      </c>
      <c r="C43" s="416"/>
      <c r="D43" s="416"/>
      <c r="E43" s="417">
        <v>0.01</v>
      </c>
      <c r="F43" s="417">
        <v>0.02</v>
      </c>
      <c r="G43" s="417">
        <v>0.03</v>
      </c>
      <c r="H43" s="417">
        <v>0.04</v>
      </c>
      <c r="I43" s="417">
        <v>0.05</v>
      </c>
      <c r="J43" s="417">
        <v>0.06</v>
      </c>
      <c r="K43" s="417">
        <v>0.07</v>
      </c>
      <c r="L43" s="417">
        <v>0.08</v>
      </c>
      <c r="M43" s="417">
        <v>0.09</v>
      </c>
      <c r="N43" s="417">
        <v>0.1</v>
      </c>
      <c r="O43" s="417">
        <v>0.1</v>
      </c>
      <c r="P43" s="417">
        <v>0.1</v>
      </c>
      <c r="Q43" s="417">
        <v>0.1</v>
      </c>
      <c r="R43" s="417">
        <v>0.1</v>
      </c>
      <c r="S43" s="417">
        <v>0.1</v>
      </c>
      <c r="T43" s="417">
        <v>0.1</v>
      </c>
      <c r="U43" s="417">
        <v>0.1</v>
      </c>
      <c r="V43" s="417">
        <v>0.1</v>
      </c>
      <c r="W43" s="417">
        <v>0.1</v>
      </c>
      <c r="X43" s="417">
        <v>0.1</v>
      </c>
    </row>
  </sheetData>
  <mergeCells count="2">
    <mergeCell ref="B1:N1"/>
    <mergeCell ref="E3:X3"/>
  </mergeCells>
  <printOptions/>
  <pageMargins left="0.75" right="0.75" top="1" bottom="1" header="0.5" footer="0.5"/>
  <pageSetup horizontalDpi="300" verticalDpi="300" orientation="portrait" paperSize="9"/>
  <legacyDrawing r:id="rId2"/>
</worksheet>
</file>

<file path=xl/worksheets/sheet27.xml><?xml version="1.0" encoding="utf-8"?>
<worksheet xmlns="http://schemas.openxmlformats.org/spreadsheetml/2006/main" xmlns:r="http://schemas.openxmlformats.org/officeDocument/2006/relationships">
  <dimension ref="A1:C18"/>
  <sheetViews>
    <sheetView workbookViewId="0" topLeftCell="A1"/>
  </sheetViews>
  <sheetFormatPr defaultColWidth="17.140625" defaultRowHeight="12.75" customHeight="1"/>
  <cols>
    <col min="1" max="1" width="28.7109375" style="0" customWidth="1"/>
    <col min="2" max="2" width="17.140625" style="0" customWidth="1"/>
    <col min="3" max="3" width="47.57421875" style="0" customWidth="1"/>
    <col min="4" max="6" width="17.140625" style="0" customWidth="1"/>
  </cols>
  <sheetData>
    <row r="1" ht="28.5">
      <c r="A1" s="6" t="s">
        <v>1457</v>
      </c>
    </row>
    <row r="2" ht="12.75" customHeight="1"/>
    <row r="3" spans="2:3" ht="14.25">
      <c r="B3" s="6" t="s">
        <v>1400</v>
      </c>
      <c r="C3" s="6" t="s">
        <v>1124</v>
      </c>
    </row>
    <row r="4" spans="1:3" ht="85.5">
      <c r="A4" s="6" t="s">
        <v>1382</v>
      </c>
      <c r="B4" s="6" t="s">
        <v>2722</v>
      </c>
      <c r="C4" s="6" t="s">
        <v>8</v>
      </c>
    </row>
    <row r="5" spans="1:3" ht="71.25">
      <c r="A5" s="6" t="s">
        <v>2553</v>
      </c>
      <c r="B5" s="6" t="s">
        <v>851</v>
      </c>
      <c r="C5" s="6" t="s">
        <v>205</v>
      </c>
    </row>
    <row r="6" spans="1:3" ht="128.25">
      <c r="A6" s="6" t="s">
        <v>533</v>
      </c>
      <c r="B6" s="6" t="s">
        <v>2025</v>
      </c>
      <c r="C6" s="6" t="s">
        <v>2089</v>
      </c>
    </row>
    <row r="7" spans="1:3" ht="409.5">
      <c r="A7" s="6" t="s">
        <v>1425</v>
      </c>
      <c r="B7" s="6" t="s">
        <v>814</v>
      </c>
      <c r="C7" s="7" t="s">
        <v>708</v>
      </c>
    </row>
    <row r="8" spans="1:3" ht="242.25">
      <c r="A8" s="6" t="s">
        <v>345</v>
      </c>
      <c r="B8" s="6" t="s">
        <v>1594</v>
      </c>
      <c r="C8" s="6" t="s">
        <v>234</v>
      </c>
    </row>
    <row r="9" ht="12.75" customHeight="1"/>
    <row r="10" ht="12.75" customHeight="1"/>
    <row r="11" ht="12.75" customHeight="1"/>
    <row r="12" ht="12.75" customHeight="1"/>
    <row r="13" ht="28.5">
      <c r="C13" s="6" t="s">
        <v>114</v>
      </c>
    </row>
    <row r="14" ht="42.75">
      <c r="C14" s="6" t="s">
        <v>1861</v>
      </c>
    </row>
    <row r="15" ht="12.75" customHeight="1"/>
    <row r="16" spans="2:3" ht="85.5">
      <c r="B16" s="7" t="s">
        <v>1618</v>
      </c>
      <c r="C16" s="7" t="s">
        <v>1310</v>
      </c>
    </row>
    <row r="17" ht="242.25">
      <c r="C17" s="7" t="s">
        <v>2003</v>
      </c>
    </row>
    <row r="18" ht="114">
      <c r="C18" s="7" t="s">
        <v>2647</v>
      </c>
    </row>
    <row r="19" ht="12.75" customHeight="1"/>
    <row r="20" ht="12.75" customHeight="1"/>
  </sheetData>
  <mergeCells count="5">
    <mergeCell ref="C4:E4"/>
    <mergeCell ref="C5:E5"/>
    <mergeCell ref="C6:E6"/>
    <mergeCell ref="C7:E7"/>
    <mergeCell ref="C8:E8"/>
  </mergeCells>
  <printOptions/>
  <pageMargins left="0.75" right="0.75" top="1" bottom="1" header="0.5" footer="0.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V10"/>
  <sheetViews>
    <sheetView workbookViewId="0" topLeftCell="A1"/>
  </sheetViews>
  <sheetFormatPr defaultColWidth="17.140625" defaultRowHeight="12.75" customHeight="1"/>
  <cols>
    <col min="1" max="22" width="17.140625" style="0" customWidth="1"/>
  </cols>
  <sheetData>
    <row r="1" ht="12.75" customHeight="1"/>
    <row r="2" ht="71.25">
      <c r="B2" s="7" t="s">
        <v>372</v>
      </c>
    </row>
    <row r="3" spans="2:22" ht="14.25">
      <c r="B3" s="6">
        <v>2010</v>
      </c>
      <c r="C3" s="6">
        <v>2011</v>
      </c>
      <c r="D3" s="6">
        <v>2012</v>
      </c>
      <c r="E3" s="6">
        <v>2013</v>
      </c>
      <c r="F3" s="6">
        <v>2014</v>
      </c>
      <c r="G3" s="6">
        <v>2015</v>
      </c>
      <c r="H3" s="6">
        <v>2016</v>
      </c>
      <c r="I3" s="6">
        <v>2017</v>
      </c>
      <c r="J3" s="6">
        <v>2018</v>
      </c>
      <c r="K3" s="6">
        <v>2019</v>
      </c>
      <c r="L3" s="6">
        <v>2020</v>
      </c>
      <c r="M3" s="6">
        <v>2021</v>
      </c>
      <c r="N3" s="6">
        <v>2022</v>
      </c>
      <c r="O3" s="6">
        <v>2023</v>
      </c>
      <c r="P3" s="6">
        <v>2024</v>
      </c>
      <c r="Q3" s="6">
        <v>2025</v>
      </c>
      <c r="R3" s="6">
        <v>2026</v>
      </c>
      <c r="S3" s="6">
        <v>2027</v>
      </c>
      <c r="T3" s="6">
        <v>2028</v>
      </c>
      <c r="U3" s="6">
        <v>2029</v>
      </c>
      <c r="V3" s="6">
        <v>2030</v>
      </c>
    </row>
    <row r="4" spans="1:22" ht="28.5">
      <c r="A4" s="6" t="s">
        <v>0</v>
      </c>
      <c r="B4" s="6">
        <v>1.89</v>
      </c>
      <c r="C4" s="6">
        <v>1.89</v>
      </c>
      <c r="D4" s="6">
        <v>1.89</v>
      </c>
      <c r="E4" s="6">
        <v>1.89</v>
      </c>
      <c r="F4" s="6">
        <v>1.89</v>
      </c>
      <c r="G4" s="6">
        <v>1.89</v>
      </c>
      <c r="H4" s="6">
        <v>1.89</v>
      </c>
      <c r="I4" s="6">
        <v>1.89</v>
      </c>
      <c r="J4" s="6">
        <v>1.89</v>
      </c>
      <c r="K4" s="6">
        <v>1.89</v>
      </c>
      <c r="L4" s="6">
        <v>1.89</v>
      </c>
      <c r="M4" s="6">
        <v>1.89</v>
      </c>
      <c r="N4" s="6">
        <v>1.89</v>
      </c>
      <c r="O4" s="6">
        <v>1.89</v>
      </c>
      <c r="P4" s="6">
        <v>1.89</v>
      </c>
      <c r="Q4" s="6">
        <v>1.89</v>
      </c>
      <c r="R4" s="6">
        <v>1.89</v>
      </c>
      <c r="S4" s="6">
        <v>1.89</v>
      </c>
      <c r="T4" s="6">
        <v>1.89</v>
      </c>
      <c r="U4" s="6">
        <v>1.89</v>
      </c>
      <c r="V4" s="6">
        <v>1.89</v>
      </c>
    </row>
    <row r="5" ht="12.75" customHeight="1"/>
    <row r="6" ht="12.75" customHeight="1"/>
    <row r="7" spans="1:4" ht="42.75">
      <c r="A7" s="6" t="s">
        <v>1963</v>
      </c>
      <c r="B7" s="8"/>
      <c r="C7" s="6" t="s">
        <v>86</v>
      </c>
      <c r="D7" s="8"/>
    </row>
    <row r="8" ht="14.25">
      <c r="A8" s="6" t="s">
        <v>1400</v>
      </c>
    </row>
    <row r="9" ht="14.25">
      <c r="A9" s="6" t="s">
        <v>2322</v>
      </c>
    </row>
    <row r="10" spans="1:4" ht="57">
      <c r="A10" s="6" t="s">
        <v>1433</v>
      </c>
      <c r="B10" s="8"/>
      <c r="C10" s="6" t="s">
        <v>2503</v>
      </c>
      <c r="D10" s="8"/>
    </row>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mergeCells count="4">
    <mergeCell ref="A7:B7"/>
    <mergeCell ref="C7:D7"/>
    <mergeCell ref="A10:B10"/>
    <mergeCell ref="C10:D10"/>
  </mergeCells>
  <printOptions/>
  <pageMargins left="0.75" right="0.75" top="1" bottom="1" header="0.5" footer="0.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F11"/>
  <sheetViews>
    <sheetView workbookViewId="0" topLeftCell="A1"/>
  </sheetViews>
  <sheetFormatPr defaultColWidth="17.140625" defaultRowHeight="12.75" customHeight="1"/>
  <cols>
    <col min="1" max="5" width="17.140625" style="0" customWidth="1"/>
    <col min="6" max="6" width="75.28125" style="0" customWidth="1"/>
    <col min="7" max="20" width="17.140625" style="0" customWidth="1"/>
  </cols>
  <sheetData>
    <row r="1" ht="71.25">
      <c r="A1" s="7" t="s">
        <v>1959</v>
      </c>
    </row>
    <row r="2" ht="12.75" customHeight="1"/>
    <row r="3" ht="12.75" customHeight="1"/>
    <row r="4" ht="12.75" customHeight="1"/>
    <row r="5" ht="57">
      <c r="B5" s="7" t="s">
        <v>2338</v>
      </c>
    </row>
    <row r="6" ht="12.75" customHeight="1"/>
    <row r="7" ht="12.75" customHeight="1"/>
    <row r="8" ht="12.75" customHeight="1"/>
    <row r="9" ht="12.75" customHeight="1"/>
    <row r="10" spans="1:6" ht="85.5">
      <c r="A10" s="7" t="s">
        <v>721</v>
      </c>
      <c r="B10" s="7" t="s">
        <v>1302</v>
      </c>
      <c r="C10" s="7" t="s">
        <v>2641</v>
      </c>
      <c r="E10" s="7" t="s">
        <v>818</v>
      </c>
      <c r="F10" s="7" t="s">
        <v>368</v>
      </c>
    </row>
    <row r="11" spans="2:6" ht="128.25">
      <c r="B11" s="7" t="s">
        <v>2683</v>
      </c>
      <c r="C11" s="7" t="s">
        <v>963</v>
      </c>
      <c r="E11" s="7" t="s">
        <v>2644</v>
      </c>
      <c r="F11" s="7" t="s">
        <v>368</v>
      </c>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5">
    <mergeCell ref="A1:B1"/>
    <mergeCell ref="B4:D4"/>
    <mergeCell ref="B5:D5"/>
    <mergeCell ref="C10:D10"/>
    <mergeCell ref="C11:D11"/>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2"/>
  <sheetViews>
    <sheetView workbookViewId="0" topLeftCell="A1"/>
  </sheetViews>
  <sheetFormatPr defaultColWidth="9.140625" defaultRowHeight="12.75" customHeight="1"/>
  <cols>
    <col min="1" max="1" width="9.28125" style="0" customWidth="1"/>
    <col min="2" max="2" width="10.57421875" style="0" customWidth="1"/>
    <col min="3" max="3" width="10.28125" style="0" customWidth="1"/>
    <col min="4" max="6" width="9.140625" style="0" customWidth="1"/>
  </cols>
  <sheetData>
    <row r="1" spans="1:6" ht="15">
      <c r="A1" s="1" t="s">
        <v>193</v>
      </c>
      <c r="B1" s="8"/>
      <c r="C1" s="8"/>
      <c r="D1" s="8"/>
      <c r="E1" s="8"/>
      <c r="F1" s="8"/>
    </row>
    <row r="2" ht="12.75" customHeight="1"/>
    <row r="3" ht="12.75" customHeight="1"/>
    <row r="4" ht="12.75" customHeight="1"/>
    <row r="5" ht="15.75">
      <c r="A5" s="13" t="s">
        <v>2267</v>
      </c>
    </row>
    <row r="6" ht="14.25">
      <c r="A6" s="4" t="s">
        <v>2080</v>
      </c>
    </row>
    <row r="7" ht="14.25">
      <c r="A7" s="52" t="s">
        <v>2106</v>
      </c>
    </row>
    <row r="8" spans="1:3" ht="14.25">
      <c r="A8" s="53"/>
      <c r="B8" s="53"/>
      <c r="C8" s="53"/>
    </row>
    <row r="9" spans="1:4" ht="14.25">
      <c r="A9" s="54" t="s">
        <v>560</v>
      </c>
      <c r="B9" s="55" t="s">
        <v>1186</v>
      </c>
      <c r="C9" s="56" t="s">
        <v>116</v>
      </c>
      <c r="D9" s="57"/>
    </row>
    <row r="10" spans="1:4" ht="14.25">
      <c r="A10" s="18">
        <v>1</v>
      </c>
      <c r="B10" s="58">
        <v>38931</v>
      </c>
      <c r="C10" s="20">
        <v>17</v>
      </c>
      <c r="D10" s="57"/>
    </row>
    <row r="11" spans="1:4" ht="14.25">
      <c r="A11" s="23">
        <v>2</v>
      </c>
      <c r="B11" s="59">
        <v>38930</v>
      </c>
      <c r="C11" s="25">
        <v>17</v>
      </c>
      <c r="D11" s="57"/>
    </row>
    <row r="12" spans="1:4" ht="14.25">
      <c r="A12" s="23">
        <v>3</v>
      </c>
      <c r="B12" s="59">
        <v>38931</v>
      </c>
      <c r="C12" s="25">
        <v>16</v>
      </c>
      <c r="D12" s="57"/>
    </row>
    <row r="13" spans="1:4" ht="14.25">
      <c r="A13" s="23">
        <v>4</v>
      </c>
      <c r="B13" s="59">
        <v>38930</v>
      </c>
      <c r="C13" s="25">
        <v>16</v>
      </c>
      <c r="D13" s="57"/>
    </row>
    <row r="14" spans="1:4" ht="14.25">
      <c r="A14" s="23">
        <v>5</v>
      </c>
      <c r="B14" s="59">
        <v>38931</v>
      </c>
      <c r="C14" s="25">
        <v>18</v>
      </c>
      <c r="D14" s="57"/>
    </row>
    <row r="15" spans="1:4" ht="14.25">
      <c r="A15" s="23">
        <v>6</v>
      </c>
      <c r="B15" s="59">
        <v>38930</v>
      </c>
      <c r="C15" s="25">
        <v>18</v>
      </c>
      <c r="D15" s="57"/>
    </row>
    <row r="16" spans="1:4" ht="14.25">
      <c r="A16" s="23">
        <v>7</v>
      </c>
      <c r="B16" s="59">
        <v>38931</v>
      </c>
      <c r="C16" s="25">
        <v>15</v>
      </c>
      <c r="D16" s="57"/>
    </row>
    <row r="17" spans="1:4" ht="14.25">
      <c r="A17" s="23">
        <v>8</v>
      </c>
      <c r="B17" s="59">
        <v>38930</v>
      </c>
      <c r="C17" s="25">
        <v>15</v>
      </c>
      <c r="D17" s="57"/>
    </row>
    <row r="18" spans="1:4" ht="14.25">
      <c r="A18" s="23">
        <v>9</v>
      </c>
      <c r="B18" s="59">
        <v>38915</v>
      </c>
      <c r="C18" s="25">
        <v>17</v>
      </c>
      <c r="D18" s="57"/>
    </row>
    <row r="19" spans="1:5" ht="14.25">
      <c r="A19" s="60">
        <v>10</v>
      </c>
      <c r="B19" s="61">
        <v>38931</v>
      </c>
      <c r="C19" s="62">
        <v>14</v>
      </c>
      <c r="D19" s="57"/>
      <c r="E19" s="63" t="s">
        <v>856</v>
      </c>
    </row>
    <row r="20" spans="1:3" ht="14.25">
      <c r="A20" s="44"/>
      <c r="B20" s="44"/>
      <c r="C20" s="44"/>
    </row>
    <row r="21" ht="14.25">
      <c r="A21" s="4" t="s">
        <v>1126</v>
      </c>
    </row>
    <row r="22" ht="14.25">
      <c r="A22" s="4" t="s">
        <v>1657</v>
      </c>
    </row>
  </sheetData>
  <mergeCells count="1">
    <mergeCell ref="A1:F1"/>
  </mergeCells>
  <printOptions/>
  <pageMargins left="0.75" right="0.75" top="1" bottom="1" header="0.5" footer="0.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X37"/>
  <sheetViews>
    <sheetView workbookViewId="0" topLeftCell="A1"/>
  </sheetViews>
  <sheetFormatPr defaultColWidth="17.140625" defaultRowHeight="12.75" customHeight="1"/>
  <cols>
    <col min="1" max="3" width="17.140625" style="0" customWidth="1"/>
    <col min="4" max="22" width="9.57421875" style="0" customWidth="1"/>
    <col min="23" max="24" width="10.00390625" style="0" customWidth="1"/>
  </cols>
  <sheetData>
    <row r="1" spans="1:8" ht="142.5">
      <c r="A1" s="133" t="s">
        <v>1083</v>
      </c>
      <c r="B1" s="133"/>
      <c r="C1" s="133"/>
      <c r="D1" s="133"/>
      <c r="E1" s="133"/>
      <c r="F1" s="133"/>
      <c r="G1" s="133"/>
      <c r="H1" s="133"/>
    </row>
    <row r="2" ht="71.25">
      <c r="A2" s="7" t="s">
        <v>1784</v>
      </c>
    </row>
    <row r="3" ht="12.75" customHeight="1"/>
    <row r="4" spans="1:3" ht="128.25">
      <c r="A4" s="7" t="s">
        <v>493</v>
      </c>
      <c r="C4" s="7" t="s">
        <v>2136</v>
      </c>
    </row>
    <row r="5" ht="71.25">
      <c r="C5" s="7" t="s">
        <v>1338</v>
      </c>
    </row>
    <row r="6" ht="85.5">
      <c r="C6" s="7" t="s">
        <v>367</v>
      </c>
    </row>
    <row r="7" ht="12.75" customHeight="1"/>
    <row r="8" spans="1:24" ht="28.5">
      <c r="A8" s="7" t="s">
        <v>1890</v>
      </c>
      <c r="B8" s="7" t="s">
        <v>512</v>
      </c>
      <c r="D8" s="7">
        <v>2010</v>
      </c>
      <c r="E8" s="7">
        <v>2011</v>
      </c>
      <c r="F8" s="7">
        <v>2012</v>
      </c>
      <c r="G8" s="7">
        <v>2013</v>
      </c>
      <c r="H8" s="7">
        <v>2014</v>
      </c>
      <c r="I8" s="7">
        <v>2015</v>
      </c>
      <c r="J8" s="7">
        <v>2016</v>
      </c>
      <c r="K8" s="7">
        <v>2017</v>
      </c>
      <c r="L8" s="7">
        <v>2018</v>
      </c>
      <c r="M8" s="7">
        <v>2019</v>
      </c>
      <c r="N8" s="7">
        <v>2020</v>
      </c>
      <c r="O8" s="7">
        <v>2021</v>
      </c>
      <c r="P8" s="7">
        <v>2022</v>
      </c>
      <c r="Q8" s="7">
        <v>2023</v>
      </c>
      <c r="R8" s="7">
        <v>2024</v>
      </c>
      <c r="S8" s="7">
        <v>2025</v>
      </c>
      <c r="T8" s="7">
        <v>2026</v>
      </c>
      <c r="U8" s="7">
        <v>2027</v>
      </c>
      <c r="V8" s="7">
        <v>2028</v>
      </c>
      <c r="W8" s="7">
        <v>2029</v>
      </c>
      <c r="X8" s="7">
        <v>2030</v>
      </c>
    </row>
    <row r="9" spans="1:24" ht="14.25">
      <c r="A9" s="7" t="s">
        <v>1489</v>
      </c>
      <c r="B9" s="7" t="s">
        <v>1489</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row>
    <row r="10" spans="1:24" ht="14.25">
      <c r="A10" s="7" t="s">
        <v>1112</v>
      </c>
      <c r="B10" s="7" t="s">
        <v>1112</v>
      </c>
      <c r="D10" s="7">
        <v>0.008</v>
      </c>
      <c r="E10" s="7">
        <v>0.018</v>
      </c>
      <c r="F10" s="7">
        <v>0.03</v>
      </c>
      <c r="G10" s="7">
        <v>0.045</v>
      </c>
      <c r="H10" s="7">
        <v>0.061</v>
      </c>
      <c r="I10" s="7">
        <v>0.078</v>
      </c>
      <c r="J10" s="7">
        <v>0.093</v>
      </c>
      <c r="K10" s="7">
        <v>0.108</v>
      </c>
      <c r="L10" s="7">
        <v>0.123</v>
      </c>
      <c r="M10" s="7">
        <v>0.138</v>
      </c>
      <c r="N10" s="7">
        <v>0.153</v>
      </c>
      <c r="O10" s="7">
        <v>0.153</v>
      </c>
      <c r="P10" s="7">
        <v>0.154</v>
      </c>
      <c r="Q10" s="7">
        <v>0.154</v>
      </c>
      <c r="R10" s="7">
        <v>0.154</v>
      </c>
      <c r="S10" s="7">
        <v>0.154</v>
      </c>
      <c r="T10" s="7">
        <v>0.154</v>
      </c>
      <c r="U10" s="7">
        <v>0.154</v>
      </c>
      <c r="V10" s="7">
        <v>0.154</v>
      </c>
      <c r="W10" s="7">
        <v>0.154</v>
      </c>
      <c r="X10" s="7">
        <v>0.154</v>
      </c>
    </row>
    <row r="11" spans="1:24" ht="14.25">
      <c r="A11" s="7" t="s">
        <v>2447</v>
      </c>
      <c r="B11" s="7" t="s">
        <v>2447</v>
      </c>
      <c r="D11" s="7">
        <v>0</v>
      </c>
      <c r="E11" s="7">
        <v>0.001</v>
      </c>
      <c r="F11" s="7">
        <v>0.002</v>
      </c>
      <c r="G11" s="7">
        <v>0.004</v>
      </c>
      <c r="H11" s="7">
        <v>0.004</v>
      </c>
      <c r="I11" s="7">
        <v>0.004</v>
      </c>
      <c r="J11" s="7">
        <v>0.004</v>
      </c>
      <c r="K11" s="7">
        <v>0.004</v>
      </c>
      <c r="L11" s="7">
        <v>0.004</v>
      </c>
      <c r="M11" s="7">
        <v>0.004</v>
      </c>
      <c r="N11" s="7">
        <v>0.004</v>
      </c>
      <c r="O11" s="7">
        <v>0.004</v>
      </c>
      <c r="P11" s="7">
        <v>0.004</v>
      </c>
      <c r="Q11" s="7">
        <v>0.004</v>
      </c>
      <c r="R11" s="7">
        <v>0.004</v>
      </c>
      <c r="S11" s="7">
        <v>0.004</v>
      </c>
      <c r="T11" s="7">
        <v>0.004</v>
      </c>
      <c r="U11" s="7">
        <v>0.004</v>
      </c>
      <c r="V11" s="7">
        <v>0.004</v>
      </c>
      <c r="W11" s="7">
        <v>0.004</v>
      </c>
      <c r="X11" s="7">
        <v>0.004</v>
      </c>
    </row>
    <row r="12" spans="1:24" ht="14.25">
      <c r="A12" s="7" t="s">
        <v>397</v>
      </c>
      <c r="B12" s="7" t="s">
        <v>397</v>
      </c>
      <c r="D12" s="7">
        <v>0.004</v>
      </c>
      <c r="E12" s="7">
        <v>0.008</v>
      </c>
      <c r="F12" s="7">
        <v>0.012</v>
      </c>
      <c r="G12" s="7">
        <v>0.016</v>
      </c>
      <c r="H12" s="7">
        <v>0.02</v>
      </c>
      <c r="I12" s="7">
        <v>0.024</v>
      </c>
      <c r="J12" s="7">
        <v>0.028</v>
      </c>
      <c r="K12" s="7">
        <v>0.032</v>
      </c>
      <c r="L12" s="7">
        <v>0.036</v>
      </c>
      <c r="M12" s="7">
        <v>0.04</v>
      </c>
      <c r="N12" s="7">
        <v>0.044</v>
      </c>
      <c r="O12" s="7">
        <v>0.048</v>
      </c>
      <c r="P12" s="7">
        <v>0.052</v>
      </c>
      <c r="Q12" s="7">
        <v>0.056</v>
      </c>
      <c r="R12" s="7">
        <v>0.06</v>
      </c>
      <c r="S12" s="7">
        <v>0.064</v>
      </c>
      <c r="T12" s="7">
        <v>0.068</v>
      </c>
      <c r="U12" s="7">
        <v>0.072</v>
      </c>
      <c r="V12" s="7">
        <v>0.076</v>
      </c>
      <c r="W12" s="7">
        <v>0.08</v>
      </c>
      <c r="X12" s="7">
        <v>0.084</v>
      </c>
    </row>
    <row r="13" spans="1:24" ht="14.25">
      <c r="A13" s="7" t="s">
        <v>2575</v>
      </c>
      <c r="B13" s="7" t="s">
        <v>2575</v>
      </c>
      <c r="D13" s="7">
        <v>0.004</v>
      </c>
      <c r="E13" s="7">
        <v>0.007</v>
      </c>
      <c r="F13" s="7">
        <v>0.011</v>
      </c>
      <c r="G13" s="7">
        <v>0.014</v>
      </c>
      <c r="H13" s="7">
        <v>0.018</v>
      </c>
      <c r="I13" s="7">
        <v>0.021</v>
      </c>
      <c r="J13" s="7">
        <v>0.025</v>
      </c>
      <c r="K13" s="7">
        <v>0.028</v>
      </c>
      <c r="L13" s="7">
        <v>0.032</v>
      </c>
      <c r="M13" s="7">
        <v>0.035</v>
      </c>
      <c r="N13" s="7">
        <v>0.035</v>
      </c>
      <c r="O13" s="7">
        <v>0.035</v>
      </c>
      <c r="P13" s="7">
        <v>0.035</v>
      </c>
      <c r="Q13" s="7">
        <v>0.035</v>
      </c>
      <c r="R13" s="7">
        <v>0.035</v>
      </c>
      <c r="S13" s="7">
        <v>0.035</v>
      </c>
      <c r="T13" s="7">
        <v>0.035</v>
      </c>
      <c r="U13" s="7">
        <v>0.035</v>
      </c>
      <c r="V13" s="7">
        <v>0.035</v>
      </c>
      <c r="W13" s="7">
        <v>0.035</v>
      </c>
      <c r="X13" s="7">
        <v>0.035</v>
      </c>
    </row>
    <row r="14" spans="1:24" ht="14.25">
      <c r="A14" s="7" t="s">
        <v>1665</v>
      </c>
      <c r="B14" s="7" t="s">
        <v>1665</v>
      </c>
      <c r="D14" s="7">
        <v>0.01</v>
      </c>
      <c r="E14" s="7">
        <v>0.02</v>
      </c>
      <c r="F14" s="7">
        <v>0.03</v>
      </c>
      <c r="G14" s="7">
        <v>0.04</v>
      </c>
      <c r="H14" s="7">
        <v>0.05</v>
      </c>
      <c r="I14" s="7">
        <v>0.06</v>
      </c>
      <c r="J14" s="7">
        <v>0.07</v>
      </c>
      <c r="K14" s="7">
        <v>0.08</v>
      </c>
      <c r="L14" s="7">
        <v>0.09</v>
      </c>
      <c r="M14" s="7">
        <v>0.1</v>
      </c>
      <c r="N14" s="7">
        <v>0.11</v>
      </c>
      <c r="O14" s="7">
        <v>0.12</v>
      </c>
      <c r="P14" s="7">
        <v>0.13</v>
      </c>
      <c r="Q14" s="7">
        <v>0.14</v>
      </c>
      <c r="R14" s="7">
        <v>0.15</v>
      </c>
      <c r="S14" s="7">
        <v>0.16</v>
      </c>
      <c r="T14" s="7">
        <v>0.17</v>
      </c>
      <c r="U14" s="7">
        <v>0.18</v>
      </c>
      <c r="V14" s="7">
        <v>0.19</v>
      </c>
      <c r="W14" s="7">
        <v>0.2</v>
      </c>
      <c r="X14" s="7">
        <v>0.21</v>
      </c>
    </row>
    <row r="15" spans="1:24" ht="14.25">
      <c r="A15" s="7" t="s">
        <v>1249</v>
      </c>
      <c r="B15" s="7" t="s">
        <v>2376</v>
      </c>
      <c r="D15" s="7">
        <v>0.003</v>
      </c>
      <c r="E15" s="7">
        <v>0.008</v>
      </c>
      <c r="F15" s="7">
        <v>0.015</v>
      </c>
      <c r="G15" s="7">
        <v>0.024</v>
      </c>
      <c r="H15" s="7">
        <v>0.035</v>
      </c>
      <c r="I15" s="7">
        <v>0.048</v>
      </c>
      <c r="J15" s="7">
        <v>0.062</v>
      </c>
      <c r="K15" s="7">
        <v>0.079</v>
      </c>
      <c r="L15" s="7">
        <v>0.097</v>
      </c>
      <c r="M15" s="7">
        <v>0.117</v>
      </c>
      <c r="N15" s="7">
        <v>0.117</v>
      </c>
      <c r="O15" s="7">
        <v>0.117</v>
      </c>
      <c r="P15" s="7">
        <v>0.117</v>
      </c>
      <c r="Q15" s="7">
        <v>0.117</v>
      </c>
      <c r="R15" s="7">
        <v>0.117</v>
      </c>
      <c r="S15" s="7">
        <v>0.117</v>
      </c>
      <c r="T15" s="7">
        <v>0.117</v>
      </c>
      <c r="U15" s="7">
        <v>0.117</v>
      </c>
      <c r="V15" s="7">
        <v>0.117</v>
      </c>
      <c r="W15" s="7">
        <v>0.117</v>
      </c>
      <c r="X15" s="7">
        <v>0.117</v>
      </c>
    </row>
    <row r="16" spans="1:24" ht="14.25">
      <c r="A16" s="7" t="s">
        <v>1249</v>
      </c>
      <c r="B16" s="7" t="s">
        <v>2459</v>
      </c>
      <c r="D16" s="7">
        <v>0.005</v>
      </c>
      <c r="E16" s="7">
        <v>0.013</v>
      </c>
      <c r="F16" s="7">
        <v>0.023</v>
      </c>
      <c r="G16" s="7">
        <v>0.033</v>
      </c>
      <c r="H16" s="7">
        <v>0.043</v>
      </c>
      <c r="I16" s="7">
        <v>0.053</v>
      </c>
      <c r="J16" s="7">
        <v>0.063</v>
      </c>
      <c r="K16" s="7">
        <v>0.073</v>
      </c>
      <c r="L16" s="7">
        <v>0.083</v>
      </c>
      <c r="M16" s="7">
        <v>0.093</v>
      </c>
      <c r="N16" s="7">
        <v>0.103</v>
      </c>
      <c r="O16" s="7">
        <v>0.103</v>
      </c>
      <c r="P16" s="7">
        <v>0.103</v>
      </c>
      <c r="Q16" s="7">
        <v>0.103</v>
      </c>
      <c r="R16" s="7">
        <v>0.103</v>
      </c>
      <c r="S16" s="7">
        <v>0.103</v>
      </c>
      <c r="T16" s="7">
        <v>0.103</v>
      </c>
      <c r="U16" s="7">
        <v>0.103</v>
      </c>
      <c r="V16" s="7">
        <v>0.103</v>
      </c>
      <c r="W16" s="7">
        <v>0.103</v>
      </c>
      <c r="X16" s="7">
        <v>0.103</v>
      </c>
    </row>
    <row r="17" spans="1:24" ht="14.25">
      <c r="A17" s="7" t="s">
        <v>1249</v>
      </c>
      <c r="B17" s="7" t="s">
        <v>1303</v>
      </c>
      <c r="D17" s="7">
        <v>0.004</v>
      </c>
      <c r="E17" s="7">
        <v>0.011</v>
      </c>
      <c r="F17" s="7">
        <v>0.02</v>
      </c>
      <c r="G17" s="7">
        <v>0.032</v>
      </c>
      <c r="H17" s="7">
        <v>0.046</v>
      </c>
      <c r="I17" s="7">
        <v>0.063</v>
      </c>
      <c r="J17" s="7">
        <v>0.08</v>
      </c>
      <c r="K17" s="7">
        <v>0.096</v>
      </c>
      <c r="L17" s="7">
        <v>0.113</v>
      </c>
      <c r="M17" s="7">
        <v>0.13</v>
      </c>
      <c r="N17" s="7">
        <v>0.147</v>
      </c>
      <c r="O17" s="7">
        <v>0.147</v>
      </c>
      <c r="P17" s="7">
        <v>0.147</v>
      </c>
      <c r="Q17" s="7">
        <v>0.147</v>
      </c>
      <c r="R17" s="7">
        <v>0.147</v>
      </c>
      <c r="S17" s="7">
        <v>0.147</v>
      </c>
      <c r="T17" s="7">
        <v>0.147</v>
      </c>
      <c r="U17" s="7">
        <v>0.147</v>
      </c>
      <c r="V17" s="7">
        <v>0.147</v>
      </c>
      <c r="W17" s="7">
        <v>0.147</v>
      </c>
      <c r="X17" s="7">
        <v>0.147</v>
      </c>
    </row>
    <row r="18" spans="1:24" ht="14.25">
      <c r="A18" s="7" t="s">
        <v>1249</v>
      </c>
      <c r="B18" s="7" t="s">
        <v>229</v>
      </c>
      <c r="D18" s="7">
        <v>0.012</v>
      </c>
      <c r="E18" s="7">
        <v>0.024</v>
      </c>
      <c r="F18" s="7">
        <v>0.037</v>
      </c>
      <c r="G18" s="7">
        <v>0.046</v>
      </c>
      <c r="H18" s="7">
        <v>0.055</v>
      </c>
      <c r="I18" s="7">
        <v>0.065</v>
      </c>
      <c r="J18" s="7">
        <v>0.065</v>
      </c>
      <c r="K18" s="7">
        <v>0.065</v>
      </c>
      <c r="L18" s="7">
        <v>0.065</v>
      </c>
      <c r="M18" s="7">
        <v>0.065</v>
      </c>
      <c r="N18" s="7">
        <v>0.065</v>
      </c>
      <c r="O18" s="7">
        <v>0.065</v>
      </c>
      <c r="P18" s="7">
        <v>0.065</v>
      </c>
      <c r="Q18" s="7">
        <v>0.065</v>
      </c>
      <c r="R18" s="7">
        <v>0.065</v>
      </c>
      <c r="S18" s="7">
        <v>0.065</v>
      </c>
      <c r="T18" s="7">
        <v>0.065</v>
      </c>
      <c r="U18" s="7">
        <v>0.065</v>
      </c>
      <c r="V18" s="7">
        <v>0.065</v>
      </c>
      <c r="W18" s="7">
        <v>0.065</v>
      </c>
      <c r="X18" s="7">
        <v>0.065</v>
      </c>
    </row>
    <row r="19" spans="1:24" ht="14.25">
      <c r="A19" s="7" t="s">
        <v>1249</v>
      </c>
      <c r="B19" s="7" t="s">
        <v>209</v>
      </c>
      <c r="D19" s="7">
        <v>0.01</v>
      </c>
      <c r="E19" s="7">
        <v>0.021</v>
      </c>
      <c r="F19" s="7">
        <v>0.035</v>
      </c>
      <c r="G19" s="7">
        <v>0.051</v>
      </c>
      <c r="H19" s="7">
        <v>0.069</v>
      </c>
      <c r="I19" s="7">
        <v>0.089</v>
      </c>
      <c r="J19" s="7">
        <v>0.089</v>
      </c>
      <c r="K19" s="7">
        <v>0.089</v>
      </c>
      <c r="L19" s="7">
        <v>0.089</v>
      </c>
      <c r="M19" s="7">
        <v>0.089</v>
      </c>
      <c r="N19" s="7">
        <v>0.089</v>
      </c>
      <c r="O19" s="7">
        <v>0.089</v>
      </c>
      <c r="P19" s="7">
        <v>0.089</v>
      </c>
      <c r="Q19" s="7">
        <v>0.089</v>
      </c>
      <c r="R19" s="7">
        <v>0.089</v>
      </c>
      <c r="S19" s="7">
        <v>0.089</v>
      </c>
      <c r="T19" s="7">
        <v>0.089</v>
      </c>
      <c r="U19" s="7">
        <v>0.089</v>
      </c>
      <c r="V19" s="7">
        <v>0.089</v>
      </c>
      <c r="W19" s="7">
        <v>0.089</v>
      </c>
      <c r="X19" s="7">
        <v>0.089</v>
      </c>
    </row>
    <row r="20" spans="1:24" ht="14.25">
      <c r="A20" s="7" t="s">
        <v>1194</v>
      </c>
      <c r="B20" s="7" t="s">
        <v>1601</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row>
    <row r="21" spans="1:24" ht="14.25">
      <c r="A21" s="7" t="s">
        <v>2149</v>
      </c>
      <c r="B21" s="7" t="s">
        <v>2149</v>
      </c>
      <c r="C21" s="7" t="s">
        <v>1125</v>
      </c>
      <c r="D21" s="418">
        <v>0.011</v>
      </c>
      <c r="E21" s="418">
        <v>0.02</v>
      </c>
      <c r="F21" s="418">
        <v>0.027</v>
      </c>
      <c r="G21" s="418">
        <v>0.037</v>
      </c>
      <c r="H21" s="418">
        <v>0.046</v>
      </c>
      <c r="I21" s="418">
        <v>0.055</v>
      </c>
      <c r="J21" s="418">
        <v>0.064</v>
      </c>
      <c r="K21" s="418">
        <v>0.072</v>
      </c>
      <c r="L21" s="418">
        <v>0.08</v>
      </c>
      <c r="M21" s="418">
        <v>0.088</v>
      </c>
      <c r="N21" s="418">
        <v>0.096</v>
      </c>
      <c r="O21" s="418">
        <v>0.104</v>
      </c>
      <c r="P21" s="418">
        <v>0.112</v>
      </c>
      <c r="Q21" s="418">
        <v>0.12</v>
      </c>
      <c r="R21" s="418">
        <v>0.127</v>
      </c>
      <c r="S21" s="418">
        <v>0.134</v>
      </c>
      <c r="T21" s="418">
        <v>0.142</v>
      </c>
      <c r="U21" s="418">
        <v>0.149</v>
      </c>
      <c r="V21" s="418">
        <v>0.156</v>
      </c>
      <c r="W21" s="418">
        <v>0.162</v>
      </c>
      <c r="X21" s="418">
        <v>0.169</v>
      </c>
    </row>
    <row r="22" spans="1:24" ht="14.25">
      <c r="A22" s="7" t="s">
        <v>2255</v>
      </c>
      <c r="B22" s="7" t="s">
        <v>2255</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row>
    <row r="23" spans="1:24" ht="14.25">
      <c r="A23" s="7" t="s">
        <v>1514</v>
      </c>
      <c r="B23" s="7" t="s">
        <v>1036</v>
      </c>
      <c r="D23" s="7">
        <v>0.01</v>
      </c>
      <c r="E23" s="7">
        <v>0.02</v>
      </c>
      <c r="F23" s="7">
        <v>0.03</v>
      </c>
      <c r="G23" s="7">
        <v>0.03</v>
      </c>
      <c r="H23" s="7">
        <v>0.03</v>
      </c>
      <c r="I23" s="7">
        <v>0.03</v>
      </c>
      <c r="J23" s="7">
        <v>0.03</v>
      </c>
      <c r="K23" s="7">
        <v>0.03</v>
      </c>
      <c r="L23" s="7">
        <v>0.03</v>
      </c>
      <c r="M23" s="7">
        <v>0.03</v>
      </c>
      <c r="N23" s="7">
        <v>0.03</v>
      </c>
      <c r="O23" s="7">
        <v>0.03</v>
      </c>
      <c r="P23" s="7">
        <v>0.03</v>
      </c>
      <c r="Q23" s="7">
        <v>0.03</v>
      </c>
      <c r="R23" s="7">
        <v>0.03</v>
      </c>
      <c r="S23" s="7">
        <v>0.03</v>
      </c>
      <c r="T23" s="7">
        <v>0.03</v>
      </c>
      <c r="U23" s="7">
        <v>0.03</v>
      </c>
      <c r="V23" s="7">
        <v>0.03</v>
      </c>
      <c r="W23" s="7">
        <v>0.03</v>
      </c>
      <c r="X23" s="7">
        <v>0.03</v>
      </c>
    </row>
    <row r="24" spans="1:24" ht="14.25">
      <c r="A24" s="7" t="s">
        <v>379</v>
      </c>
      <c r="B24" s="7" t="s">
        <v>379</v>
      </c>
      <c r="D24" s="7">
        <v>0.005</v>
      </c>
      <c r="E24" s="7">
        <v>0.011</v>
      </c>
      <c r="F24" s="7">
        <v>0.017</v>
      </c>
      <c r="G24" s="7">
        <v>0.023</v>
      </c>
      <c r="H24" s="7">
        <v>0.029</v>
      </c>
      <c r="I24" s="7">
        <v>0.035</v>
      </c>
      <c r="J24" s="7">
        <v>0.037</v>
      </c>
      <c r="K24" s="7">
        <v>0.038</v>
      </c>
      <c r="L24" s="7">
        <v>0.04</v>
      </c>
      <c r="M24" s="7">
        <v>0.041</v>
      </c>
      <c r="N24" s="7">
        <v>0.043</v>
      </c>
      <c r="O24" s="7">
        <v>0.044</v>
      </c>
      <c r="P24" s="7">
        <v>0.046</v>
      </c>
      <c r="Q24" s="7">
        <v>0.047</v>
      </c>
      <c r="R24" s="7">
        <v>0.049</v>
      </c>
      <c r="S24" s="7">
        <v>0.05</v>
      </c>
      <c r="T24" s="7">
        <v>0.05</v>
      </c>
      <c r="U24" s="7">
        <v>0.05</v>
      </c>
      <c r="V24" s="7">
        <v>0.05</v>
      </c>
      <c r="W24" s="7">
        <v>0.05</v>
      </c>
      <c r="X24" s="7">
        <v>0.05</v>
      </c>
    </row>
    <row r="25" spans="1:24" ht="14.25">
      <c r="A25" s="7" t="s">
        <v>2044</v>
      </c>
      <c r="B25" s="7" t="s">
        <v>256</v>
      </c>
      <c r="D25" s="7">
        <v>0.019</v>
      </c>
      <c r="E25" s="7">
        <v>0.044</v>
      </c>
      <c r="F25" s="7">
        <v>0.069</v>
      </c>
      <c r="G25" s="7">
        <v>0.094</v>
      </c>
      <c r="H25" s="7">
        <v>0.119</v>
      </c>
      <c r="I25" s="7">
        <v>0.144</v>
      </c>
      <c r="J25" s="7">
        <v>0.144</v>
      </c>
      <c r="K25" s="7">
        <v>0.144</v>
      </c>
      <c r="L25" s="7">
        <v>0.144</v>
      </c>
      <c r="M25" s="7">
        <v>0.144</v>
      </c>
      <c r="N25" s="7">
        <v>0.144</v>
      </c>
      <c r="O25" s="7">
        <v>0.144</v>
      </c>
      <c r="P25" s="7">
        <v>0.144</v>
      </c>
      <c r="Q25" s="7">
        <v>0.144</v>
      </c>
      <c r="R25" s="7">
        <v>0.144</v>
      </c>
      <c r="S25" s="7">
        <v>0.144</v>
      </c>
      <c r="T25" s="7">
        <v>0.144</v>
      </c>
      <c r="U25" s="7">
        <v>0.144</v>
      </c>
      <c r="V25" s="7">
        <v>0.144</v>
      </c>
      <c r="W25" s="7">
        <v>0.144</v>
      </c>
      <c r="X25" s="7">
        <v>0.144</v>
      </c>
    </row>
    <row r="26" spans="1:24" ht="14.25">
      <c r="A26" s="7" t="s">
        <v>2044</v>
      </c>
      <c r="B26" s="7" t="s">
        <v>460</v>
      </c>
      <c r="D26" s="7">
        <v>0.019</v>
      </c>
      <c r="E26" s="7">
        <v>0.044</v>
      </c>
      <c r="F26" s="7">
        <v>0.069</v>
      </c>
      <c r="G26" s="7">
        <v>0.094</v>
      </c>
      <c r="H26" s="7">
        <v>0.119</v>
      </c>
      <c r="I26" s="7">
        <v>0.144</v>
      </c>
      <c r="J26" s="7">
        <v>0.144</v>
      </c>
      <c r="K26" s="7">
        <v>0.144</v>
      </c>
      <c r="L26" s="7">
        <v>0.144</v>
      </c>
      <c r="M26" s="7">
        <v>0.144</v>
      </c>
      <c r="N26" s="7">
        <v>0.144</v>
      </c>
      <c r="O26" s="7">
        <v>0.144</v>
      </c>
      <c r="P26" s="7">
        <v>0.144</v>
      </c>
      <c r="Q26" s="7">
        <v>0.144</v>
      </c>
      <c r="R26" s="7">
        <v>0.144</v>
      </c>
      <c r="S26" s="7">
        <v>0.144</v>
      </c>
      <c r="T26" s="7">
        <v>0.144</v>
      </c>
      <c r="U26" s="7">
        <v>0.144</v>
      </c>
      <c r="V26" s="7">
        <v>0.144</v>
      </c>
      <c r="W26" s="7">
        <v>0.144</v>
      </c>
      <c r="X26" s="7">
        <v>0.144</v>
      </c>
    </row>
    <row r="27" spans="1:24" ht="14.25">
      <c r="A27" s="7" t="s">
        <v>2044</v>
      </c>
      <c r="B27" s="7" t="s">
        <v>438</v>
      </c>
      <c r="D27" s="7">
        <v>0.019</v>
      </c>
      <c r="E27" s="7">
        <v>0.044</v>
      </c>
      <c r="F27" s="7">
        <v>0.069</v>
      </c>
      <c r="G27" s="7">
        <v>0.094</v>
      </c>
      <c r="H27" s="7">
        <v>0.119</v>
      </c>
      <c r="I27" s="7">
        <v>0.144</v>
      </c>
      <c r="J27" s="7">
        <v>0.144</v>
      </c>
      <c r="K27" s="7">
        <v>0.144</v>
      </c>
      <c r="L27" s="7">
        <v>0.144</v>
      </c>
      <c r="M27" s="7">
        <v>0.144</v>
      </c>
      <c r="N27" s="7">
        <v>0.144</v>
      </c>
      <c r="O27" s="7">
        <v>0.144</v>
      </c>
      <c r="P27" s="7">
        <v>0.144</v>
      </c>
      <c r="Q27" s="7">
        <v>0.144</v>
      </c>
      <c r="R27" s="7">
        <v>0.144</v>
      </c>
      <c r="S27" s="7">
        <v>0.144</v>
      </c>
      <c r="T27" s="7">
        <v>0.144</v>
      </c>
      <c r="U27" s="7">
        <v>0.144</v>
      </c>
      <c r="V27" s="7">
        <v>0.144</v>
      </c>
      <c r="W27" s="7">
        <v>0.144</v>
      </c>
      <c r="X27" s="7">
        <v>0.144</v>
      </c>
    </row>
    <row r="28" spans="1:24" ht="28.5">
      <c r="A28" s="7" t="s">
        <v>805</v>
      </c>
      <c r="B28" s="7" t="s">
        <v>981</v>
      </c>
      <c r="D28" s="7">
        <v>0.008</v>
      </c>
      <c r="E28" s="7">
        <v>0.024</v>
      </c>
      <c r="F28" s="7">
        <v>0.045</v>
      </c>
      <c r="G28" s="7">
        <v>0.065</v>
      </c>
      <c r="H28" s="7">
        <v>0.086</v>
      </c>
      <c r="I28" s="7">
        <v>0.106</v>
      </c>
      <c r="J28" s="7">
        <v>0.124</v>
      </c>
      <c r="K28" s="7">
        <v>0.141</v>
      </c>
      <c r="L28" s="7">
        <v>0.159</v>
      </c>
      <c r="M28" s="7">
        <v>0.176</v>
      </c>
      <c r="N28" s="7">
        <v>0.194</v>
      </c>
      <c r="O28" s="7">
        <v>0.194</v>
      </c>
      <c r="P28" s="7">
        <v>0.194</v>
      </c>
      <c r="Q28" s="7">
        <v>0.194</v>
      </c>
      <c r="R28" s="7">
        <v>0.194</v>
      </c>
      <c r="S28" s="7">
        <v>0.194</v>
      </c>
      <c r="T28" s="7">
        <v>0.194</v>
      </c>
      <c r="U28" s="7">
        <v>0.194</v>
      </c>
      <c r="V28" s="7">
        <v>0.194</v>
      </c>
      <c r="W28" s="7">
        <v>0.194</v>
      </c>
      <c r="X28" s="7">
        <v>0.194</v>
      </c>
    </row>
    <row r="29" spans="1:24" ht="28.5">
      <c r="A29" s="7" t="s">
        <v>805</v>
      </c>
      <c r="B29" s="7" t="s">
        <v>1691</v>
      </c>
      <c r="D29" s="7">
        <v>0.01</v>
      </c>
      <c r="E29" s="7">
        <v>0.025</v>
      </c>
      <c r="F29" s="7">
        <v>0.04</v>
      </c>
      <c r="G29" s="7">
        <v>0.051</v>
      </c>
      <c r="H29" s="7">
        <v>0.058</v>
      </c>
      <c r="I29" s="7">
        <v>0.066</v>
      </c>
      <c r="J29" s="7">
        <v>0.066</v>
      </c>
      <c r="K29" s="7">
        <v>0.066</v>
      </c>
      <c r="L29" s="7">
        <v>0.066</v>
      </c>
      <c r="M29" s="7">
        <v>0.066</v>
      </c>
      <c r="N29" s="7">
        <v>0.066</v>
      </c>
      <c r="O29" s="7">
        <v>0.066</v>
      </c>
      <c r="P29" s="7">
        <v>0.066</v>
      </c>
      <c r="Q29" s="7">
        <v>0.066</v>
      </c>
      <c r="R29" s="7">
        <v>0.066</v>
      </c>
      <c r="S29" s="7">
        <v>0.066</v>
      </c>
      <c r="T29" s="7">
        <v>0.066</v>
      </c>
      <c r="U29" s="7">
        <v>0.066</v>
      </c>
      <c r="V29" s="7">
        <v>0.066</v>
      </c>
      <c r="W29" s="7">
        <v>0.066</v>
      </c>
      <c r="X29" s="7">
        <v>0.066</v>
      </c>
    </row>
    <row r="30" spans="1:24" ht="14.25">
      <c r="A30" s="7" t="s">
        <v>805</v>
      </c>
      <c r="B30" s="7" t="s">
        <v>1888</v>
      </c>
      <c r="D30" s="7">
        <v>0.003</v>
      </c>
      <c r="E30" s="7">
        <v>0.008</v>
      </c>
      <c r="F30" s="7">
        <v>0.013</v>
      </c>
      <c r="G30" s="7">
        <v>0.019</v>
      </c>
      <c r="H30" s="7">
        <v>0.028</v>
      </c>
      <c r="I30" s="7">
        <v>0.037</v>
      </c>
      <c r="J30" s="7">
        <v>0.047</v>
      </c>
      <c r="K30" s="7">
        <v>0.058</v>
      </c>
      <c r="L30" s="7">
        <v>0.071</v>
      </c>
      <c r="M30" s="7">
        <v>0.084</v>
      </c>
      <c r="N30" s="7">
        <v>0.098</v>
      </c>
      <c r="O30" s="7">
        <v>0.112</v>
      </c>
      <c r="P30" s="7">
        <v>0.125</v>
      </c>
      <c r="Q30" s="7">
        <v>0.136</v>
      </c>
      <c r="R30" s="7">
        <v>0.147</v>
      </c>
      <c r="S30" s="7">
        <v>0.158</v>
      </c>
      <c r="T30" s="7">
        <v>0.158</v>
      </c>
      <c r="U30" s="7">
        <v>0.158</v>
      </c>
      <c r="V30" s="7">
        <v>0.158</v>
      </c>
      <c r="W30" s="7">
        <v>0.158</v>
      </c>
      <c r="X30" s="7">
        <v>0.158</v>
      </c>
    </row>
    <row r="31" spans="1:24" ht="14.25">
      <c r="A31" s="7" t="s">
        <v>1533</v>
      </c>
      <c r="B31" s="7" t="s">
        <v>1533</v>
      </c>
      <c r="D31" s="7">
        <v>0.006</v>
      </c>
      <c r="E31" s="7">
        <v>0.012</v>
      </c>
      <c r="F31" s="7">
        <v>0.018</v>
      </c>
      <c r="G31" s="7">
        <v>0.024</v>
      </c>
      <c r="H31" s="7">
        <v>0.03</v>
      </c>
      <c r="I31" s="7">
        <v>0.036</v>
      </c>
      <c r="J31" s="7">
        <v>0.042</v>
      </c>
      <c r="K31" s="7">
        <v>0.049</v>
      </c>
      <c r="L31" s="7">
        <v>0.055</v>
      </c>
      <c r="M31" s="7">
        <v>0.061</v>
      </c>
      <c r="N31" s="7">
        <v>0.067</v>
      </c>
      <c r="O31" s="7">
        <v>0.067</v>
      </c>
      <c r="P31" s="7">
        <v>0.067</v>
      </c>
      <c r="Q31" s="7">
        <v>0.067</v>
      </c>
      <c r="R31" s="7">
        <v>0.067</v>
      </c>
      <c r="S31" s="7">
        <v>0.067</v>
      </c>
      <c r="T31" s="7">
        <v>0.067</v>
      </c>
      <c r="U31" s="7">
        <v>0.067</v>
      </c>
      <c r="V31" s="7">
        <v>0.067</v>
      </c>
      <c r="W31" s="7">
        <v>0.067</v>
      </c>
      <c r="X31" s="7">
        <v>0.067</v>
      </c>
    </row>
    <row r="32" spans="1:24" ht="14.25">
      <c r="A32" s="7" t="s">
        <v>1923</v>
      </c>
      <c r="B32" s="7" t="s">
        <v>1923</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row>
    <row r="33" spans="1:24" ht="14.25">
      <c r="A33" s="7" t="s">
        <v>1514</v>
      </c>
      <c r="B33" s="7" t="s">
        <v>2121</v>
      </c>
      <c r="D33" s="7">
        <v>0.01</v>
      </c>
      <c r="E33" s="7">
        <v>0.02</v>
      </c>
      <c r="F33" s="7">
        <v>0.03</v>
      </c>
      <c r="G33" s="7">
        <v>0.03</v>
      </c>
      <c r="H33" s="7">
        <v>0.03</v>
      </c>
      <c r="I33" s="7">
        <v>0.03</v>
      </c>
      <c r="J33" s="7">
        <v>0.03</v>
      </c>
      <c r="K33" s="7">
        <v>0.03</v>
      </c>
      <c r="L33" s="7">
        <v>0.03</v>
      </c>
      <c r="M33" s="7">
        <v>0.03</v>
      </c>
      <c r="N33" s="7">
        <v>0.03</v>
      </c>
      <c r="O33" s="7">
        <v>0.03</v>
      </c>
      <c r="P33" s="7">
        <v>0.03</v>
      </c>
      <c r="Q33" s="7">
        <v>0.03</v>
      </c>
      <c r="R33" s="7">
        <v>0.03</v>
      </c>
      <c r="S33" s="7">
        <v>0.03</v>
      </c>
      <c r="T33" s="7">
        <v>0.03</v>
      </c>
      <c r="U33" s="7">
        <v>0.03</v>
      </c>
      <c r="V33" s="7">
        <v>0.03</v>
      </c>
      <c r="W33" s="7">
        <v>0.03</v>
      </c>
      <c r="X33" s="7">
        <v>0.03</v>
      </c>
    </row>
    <row r="34" spans="1:24" ht="14.25">
      <c r="A34" s="7" t="s">
        <v>1194</v>
      </c>
      <c r="B34" s="7" t="s">
        <v>1090</v>
      </c>
      <c r="D34" s="7">
        <v>0</v>
      </c>
      <c r="E34" s="7">
        <v>0</v>
      </c>
      <c r="F34" s="7">
        <v>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row>
    <row r="35" spans="1:24" ht="14.25">
      <c r="A35" s="7" t="s">
        <v>1194</v>
      </c>
      <c r="B35" s="7" t="s">
        <v>1089</v>
      </c>
      <c r="D35" s="7">
        <v>0</v>
      </c>
      <c r="E35" s="7">
        <v>0.02</v>
      </c>
      <c r="F35" s="7">
        <v>0.04</v>
      </c>
      <c r="G35" s="7">
        <v>0.06</v>
      </c>
      <c r="H35" s="7">
        <v>0.08</v>
      </c>
      <c r="I35" s="7">
        <v>0.1</v>
      </c>
      <c r="J35" s="7">
        <v>0.12</v>
      </c>
      <c r="K35" s="7">
        <v>0.14</v>
      </c>
      <c r="L35" s="7">
        <v>0.16</v>
      </c>
      <c r="M35" s="7">
        <v>0.18</v>
      </c>
      <c r="N35" s="7">
        <v>0.2</v>
      </c>
      <c r="O35" s="7">
        <v>0.2</v>
      </c>
      <c r="P35" s="7">
        <v>0.2</v>
      </c>
      <c r="Q35" s="7">
        <v>0.2</v>
      </c>
      <c r="R35" s="7">
        <v>0.2</v>
      </c>
      <c r="S35" s="7">
        <v>0.2</v>
      </c>
      <c r="T35" s="7">
        <v>0.2</v>
      </c>
      <c r="U35" s="7">
        <v>0.2</v>
      </c>
      <c r="V35" s="7">
        <v>0.2</v>
      </c>
      <c r="W35" s="7">
        <v>0.2</v>
      </c>
      <c r="X35" s="7">
        <v>0.2</v>
      </c>
    </row>
    <row r="36" spans="1:24" ht="14.25">
      <c r="A36" s="7" t="s">
        <v>537</v>
      </c>
      <c r="B36" s="7" t="s">
        <v>537</v>
      </c>
      <c r="D36" s="7">
        <v>0</v>
      </c>
      <c r="E36" s="7">
        <v>0</v>
      </c>
      <c r="F36" s="7">
        <v>0</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row>
    <row r="37" spans="1:24" ht="14.25">
      <c r="A37" s="7" t="s">
        <v>2625</v>
      </c>
      <c r="B37" s="7" t="s">
        <v>2625</v>
      </c>
      <c r="D37" s="7">
        <v>0.002</v>
      </c>
      <c r="E37" s="7">
        <v>0.003</v>
      </c>
      <c r="F37" s="7">
        <v>0.005</v>
      </c>
      <c r="G37" s="7">
        <v>0.006</v>
      </c>
      <c r="H37" s="7">
        <v>0.008</v>
      </c>
      <c r="I37" s="7">
        <v>0.009</v>
      </c>
      <c r="J37" s="7">
        <v>0.011</v>
      </c>
      <c r="K37" s="7">
        <v>0.014</v>
      </c>
      <c r="L37" s="7">
        <v>0.016</v>
      </c>
      <c r="M37" s="7">
        <v>0.021</v>
      </c>
      <c r="N37" s="7">
        <v>0.026</v>
      </c>
      <c r="O37" s="7">
        <v>0.031</v>
      </c>
      <c r="P37" s="7">
        <v>0.031</v>
      </c>
      <c r="Q37" s="7">
        <v>0.031</v>
      </c>
      <c r="R37" s="7">
        <v>0.031</v>
      </c>
      <c r="S37" s="7">
        <v>0.031</v>
      </c>
      <c r="T37" s="7">
        <v>0.031</v>
      </c>
      <c r="U37" s="7">
        <v>0.031</v>
      </c>
      <c r="V37" s="7">
        <v>0.031</v>
      </c>
      <c r="W37" s="7">
        <v>0.031</v>
      </c>
      <c r="X37" s="7">
        <v>0.031</v>
      </c>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sheetData>
  <mergeCells count="6">
    <mergeCell ref="A1:H1"/>
    <mergeCell ref="A2:G2"/>
    <mergeCell ref="A4:B4"/>
    <mergeCell ref="C4:O4"/>
    <mergeCell ref="C5:L5"/>
    <mergeCell ref="C6:L6"/>
  </mergeCells>
  <printOptions/>
  <pageMargins left="0.75" right="0.75" top="1" bottom="1" header="0.5" footer="0.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X38"/>
  <sheetViews>
    <sheetView workbookViewId="0" topLeftCell="A1"/>
  </sheetViews>
  <sheetFormatPr defaultColWidth="17.140625" defaultRowHeight="12.75" customHeight="1"/>
  <cols>
    <col min="1" max="3" width="17.140625" style="0" customWidth="1"/>
    <col min="4" max="24" width="8.57421875" style="0" customWidth="1"/>
  </cols>
  <sheetData>
    <row r="1" spans="1:8" ht="142.5">
      <c r="A1" s="133" t="s">
        <v>2707</v>
      </c>
      <c r="B1" s="133"/>
      <c r="C1" s="133"/>
      <c r="D1" s="133"/>
      <c r="E1" s="133"/>
      <c r="F1" s="133"/>
      <c r="G1" s="133"/>
      <c r="H1" s="133"/>
    </row>
    <row r="2" ht="71.25">
      <c r="A2" s="7" t="s">
        <v>687</v>
      </c>
    </row>
    <row r="3" ht="12.75" customHeight="1"/>
    <row r="4" ht="71.25">
      <c r="A4" s="7" t="s">
        <v>1721</v>
      </c>
    </row>
    <row r="5" spans="1:3" ht="128.25">
      <c r="A5" s="7" t="s">
        <v>493</v>
      </c>
      <c r="C5" s="7" t="s">
        <v>2136</v>
      </c>
    </row>
    <row r="6" ht="71.25">
      <c r="C6" s="7" t="s">
        <v>1338</v>
      </c>
    </row>
    <row r="7" ht="85.5">
      <c r="C7" s="7" t="s">
        <v>367</v>
      </c>
    </row>
    <row r="8" ht="12.75" customHeight="1"/>
    <row r="9" spans="1:24" ht="28.5">
      <c r="A9" s="7" t="s">
        <v>1890</v>
      </c>
      <c r="B9" s="7" t="s">
        <v>512</v>
      </c>
      <c r="D9" s="7">
        <v>2010</v>
      </c>
      <c r="E9" s="7">
        <v>2011</v>
      </c>
      <c r="F9" s="7">
        <v>2012</v>
      </c>
      <c r="G9" s="7">
        <v>2013</v>
      </c>
      <c r="H9" s="7">
        <v>2014</v>
      </c>
      <c r="I9" s="7">
        <v>2015</v>
      </c>
      <c r="J9" s="7">
        <v>2016</v>
      </c>
      <c r="K9" s="7">
        <v>2017</v>
      </c>
      <c r="L9" s="7">
        <v>2018</v>
      </c>
      <c r="M9" s="7">
        <v>2019</v>
      </c>
      <c r="N9" s="7">
        <v>2020</v>
      </c>
      <c r="O9" s="7">
        <v>2021</v>
      </c>
      <c r="P9" s="7">
        <v>2022</v>
      </c>
      <c r="Q9" s="7">
        <v>2023</v>
      </c>
      <c r="R9" s="7">
        <v>2024</v>
      </c>
      <c r="S9" s="7">
        <v>2025</v>
      </c>
      <c r="T9" s="7">
        <v>2026</v>
      </c>
      <c r="U9" s="7">
        <v>2027</v>
      </c>
      <c r="V9" s="7">
        <v>2028</v>
      </c>
      <c r="W9" s="7">
        <v>2029</v>
      </c>
      <c r="X9" s="7">
        <v>2030</v>
      </c>
    </row>
    <row r="10" spans="1:24" ht="14.25">
      <c r="A10" s="7" t="s">
        <v>1489</v>
      </c>
      <c r="B10" s="7" t="s">
        <v>1489</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row>
    <row r="11" spans="1:24" ht="14.25">
      <c r="A11" s="7" t="s">
        <v>1112</v>
      </c>
      <c r="B11" s="7" t="s">
        <v>1112</v>
      </c>
      <c r="D11" s="7">
        <v>0.007</v>
      </c>
      <c r="E11" s="7">
        <v>0.018</v>
      </c>
      <c r="F11" s="7">
        <v>0.031</v>
      </c>
      <c r="G11" s="7">
        <v>0.047</v>
      </c>
      <c r="H11" s="7">
        <v>0.064</v>
      </c>
      <c r="I11" s="7">
        <v>0.081</v>
      </c>
      <c r="J11" s="7">
        <v>0.098</v>
      </c>
      <c r="K11" s="7">
        <v>0.115</v>
      </c>
      <c r="L11" s="7">
        <v>0.131</v>
      </c>
      <c r="M11" s="7">
        <v>0.148</v>
      </c>
      <c r="N11" s="7">
        <v>0.164</v>
      </c>
      <c r="O11" s="7">
        <v>0.164</v>
      </c>
      <c r="P11" s="7">
        <v>0.165</v>
      </c>
      <c r="Q11" s="7">
        <v>0.165</v>
      </c>
      <c r="R11" s="7">
        <v>0.165</v>
      </c>
      <c r="S11" s="7">
        <v>0.165</v>
      </c>
      <c r="T11" s="7">
        <v>0.165</v>
      </c>
      <c r="U11" s="7">
        <v>0.165</v>
      </c>
      <c r="V11" s="7">
        <v>0.165</v>
      </c>
      <c r="W11" s="7">
        <v>0.165</v>
      </c>
      <c r="X11" s="7">
        <v>0.165</v>
      </c>
    </row>
    <row r="12" spans="1:24" ht="14.25">
      <c r="A12" s="7" t="s">
        <v>2447</v>
      </c>
      <c r="B12" s="7" t="s">
        <v>2447</v>
      </c>
      <c r="D12" s="7">
        <v>0</v>
      </c>
      <c r="E12" s="7">
        <v>0.001</v>
      </c>
      <c r="F12" s="7">
        <v>0.002</v>
      </c>
      <c r="G12" s="7">
        <v>0.004</v>
      </c>
      <c r="H12" s="7">
        <v>0.004</v>
      </c>
      <c r="I12" s="7">
        <v>0.004</v>
      </c>
      <c r="J12" s="7">
        <v>0.004</v>
      </c>
      <c r="K12" s="7">
        <v>0.004</v>
      </c>
      <c r="L12" s="7">
        <v>0.004</v>
      </c>
      <c r="M12" s="7">
        <v>0.004</v>
      </c>
      <c r="N12" s="7">
        <v>0.004</v>
      </c>
      <c r="O12" s="7">
        <v>0.004</v>
      </c>
      <c r="P12" s="7">
        <v>0.004</v>
      </c>
      <c r="Q12" s="7">
        <v>0.004</v>
      </c>
      <c r="R12" s="7">
        <v>0.004</v>
      </c>
      <c r="S12" s="7">
        <v>0.004</v>
      </c>
      <c r="T12" s="7">
        <v>0.004</v>
      </c>
      <c r="U12" s="7">
        <v>0.004</v>
      </c>
      <c r="V12" s="7">
        <v>0.004</v>
      </c>
      <c r="W12" s="7">
        <v>0.004</v>
      </c>
      <c r="X12" s="7">
        <v>0.004</v>
      </c>
    </row>
    <row r="13" spans="1:24" ht="14.25">
      <c r="A13" s="7" t="s">
        <v>397</v>
      </c>
      <c r="B13" s="7" t="s">
        <v>397</v>
      </c>
      <c r="D13" s="7">
        <v>0.004</v>
      </c>
      <c r="E13" s="7">
        <v>0.008</v>
      </c>
      <c r="F13" s="7">
        <v>0.012</v>
      </c>
      <c r="G13" s="7">
        <v>0.016</v>
      </c>
      <c r="H13" s="7">
        <v>0.02</v>
      </c>
      <c r="I13" s="7">
        <v>0.024</v>
      </c>
      <c r="J13" s="7">
        <v>0.028</v>
      </c>
      <c r="K13" s="7">
        <v>0.032</v>
      </c>
      <c r="L13" s="7">
        <v>0.036</v>
      </c>
      <c r="M13" s="7">
        <v>0.04</v>
      </c>
      <c r="N13" s="7">
        <v>0.044</v>
      </c>
      <c r="O13" s="7">
        <v>0.048</v>
      </c>
      <c r="P13" s="7">
        <v>0.052</v>
      </c>
      <c r="Q13" s="7">
        <v>0.056</v>
      </c>
      <c r="R13" s="7">
        <v>0.06</v>
      </c>
      <c r="S13" s="7">
        <v>0.064</v>
      </c>
      <c r="T13" s="7">
        <v>0.068</v>
      </c>
      <c r="U13" s="7">
        <v>0.072</v>
      </c>
      <c r="V13" s="7">
        <v>0.076</v>
      </c>
      <c r="W13" s="7">
        <v>0.08</v>
      </c>
      <c r="X13" s="7">
        <v>0.084</v>
      </c>
    </row>
    <row r="14" spans="1:24" ht="14.25">
      <c r="A14" s="7" t="s">
        <v>2575</v>
      </c>
      <c r="B14" s="7" t="s">
        <v>2575</v>
      </c>
      <c r="D14" s="7">
        <v>0.004</v>
      </c>
      <c r="E14" s="7">
        <v>0.007</v>
      </c>
      <c r="F14" s="7">
        <v>0.011</v>
      </c>
      <c r="G14" s="7">
        <v>0.014</v>
      </c>
      <c r="H14" s="7">
        <v>0.018</v>
      </c>
      <c r="I14" s="7">
        <v>0.021</v>
      </c>
      <c r="J14" s="7">
        <v>0.025</v>
      </c>
      <c r="K14" s="7">
        <v>0.028</v>
      </c>
      <c r="L14" s="7">
        <v>0.032</v>
      </c>
      <c r="M14" s="7">
        <v>0.035</v>
      </c>
      <c r="N14" s="7">
        <v>0.035</v>
      </c>
      <c r="O14" s="7">
        <v>0.035</v>
      </c>
      <c r="P14" s="7">
        <v>0.035</v>
      </c>
      <c r="Q14" s="7">
        <v>0.035</v>
      </c>
      <c r="R14" s="7">
        <v>0.035</v>
      </c>
      <c r="S14" s="7">
        <v>0.035</v>
      </c>
      <c r="T14" s="7">
        <v>0.035</v>
      </c>
      <c r="U14" s="7">
        <v>0.035</v>
      </c>
      <c r="V14" s="7">
        <v>0.035</v>
      </c>
      <c r="W14" s="7">
        <v>0.035</v>
      </c>
      <c r="X14" s="7">
        <v>0.035</v>
      </c>
    </row>
    <row r="15" spans="1:24" ht="14.25">
      <c r="A15" s="7" t="s">
        <v>1665</v>
      </c>
      <c r="B15" s="7" t="s">
        <v>1665</v>
      </c>
      <c r="D15" s="7">
        <v>0.01</v>
      </c>
      <c r="E15" s="7">
        <v>0.02</v>
      </c>
      <c r="F15" s="7">
        <v>0.03</v>
      </c>
      <c r="G15" s="7">
        <v>0.04</v>
      </c>
      <c r="H15" s="7">
        <v>0.05</v>
      </c>
      <c r="I15" s="7">
        <v>0.06</v>
      </c>
      <c r="J15" s="7">
        <v>0.07</v>
      </c>
      <c r="K15" s="7">
        <v>0.08</v>
      </c>
      <c r="L15" s="7">
        <v>0.09</v>
      </c>
      <c r="M15" s="7">
        <v>0.1</v>
      </c>
      <c r="N15" s="7">
        <v>0.11</v>
      </c>
      <c r="O15" s="7">
        <v>0.12</v>
      </c>
      <c r="P15" s="7">
        <v>0.13</v>
      </c>
      <c r="Q15" s="7">
        <v>0.14</v>
      </c>
      <c r="R15" s="7">
        <v>0.15</v>
      </c>
      <c r="S15" s="7">
        <v>0.16</v>
      </c>
      <c r="T15" s="7">
        <v>0.17</v>
      </c>
      <c r="U15" s="7">
        <v>0.18</v>
      </c>
      <c r="V15" s="7">
        <v>0.19</v>
      </c>
      <c r="W15" s="7">
        <v>0.2</v>
      </c>
      <c r="X15" s="7">
        <v>0.21</v>
      </c>
    </row>
    <row r="16" spans="1:24" ht="14.25">
      <c r="A16" s="7" t="s">
        <v>1249</v>
      </c>
      <c r="B16" s="7" t="s">
        <v>2376</v>
      </c>
      <c r="D16" s="7">
        <v>0.003</v>
      </c>
      <c r="E16" s="7">
        <v>0.008</v>
      </c>
      <c r="F16" s="7">
        <v>0.015</v>
      </c>
      <c r="G16" s="7">
        <v>0.024</v>
      </c>
      <c r="H16" s="7">
        <v>0.035</v>
      </c>
      <c r="I16" s="7">
        <v>0.048</v>
      </c>
      <c r="J16" s="7">
        <v>0.062</v>
      </c>
      <c r="K16" s="7">
        <v>0.079</v>
      </c>
      <c r="L16" s="7">
        <v>0.097</v>
      </c>
      <c r="M16" s="7">
        <v>0.117</v>
      </c>
      <c r="N16" s="7">
        <v>0.117</v>
      </c>
      <c r="O16" s="7">
        <v>0.117</v>
      </c>
      <c r="P16" s="7">
        <v>0.117</v>
      </c>
      <c r="Q16" s="7">
        <v>0.117</v>
      </c>
      <c r="R16" s="7">
        <v>0.117</v>
      </c>
      <c r="S16" s="7">
        <v>0.117</v>
      </c>
      <c r="T16" s="7">
        <v>0.117</v>
      </c>
      <c r="U16" s="7">
        <v>0.117</v>
      </c>
      <c r="V16" s="7">
        <v>0.117</v>
      </c>
      <c r="W16" s="7">
        <v>0.117</v>
      </c>
      <c r="X16" s="7">
        <v>0.117</v>
      </c>
    </row>
    <row r="17" spans="1:24" ht="14.25">
      <c r="A17" s="7" t="s">
        <v>1249</v>
      </c>
      <c r="B17" s="7" t="s">
        <v>2459</v>
      </c>
      <c r="D17" s="7">
        <v>0.005</v>
      </c>
      <c r="E17" s="7">
        <v>0.013</v>
      </c>
      <c r="F17" s="7">
        <v>0.023</v>
      </c>
      <c r="G17" s="7">
        <v>0.033</v>
      </c>
      <c r="H17" s="7">
        <v>0.043</v>
      </c>
      <c r="I17" s="7">
        <v>0.053</v>
      </c>
      <c r="J17" s="7">
        <v>0.063</v>
      </c>
      <c r="K17" s="7">
        <v>0.073</v>
      </c>
      <c r="L17" s="7">
        <v>0.083</v>
      </c>
      <c r="M17" s="7">
        <v>0.093</v>
      </c>
      <c r="N17" s="7">
        <v>0.103</v>
      </c>
      <c r="O17" s="7">
        <v>0.103</v>
      </c>
      <c r="P17" s="7">
        <v>0.103</v>
      </c>
      <c r="Q17" s="7">
        <v>0.103</v>
      </c>
      <c r="R17" s="7">
        <v>0.103</v>
      </c>
      <c r="S17" s="7">
        <v>0.103</v>
      </c>
      <c r="T17" s="7">
        <v>0.103</v>
      </c>
      <c r="U17" s="7">
        <v>0.103</v>
      </c>
      <c r="V17" s="7">
        <v>0.103</v>
      </c>
      <c r="W17" s="7">
        <v>0.103</v>
      </c>
      <c r="X17" s="7">
        <v>0.103</v>
      </c>
    </row>
    <row r="18" spans="1:24" ht="14.25">
      <c r="A18" s="7" t="s">
        <v>1249</v>
      </c>
      <c r="B18" s="7" t="s">
        <v>1303</v>
      </c>
      <c r="D18" s="7">
        <v>0</v>
      </c>
      <c r="E18" s="7">
        <v>0</v>
      </c>
      <c r="F18" s="7">
        <v>0.001</v>
      </c>
      <c r="G18" s="7">
        <v>0.001</v>
      </c>
      <c r="H18" s="7">
        <v>0.002</v>
      </c>
      <c r="I18" s="7">
        <v>0.003</v>
      </c>
      <c r="J18" s="7">
        <v>0.004</v>
      </c>
      <c r="K18" s="7">
        <v>0.005</v>
      </c>
      <c r="L18" s="7">
        <v>0.005</v>
      </c>
      <c r="M18" s="7">
        <v>0.006</v>
      </c>
      <c r="N18" s="7">
        <v>0.007</v>
      </c>
      <c r="O18" s="7">
        <v>0.007</v>
      </c>
      <c r="P18" s="7">
        <v>0.007</v>
      </c>
      <c r="Q18" s="7">
        <v>0.007</v>
      </c>
      <c r="R18" s="7">
        <v>0.007</v>
      </c>
      <c r="S18" s="7">
        <v>0.007</v>
      </c>
      <c r="T18" s="7">
        <v>0.007</v>
      </c>
      <c r="U18" s="7">
        <v>0.007</v>
      </c>
      <c r="V18" s="7">
        <v>0.007</v>
      </c>
      <c r="W18" s="7">
        <v>0.007</v>
      </c>
      <c r="X18" s="7">
        <v>0.007</v>
      </c>
    </row>
    <row r="19" spans="1:24" ht="14.25">
      <c r="A19" s="7" t="s">
        <v>1249</v>
      </c>
      <c r="B19" s="7" t="s">
        <v>229</v>
      </c>
      <c r="D19" s="7">
        <v>0.012</v>
      </c>
      <c r="E19" s="7">
        <v>0.024</v>
      </c>
      <c r="F19" s="7">
        <v>0.037</v>
      </c>
      <c r="G19" s="7">
        <v>0.046</v>
      </c>
      <c r="H19" s="7">
        <v>0.055</v>
      </c>
      <c r="I19" s="7">
        <v>0.065</v>
      </c>
      <c r="J19" s="7">
        <v>0.065</v>
      </c>
      <c r="K19" s="7">
        <v>0.065</v>
      </c>
      <c r="L19" s="7">
        <v>0.065</v>
      </c>
      <c r="M19" s="7">
        <v>0.065</v>
      </c>
      <c r="N19" s="7">
        <v>0.065</v>
      </c>
      <c r="O19" s="7">
        <v>0.065</v>
      </c>
      <c r="P19" s="7">
        <v>0.065</v>
      </c>
      <c r="Q19" s="7">
        <v>0.065</v>
      </c>
      <c r="R19" s="7">
        <v>0.065</v>
      </c>
      <c r="S19" s="7">
        <v>0.065</v>
      </c>
      <c r="T19" s="7">
        <v>0.065</v>
      </c>
      <c r="U19" s="7">
        <v>0.065</v>
      </c>
      <c r="V19" s="7">
        <v>0.065</v>
      </c>
      <c r="W19" s="7">
        <v>0.065</v>
      </c>
      <c r="X19" s="7">
        <v>0.065</v>
      </c>
    </row>
    <row r="20" spans="1:24" ht="14.25">
      <c r="A20" s="7" t="s">
        <v>1249</v>
      </c>
      <c r="B20" s="7" t="s">
        <v>209</v>
      </c>
      <c r="D20" s="7">
        <v>0.01</v>
      </c>
      <c r="E20" s="7">
        <v>0.021</v>
      </c>
      <c r="F20" s="7">
        <v>0.035</v>
      </c>
      <c r="G20" s="7">
        <v>0.051</v>
      </c>
      <c r="H20" s="7">
        <v>0.069</v>
      </c>
      <c r="I20" s="7">
        <v>0.089</v>
      </c>
      <c r="J20" s="7">
        <v>0.089</v>
      </c>
      <c r="K20" s="7">
        <v>0.089</v>
      </c>
      <c r="L20" s="7">
        <v>0.089</v>
      </c>
      <c r="M20" s="7">
        <v>0.089</v>
      </c>
      <c r="N20" s="7">
        <v>0.089</v>
      </c>
      <c r="O20" s="7">
        <v>0.089</v>
      </c>
      <c r="P20" s="7">
        <v>0.089</v>
      </c>
      <c r="Q20" s="7">
        <v>0.089</v>
      </c>
      <c r="R20" s="7">
        <v>0.089</v>
      </c>
      <c r="S20" s="7">
        <v>0.089</v>
      </c>
      <c r="T20" s="7">
        <v>0.089</v>
      </c>
      <c r="U20" s="7">
        <v>0.089</v>
      </c>
      <c r="V20" s="7">
        <v>0.089</v>
      </c>
      <c r="W20" s="7">
        <v>0.089</v>
      </c>
      <c r="X20" s="7">
        <v>0.089</v>
      </c>
    </row>
    <row r="21" spans="1:24" ht="14.25">
      <c r="A21" s="7" t="s">
        <v>1194</v>
      </c>
      <c r="B21" s="7" t="s">
        <v>1601</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row>
    <row r="22" spans="1:24" ht="14.25">
      <c r="A22" s="7" t="s">
        <v>2149</v>
      </c>
      <c r="B22" s="7" t="s">
        <v>2149</v>
      </c>
      <c r="C22" s="7" t="s">
        <v>1125</v>
      </c>
      <c r="D22" s="418">
        <v>0.01</v>
      </c>
      <c r="E22" s="418">
        <v>0.018</v>
      </c>
      <c r="F22" s="418">
        <v>0.025</v>
      </c>
      <c r="G22" s="418">
        <v>0.034</v>
      </c>
      <c r="H22" s="418">
        <v>0.041</v>
      </c>
      <c r="I22" s="418">
        <v>0.049</v>
      </c>
      <c r="J22" s="418">
        <v>0.056</v>
      </c>
      <c r="K22" s="418">
        <v>0.064</v>
      </c>
      <c r="L22" s="418">
        <v>0.071</v>
      </c>
      <c r="M22" s="418">
        <v>0.078</v>
      </c>
      <c r="N22" s="418">
        <v>0.085</v>
      </c>
      <c r="O22" s="418">
        <v>0.092</v>
      </c>
      <c r="P22" s="418">
        <v>0.099</v>
      </c>
      <c r="Q22" s="418">
        <v>0.105</v>
      </c>
      <c r="R22" s="418">
        <v>0.112</v>
      </c>
      <c r="S22" s="418">
        <v>0.119</v>
      </c>
      <c r="T22" s="418">
        <v>0.125</v>
      </c>
      <c r="U22" s="418">
        <v>0.131</v>
      </c>
      <c r="V22" s="418">
        <v>0.137</v>
      </c>
      <c r="W22" s="418">
        <v>0.143</v>
      </c>
      <c r="X22" s="418">
        <v>0.149</v>
      </c>
    </row>
    <row r="23" spans="1:24" ht="14.25">
      <c r="A23" s="7" t="s">
        <v>2255</v>
      </c>
      <c r="B23" s="7" t="s">
        <v>2255</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row>
    <row r="24" spans="1:24" ht="14.25">
      <c r="A24" s="7" t="s">
        <v>1514</v>
      </c>
      <c r="B24" s="7" t="s">
        <v>1036</v>
      </c>
      <c r="D24" s="7">
        <v>0.01</v>
      </c>
      <c r="E24" s="7">
        <v>0.02</v>
      </c>
      <c r="F24" s="7">
        <v>0.03</v>
      </c>
      <c r="G24" s="7">
        <v>0.03</v>
      </c>
      <c r="H24" s="7">
        <v>0.03</v>
      </c>
      <c r="I24" s="7">
        <v>0.03</v>
      </c>
      <c r="J24" s="7">
        <v>0.03</v>
      </c>
      <c r="K24" s="7">
        <v>0.03</v>
      </c>
      <c r="L24" s="7">
        <v>0.03</v>
      </c>
      <c r="M24" s="7">
        <v>0.03</v>
      </c>
      <c r="N24" s="7">
        <v>0.03</v>
      </c>
      <c r="O24" s="7">
        <v>0.03</v>
      </c>
      <c r="P24" s="7">
        <v>0.03</v>
      </c>
      <c r="Q24" s="7">
        <v>0.03</v>
      </c>
      <c r="R24" s="7">
        <v>0.03</v>
      </c>
      <c r="S24" s="7">
        <v>0.03</v>
      </c>
      <c r="T24" s="7">
        <v>0.03</v>
      </c>
      <c r="U24" s="7">
        <v>0.03</v>
      </c>
      <c r="V24" s="7">
        <v>0.03</v>
      </c>
      <c r="W24" s="7">
        <v>0.03</v>
      </c>
      <c r="X24" s="7">
        <v>0.03</v>
      </c>
    </row>
    <row r="25" spans="1:24" ht="14.25">
      <c r="A25" s="7" t="s">
        <v>379</v>
      </c>
      <c r="B25" s="7" t="s">
        <v>379</v>
      </c>
      <c r="D25" s="7">
        <v>0.005</v>
      </c>
      <c r="E25" s="7">
        <v>0.01</v>
      </c>
      <c r="F25" s="7">
        <v>0.015</v>
      </c>
      <c r="G25" s="7">
        <v>0.02</v>
      </c>
      <c r="H25" s="7">
        <v>0.025</v>
      </c>
      <c r="I25" s="7">
        <v>0.03</v>
      </c>
      <c r="J25" s="7">
        <v>0.033</v>
      </c>
      <c r="K25" s="7">
        <v>0.035</v>
      </c>
      <c r="L25" s="7">
        <v>0.037</v>
      </c>
      <c r="M25" s="7">
        <v>0.04</v>
      </c>
      <c r="N25" s="7">
        <v>0.042</v>
      </c>
      <c r="O25" s="7">
        <v>0.045</v>
      </c>
      <c r="P25" s="7">
        <v>0.047</v>
      </c>
      <c r="Q25" s="7">
        <v>0.05</v>
      </c>
      <c r="R25" s="7">
        <v>0.052</v>
      </c>
      <c r="S25" s="7">
        <v>0.055</v>
      </c>
      <c r="T25" s="7">
        <v>0.055</v>
      </c>
      <c r="U25" s="7">
        <v>0.055</v>
      </c>
      <c r="V25" s="7">
        <v>0.055</v>
      </c>
      <c r="W25" s="7">
        <v>0.055</v>
      </c>
      <c r="X25" s="7">
        <v>0.055</v>
      </c>
    </row>
    <row r="26" spans="1:24" ht="14.25">
      <c r="A26" s="7" t="s">
        <v>2044</v>
      </c>
      <c r="B26" s="7" t="s">
        <v>256</v>
      </c>
      <c r="D26" s="7">
        <v>0.019</v>
      </c>
      <c r="E26" s="7">
        <v>0.044</v>
      </c>
      <c r="F26" s="7">
        <v>0.069</v>
      </c>
      <c r="G26" s="7">
        <v>0.094</v>
      </c>
      <c r="H26" s="7">
        <v>0.119</v>
      </c>
      <c r="I26" s="7">
        <v>0.144</v>
      </c>
      <c r="J26" s="7">
        <v>0.144</v>
      </c>
      <c r="K26" s="7">
        <v>0.144</v>
      </c>
      <c r="L26" s="7">
        <v>0.144</v>
      </c>
      <c r="M26" s="7">
        <v>0.144</v>
      </c>
      <c r="N26" s="7">
        <v>0.144</v>
      </c>
      <c r="O26" s="7">
        <v>0.144</v>
      </c>
      <c r="P26" s="7">
        <v>0.144</v>
      </c>
      <c r="Q26" s="7">
        <v>0.144</v>
      </c>
      <c r="R26" s="7">
        <v>0.144</v>
      </c>
      <c r="S26" s="7">
        <v>0.144</v>
      </c>
      <c r="T26" s="7">
        <v>0.144</v>
      </c>
      <c r="U26" s="7">
        <v>0.144</v>
      </c>
      <c r="V26" s="7">
        <v>0.144</v>
      </c>
      <c r="W26" s="7">
        <v>0.144</v>
      </c>
      <c r="X26" s="7">
        <v>0.144</v>
      </c>
    </row>
    <row r="27" spans="1:24" ht="14.25">
      <c r="A27" s="7" t="s">
        <v>2044</v>
      </c>
      <c r="B27" s="7" t="s">
        <v>460</v>
      </c>
      <c r="D27" s="7">
        <v>0.019</v>
      </c>
      <c r="E27" s="7">
        <v>0.044</v>
      </c>
      <c r="F27" s="7">
        <v>0.069</v>
      </c>
      <c r="G27" s="7">
        <v>0.094</v>
      </c>
      <c r="H27" s="7">
        <v>0.119</v>
      </c>
      <c r="I27" s="7">
        <v>0.144</v>
      </c>
      <c r="J27" s="7">
        <v>0.144</v>
      </c>
      <c r="K27" s="7">
        <v>0.144</v>
      </c>
      <c r="L27" s="7">
        <v>0.144</v>
      </c>
      <c r="M27" s="7">
        <v>0.144</v>
      </c>
      <c r="N27" s="7">
        <v>0.144</v>
      </c>
      <c r="O27" s="7">
        <v>0.144</v>
      </c>
      <c r="P27" s="7">
        <v>0.144</v>
      </c>
      <c r="Q27" s="7">
        <v>0.144</v>
      </c>
      <c r="R27" s="7">
        <v>0.144</v>
      </c>
      <c r="S27" s="7">
        <v>0.144</v>
      </c>
      <c r="T27" s="7">
        <v>0.144</v>
      </c>
      <c r="U27" s="7">
        <v>0.144</v>
      </c>
      <c r="V27" s="7">
        <v>0.144</v>
      </c>
      <c r="W27" s="7">
        <v>0.144</v>
      </c>
      <c r="X27" s="7">
        <v>0.144</v>
      </c>
    </row>
    <row r="28" spans="1:24" ht="14.25">
      <c r="A28" s="7" t="s">
        <v>2044</v>
      </c>
      <c r="B28" s="7" t="s">
        <v>438</v>
      </c>
      <c r="D28" s="7">
        <v>0.019</v>
      </c>
      <c r="E28" s="7">
        <v>0.044</v>
      </c>
      <c r="F28" s="7">
        <v>0.069</v>
      </c>
      <c r="G28" s="7">
        <v>0.094</v>
      </c>
      <c r="H28" s="7">
        <v>0.119</v>
      </c>
      <c r="I28" s="7">
        <v>0.144</v>
      </c>
      <c r="J28" s="7">
        <v>0.144</v>
      </c>
      <c r="K28" s="7">
        <v>0.144</v>
      </c>
      <c r="L28" s="7">
        <v>0.144</v>
      </c>
      <c r="M28" s="7">
        <v>0.144</v>
      </c>
      <c r="N28" s="7">
        <v>0.144</v>
      </c>
      <c r="O28" s="7">
        <v>0.144</v>
      </c>
      <c r="P28" s="7">
        <v>0.144</v>
      </c>
      <c r="Q28" s="7">
        <v>0.144</v>
      </c>
      <c r="R28" s="7">
        <v>0.144</v>
      </c>
      <c r="S28" s="7">
        <v>0.144</v>
      </c>
      <c r="T28" s="7">
        <v>0.144</v>
      </c>
      <c r="U28" s="7">
        <v>0.144</v>
      </c>
      <c r="V28" s="7">
        <v>0.144</v>
      </c>
      <c r="W28" s="7">
        <v>0.144</v>
      </c>
      <c r="X28" s="7">
        <v>0.144</v>
      </c>
    </row>
    <row r="29" spans="1:24" ht="28.5">
      <c r="A29" s="7" t="s">
        <v>805</v>
      </c>
      <c r="B29" s="7" t="s">
        <v>981</v>
      </c>
      <c r="D29" s="7">
        <v>0.006</v>
      </c>
      <c r="E29" s="7">
        <v>0.022</v>
      </c>
      <c r="F29" s="7">
        <v>0.041</v>
      </c>
      <c r="G29" s="7">
        <v>0.061</v>
      </c>
      <c r="H29" s="7">
        <v>0.08</v>
      </c>
      <c r="I29" s="7">
        <v>0.1</v>
      </c>
      <c r="J29" s="7">
        <v>0.117</v>
      </c>
      <c r="K29" s="7">
        <v>0.135</v>
      </c>
      <c r="L29" s="7">
        <v>0.152</v>
      </c>
      <c r="M29" s="7">
        <v>0.17</v>
      </c>
      <c r="N29" s="7">
        <v>0.187</v>
      </c>
      <c r="O29" s="7">
        <v>0.187</v>
      </c>
      <c r="P29" s="7">
        <v>0.187</v>
      </c>
      <c r="Q29" s="7">
        <v>0.187</v>
      </c>
      <c r="R29" s="7">
        <v>0.187</v>
      </c>
      <c r="S29" s="7">
        <v>0.187</v>
      </c>
      <c r="T29" s="7">
        <v>0.187</v>
      </c>
      <c r="U29" s="7">
        <v>0.187</v>
      </c>
      <c r="V29" s="7">
        <v>0.187</v>
      </c>
      <c r="W29" s="7">
        <v>0.187</v>
      </c>
      <c r="X29" s="7">
        <v>0.187</v>
      </c>
    </row>
    <row r="30" spans="1:24" ht="28.5">
      <c r="A30" s="7" t="s">
        <v>805</v>
      </c>
      <c r="B30" s="7" t="s">
        <v>1691</v>
      </c>
      <c r="D30" s="7">
        <v>0.012</v>
      </c>
      <c r="E30" s="7">
        <v>0.03</v>
      </c>
      <c r="F30" s="7">
        <v>0.048</v>
      </c>
      <c r="G30" s="7">
        <v>0.061</v>
      </c>
      <c r="H30" s="7">
        <v>0.069</v>
      </c>
      <c r="I30" s="7">
        <v>0.076</v>
      </c>
      <c r="J30" s="7">
        <v>0.076</v>
      </c>
      <c r="K30" s="7">
        <v>0.076</v>
      </c>
      <c r="L30" s="7">
        <v>0.076</v>
      </c>
      <c r="M30" s="7">
        <v>0.076</v>
      </c>
      <c r="N30" s="7">
        <v>0.076</v>
      </c>
      <c r="O30" s="7">
        <v>0.076</v>
      </c>
      <c r="P30" s="7">
        <v>0.076</v>
      </c>
      <c r="Q30" s="7">
        <v>0.076</v>
      </c>
      <c r="R30" s="7">
        <v>0.076</v>
      </c>
      <c r="S30" s="7">
        <v>0.076</v>
      </c>
      <c r="T30" s="7">
        <v>0.076</v>
      </c>
      <c r="U30" s="7">
        <v>0.076</v>
      </c>
      <c r="V30" s="7">
        <v>0.076</v>
      </c>
      <c r="W30" s="7">
        <v>0.076</v>
      </c>
      <c r="X30" s="7">
        <v>0.076</v>
      </c>
    </row>
    <row r="31" spans="1:24" ht="14.25">
      <c r="A31" s="7" t="s">
        <v>805</v>
      </c>
      <c r="B31" s="7" t="s">
        <v>1888</v>
      </c>
      <c r="D31" s="7">
        <v>0.003</v>
      </c>
      <c r="E31" s="7">
        <v>0.008</v>
      </c>
      <c r="F31" s="7">
        <v>0.013</v>
      </c>
      <c r="G31" s="7">
        <v>0.019</v>
      </c>
      <c r="H31" s="7">
        <v>0.028</v>
      </c>
      <c r="I31" s="7">
        <v>0.037</v>
      </c>
      <c r="J31" s="7">
        <v>0.047</v>
      </c>
      <c r="K31" s="7">
        <v>0.058</v>
      </c>
      <c r="L31" s="7">
        <v>0.071</v>
      </c>
      <c r="M31" s="7">
        <v>0.084</v>
      </c>
      <c r="N31" s="7">
        <v>0.098</v>
      </c>
      <c r="O31" s="7">
        <v>0.112</v>
      </c>
      <c r="P31" s="7">
        <v>0.125</v>
      </c>
      <c r="Q31" s="7">
        <v>0.136</v>
      </c>
      <c r="R31" s="7">
        <v>0.147</v>
      </c>
      <c r="S31" s="7">
        <v>0.158</v>
      </c>
      <c r="T31" s="7">
        <v>0.158</v>
      </c>
      <c r="U31" s="7">
        <v>0.158</v>
      </c>
      <c r="V31" s="7">
        <v>0.158</v>
      </c>
      <c r="W31" s="7">
        <v>0.158</v>
      </c>
      <c r="X31" s="7">
        <v>0.158</v>
      </c>
    </row>
    <row r="32" spans="1:24" ht="14.25">
      <c r="A32" s="7" t="s">
        <v>1533</v>
      </c>
      <c r="B32" s="7" t="s">
        <v>1533</v>
      </c>
      <c r="D32" s="7">
        <v>0.009</v>
      </c>
      <c r="E32" s="7">
        <v>0.017</v>
      </c>
      <c r="F32" s="7">
        <v>0.026</v>
      </c>
      <c r="G32" s="7">
        <v>0.034</v>
      </c>
      <c r="H32" s="7">
        <v>0.043</v>
      </c>
      <c r="I32" s="7">
        <v>0.052</v>
      </c>
      <c r="J32" s="7">
        <v>0.06</v>
      </c>
      <c r="K32" s="7">
        <v>0.069</v>
      </c>
      <c r="L32" s="7">
        <v>0.077</v>
      </c>
      <c r="M32" s="7">
        <v>0.086</v>
      </c>
      <c r="N32" s="7">
        <v>0.095</v>
      </c>
      <c r="O32" s="7">
        <v>0.095</v>
      </c>
      <c r="P32" s="7">
        <v>0.095</v>
      </c>
      <c r="Q32" s="7">
        <v>0.095</v>
      </c>
      <c r="R32" s="7">
        <v>0.095</v>
      </c>
      <c r="S32" s="7">
        <v>0.095</v>
      </c>
      <c r="T32" s="7">
        <v>0.095</v>
      </c>
      <c r="U32" s="7">
        <v>0.095</v>
      </c>
      <c r="V32" s="7">
        <v>0.095</v>
      </c>
      <c r="W32" s="7">
        <v>0.095</v>
      </c>
      <c r="X32" s="7">
        <v>0.095</v>
      </c>
    </row>
    <row r="33" spans="1:24" ht="14.25">
      <c r="A33" s="7" t="s">
        <v>1923</v>
      </c>
      <c r="B33" s="7" t="s">
        <v>1923</v>
      </c>
      <c r="D33" s="7">
        <v>0</v>
      </c>
      <c r="E33" s="7">
        <v>0</v>
      </c>
      <c r="F33" s="7">
        <v>0</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row>
    <row r="34" spans="1:24" ht="14.25">
      <c r="A34" s="7" t="s">
        <v>1514</v>
      </c>
      <c r="B34" s="7" t="s">
        <v>2121</v>
      </c>
      <c r="D34" s="7">
        <v>0.01</v>
      </c>
      <c r="E34" s="7">
        <v>0.02</v>
      </c>
      <c r="F34" s="7">
        <v>0.03</v>
      </c>
      <c r="G34" s="7">
        <v>0.03</v>
      </c>
      <c r="H34" s="7">
        <v>0.03</v>
      </c>
      <c r="I34" s="7">
        <v>0.03</v>
      </c>
      <c r="J34" s="7">
        <v>0.03</v>
      </c>
      <c r="K34" s="7">
        <v>0.03</v>
      </c>
      <c r="L34" s="7">
        <v>0.03</v>
      </c>
      <c r="M34" s="7">
        <v>0.03</v>
      </c>
      <c r="N34" s="7">
        <v>0.03</v>
      </c>
      <c r="O34" s="7">
        <v>0.03</v>
      </c>
      <c r="P34" s="7">
        <v>0.03</v>
      </c>
      <c r="Q34" s="7">
        <v>0.03</v>
      </c>
      <c r="R34" s="7">
        <v>0.03</v>
      </c>
      <c r="S34" s="7">
        <v>0.03</v>
      </c>
      <c r="T34" s="7">
        <v>0.03</v>
      </c>
      <c r="U34" s="7">
        <v>0.03</v>
      </c>
      <c r="V34" s="7">
        <v>0.03</v>
      </c>
      <c r="W34" s="7">
        <v>0.03</v>
      </c>
      <c r="X34" s="7">
        <v>0.03</v>
      </c>
    </row>
    <row r="35" spans="1:24" ht="14.25">
      <c r="A35" s="7" t="s">
        <v>1194</v>
      </c>
      <c r="B35" s="7" t="s">
        <v>1090</v>
      </c>
      <c r="D35" s="7">
        <v>0</v>
      </c>
      <c r="E35" s="7">
        <v>0</v>
      </c>
      <c r="F35" s="7">
        <v>0</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row>
    <row r="36" spans="1:24" ht="14.25">
      <c r="A36" s="7" t="s">
        <v>1194</v>
      </c>
      <c r="B36" s="7" t="s">
        <v>1089</v>
      </c>
      <c r="D36" s="7">
        <v>0</v>
      </c>
      <c r="E36" s="7">
        <v>0.02</v>
      </c>
      <c r="F36" s="7">
        <v>0.04</v>
      </c>
      <c r="G36" s="7">
        <v>0.06</v>
      </c>
      <c r="H36" s="7">
        <v>0.08</v>
      </c>
      <c r="I36" s="7">
        <v>0.1</v>
      </c>
      <c r="J36" s="7">
        <v>0.12</v>
      </c>
      <c r="K36" s="7">
        <v>0.14</v>
      </c>
      <c r="L36" s="7">
        <v>0.16</v>
      </c>
      <c r="M36" s="7">
        <v>0.18</v>
      </c>
      <c r="N36" s="7">
        <v>0.2</v>
      </c>
      <c r="O36" s="7">
        <v>0.2</v>
      </c>
      <c r="P36" s="7">
        <v>0.2</v>
      </c>
      <c r="Q36" s="7">
        <v>0.2</v>
      </c>
      <c r="R36" s="7">
        <v>0.2</v>
      </c>
      <c r="S36" s="7">
        <v>0.2</v>
      </c>
      <c r="T36" s="7">
        <v>0.2</v>
      </c>
      <c r="U36" s="7">
        <v>0.2</v>
      </c>
      <c r="V36" s="7">
        <v>0.2</v>
      </c>
      <c r="W36" s="7">
        <v>0.2</v>
      </c>
      <c r="X36" s="7">
        <v>0.2</v>
      </c>
    </row>
    <row r="37" spans="1:24" ht="14.25">
      <c r="A37" s="7" t="s">
        <v>537</v>
      </c>
      <c r="B37" s="7" t="s">
        <v>537</v>
      </c>
      <c r="D37" s="7">
        <v>0.009</v>
      </c>
      <c r="E37" s="7">
        <v>0.021</v>
      </c>
      <c r="F37" s="7">
        <v>0.037</v>
      </c>
      <c r="G37" s="7">
        <v>0.037</v>
      </c>
      <c r="H37" s="7">
        <v>0.037</v>
      </c>
      <c r="I37" s="7">
        <v>0.037</v>
      </c>
      <c r="J37" s="7">
        <v>0.037</v>
      </c>
      <c r="K37" s="7">
        <v>0.037</v>
      </c>
      <c r="L37" s="7">
        <v>0.037</v>
      </c>
      <c r="M37" s="7">
        <v>0.037</v>
      </c>
      <c r="N37" s="7">
        <v>0.037</v>
      </c>
      <c r="O37" s="7">
        <v>0.037</v>
      </c>
      <c r="P37" s="7">
        <v>0.037</v>
      </c>
      <c r="Q37" s="7">
        <v>0.037</v>
      </c>
      <c r="R37" s="7">
        <v>0.037</v>
      </c>
      <c r="S37" s="7">
        <v>0.037</v>
      </c>
      <c r="T37" s="7">
        <v>0.037</v>
      </c>
      <c r="U37" s="7">
        <v>0.037</v>
      </c>
      <c r="V37" s="7">
        <v>0.037</v>
      </c>
      <c r="W37" s="7">
        <v>0.037</v>
      </c>
      <c r="X37" s="7">
        <v>0.037</v>
      </c>
    </row>
    <row r="38" spans="1:24" ht="14.25">
      <c r="A38" s="7" t="s">
        <v>2625</v>
      </c>
      <c r="B38" s="7" t="s">
        <v>2625</v>
      </c>
      <c r="D38" s="7">
        <v>0.002</v>
      </c>
      <c r="E38" s="7">
        <v>0.003</v>
      </c>
      <c r="F38" s="7">
        <v>0.005</v>
      </c>
      <c r="G38" s="7">
        <v>0.006</v>
      </c>
      <c r="H38" s="7">
        <v>0.008</v>
      </c>
      <c r="I38" s="7">
        <v>0.009</v>
      </c>
      <c r="J38" s="7">
        <v>0.011</v>
      </c>
      <c r="K38" s="7">
        <v>0.014</v>
      </c>
      <c r="L38" s="7">
        <v>0.016</v>
      </c>
      <c r="M38" s="7">
        <v>0.021</v>
      </c>
      <c r="N38" s="7">
        <v>0.026</v>
      </c>
      <c r="O38" s="7">
        <v>0.031</v>
      </c>
      <c r="P38" s="7">
        <v>0.031</v>
      </c>
      <c r="Q38" s="7">
        <v>0.031</v>
      </c>
      <c r="R38" s="7">
        <v>0.031</v>
      </c>
      <c r="S38" s="7">
        <v>0.031</v>
      </c>
      <c r="T38" s="7">
        <v>0.031</v>
      </c>
      <c r="U38" s="7">
        <v>0.031</v>
      </c>
      <c r="V38" s="7">
        <v>0.031</v>
      </c>
      <c r="W38" s="7">
        <v>0.031</v>
      </c>
      <c r="X38" s="7">
        <v>0.031</v>
      </c>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mergeCells count="7">
    <mergeCell ref="A1:H1"/>
    <mergeCell ref="A2:G2"/>
    <mergeCell ref="A4:H4"/>
    <mergeCell ref="A5:B5"/>
    <mergeCell ref="C5:K5"/>
    <mergeCell ref="C6:K6"/>
    <mergeCell ref="C7:K7"/>
  </mergeCells>
  <printOptions/>
  <pageMargins left="0.75" right="0.75" top="1" bottom="1" header="0.5" footer="0.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D29"/>
  <sheetViews>
    <sheetView workbookViewId="0" topLeftCell="A1">
      <pane ySplit="4" topLeftCell="A5" activePane="bottomLeft" state="frozen"/>
      <selection pane="topLeft" activeCell="A1" sqref="A1"/>
      <selection pane="bottomLeft" activeCell="A5" sqref="A5"/>
    </sheetView>
  </sheetViews>
  <sheetFormatPr defaultColWidth="9.140625" defaultRowHeight="15" customHeight="1"/>
  <cols>
    <col min="1" max="1" width="12.57421875" style="0" customWidth="1"/>
    <col min="2" max="2" width="12.7109375" style="0" customWidth="1"/>
    <col min="3" max="3" width="12.57421875" style="0" customWidth="1"/>
    <col min="4" max="6" width="9.140625" style="0" customWidth="1"/>
  </cols>
  <sheetData>
    <row r="1" ht="15" customHeight="1">
      <c r="A1" s="1" t="s">
        <v>2203</v>
      </c>
    </row>
    <row r="2" ht="15" customHeight="1"/>
    <row r="3" spans="1:3" ht="15" customHeight="1">
      <c r="A3" s="15"/>
      <c r="B3" s="15"/>
      <c r="C3" s="15"/>
    </row>
    <row r="4" spans="1:4" ht="42.75">
      <c r="A4" s="185" t="s">
        <v>2367</v>
      </c>
      <c r="B4" s="185" t="s">
        <v>283</v>
      </c>
      <c r="C4" s="185" t="s">
        <v>1424</v>
      </c>
      <c r="D4" s="88"/>
    </row>
    <row r="5" spans="1:4" ht="15" customHeight="1">
      <c r="A5" s="419" t="s">
        <v>1499</v>
      </c>
      <c r="B5" s="419" t="s">
        <v>2487</v>
      </c>
      <c r="C5" s="419">
        <v>10</v>
      </c>
      <c r="D5" s="88"/>
    </row>
    <row r="6" spans="1:4" ht="15" customHeight="1">
      <c r="A6" s="419" t="s">
        <v>1472</v>
      </c>
      <c r="B6" s="419" t="s">
        <v>2487</v>
      </c>
      <c r="C6" s="419">
        <v>25</v>
      </c>
      <c r="D6" s="88"/>
    </row>
    <row r="7" spans="1:4" ht="15" customHeight="1">
      <c r="A7" s="419" t="s">
        <v>1470</v>
      </c>
      <c r="B7" s="419" t="s">
        <v>2487</v>
      </c>
      <c r="C7" s="419">
        <v>75</v>
      </c>
      <c r="D7" s="88"/>
    </row>
    <row r="8" spans="1:4" ht="15" customHeight="1">
      <c r="A8" s="419" t="s">
        <v>1469</v>
      </c>
      <c r="B8" s="419" t="s">
        <v>2487</v>
      </c>
      <c r="C8" s="419">
        <v>100</v>
      </c>
      <c r="D8" s="88"/>
    </row>
    <row r="9" spans="1:4" ht="15" customHeight="1">
      <c r="A9" s="419" t="s">
        <v>1468</v>
      </c>
      <c r="B9" s="419" t="s">
        <v>2487</v>
      </c>
      <c r="C9" s="419">
        <v>200</v>
      </c>
      <c r="D9" s="88"/>
    </row>
    <row r="10" spans="1:4" ht="15" customHeight="1">
      <c r="A10" s="419" t="s">
        <v>1478</v>
      </c>
      <c r="B10" s="419" t="s">
        <v>2487</v>
      </c>
      <c r="C10" s="419">
        <v>300</v>
      </c>
      <c r="D10" s="88"/>
    </row>
    <row r="11" spans="1:4" ht="15" customHeight="1">
      <c r="A11" s="419" t="s">
        <v>1477</v>
      </c>
      <c r="B11" s="419" t="s">
        <v>2487</v>
      </c>
      <c r="C11" s="419">
        <v>400</v>
      </c>
      <c r="D11" s="88"/>
    </row>
    <row r="12" spans="1:4" ht="15" customHeight="1">
      <c r="A12" s="419" t="s">
        <v>1475</v>
      </c>
      <c r="B12" s="419" t="s">
        <v>2487</v>
      </c>
      <c r="C12" s="419">
        <v>500</v>
      </c>
      <c r="D12" s="88"/>
    </row>
    <row r="13" spans="1:4" ht="15" customHeight="1">
      <c r="A13" s="419" t="s">
        <v>1474</v>
      </c>
      <c r="B13" s="419" t="s">
        <v>2487</v>
      </c>
      <c r="C13" s="419">
        <v>800</v>
      </c>
      <c r="D13" s="88"/>
    </row>
    <row r="14" spans="1:4" ht="15" customHeight="1">
      <c r="A14" s="419" t="s">
        <v>641</v>
      </c>
      <c r="B14" s="419" t="s">
        <v>2487</v>
      </c>
      <c r="C14" s="420">
        <v>1262</v>
      </c>
      <c r="D14" s="88"/>
    </row>
    <row r="15" spans="1:4" ht="15" customHeight="1">
      <c r="A15" s="419" t="s">
        <v>637</v>
      </c>
      <c r="B15" s="419" t="s">
        <v>558</v>
      </c>
      <c r="C15" s="419">
        <v>25</v>
      </c>
      <c r="D15" s="88"/>
    </row>
    <row r="16" spans="1:4" ht="15" customHeight="1">
      <c r="A16" s="419" t="s">
        <v>638</v>
      </c>
      <c r="B16" s="419" t="s">
        <v>558</v>
      </c>
      <c r="C16" s="419">
        <v>200</v>
      </c>
      <c r="D16" s="88"/>
    </row>
    <row r="17" spans="1:4" ht="15" customHeight="1">
      <c r="A17" s="419" t="s">
        <v>647</v>
      </c>
      <c r="B17" s="419" t="s">
        <v>558</v>
      </c>
      <c r="C17" s="419">
        <v>600</v>
      </c>
      <c r="D17" s="88"/>
    </row>
    <row r="18" spans="1:4" ht="15" customHeight="1">
      <c r="A18" s="419" t="s">
        <v>648</v>
      </c>
      <c r="B18" s="419" t="s">
        <v>558</v>
      </c>
      <c r="C18" s="419">
        <v>900</v>
      </c>
      <c r="D18" s="88"/>
    </row>
    <row r="19" spans="1:4" ht="15" customHeight="1">
      <c r="A19" s="419" t="s">
        <v>644</v>
      </c>
      <c r="B19" s="419" t="s">
        <v>558</v>
      </c>
      <c r="C19" s="420">
        <v>1203</v>
      </c>
      <c r="D19" s="88"/>
    </row>
    <row r="20" spans="1:4" ht="15" customHeight="1">
      <c r="A20" s="419" t="s">
        <v>646</v>
      </c>
      <c r="B20" s="419" t="s">
        <v>1326</v>
      </c>
      <c r="C20" s="419">
        <v>25</v>
      </c>
      <c r="D20" s="88"/>
    </row>
    <row r="21" spans="1:4" ht="15" customHeight="1">
      <c r="A21" s="419" t="s">
        <v>633</v>
      </c>
      <c r="B21" s="419" t="s">
        <v>1326</v>
      </c>
      <c r="C21" s="419">
        <v>100</v>
      </c>
      <c r="D21" s="88"/>
    </row>
    <row r="22" spans="1:4" ht="15" customHeight="1">
      <c r="A22" s="419" t="s">
        <v>634</v>
      </c>
      <c r="B22" s="419" t="s">
        <v>1326</v>
      </c>
      <c r="C22" s="419">
        <v>400</v>
      </c>
      <c r="D22" s="88"/>
    </row>
    <row r="23" spans="1:4" ht="15" customHeight="1">
      <c r="A23" s="419" t="s">
        <v>632</v>
      </c>
      <c r="B23" s="419" t="s">
        <v>1326</v>
      </c>
      <c r="C23" s="419">
        <v>700</v>
      </c>
      <c r="D23" s="88"/>
    </row>
    <row r="24" spans="1:4" ht="15" customHeight="1">
      <c r="A24" s="419" t="s">
        <v>9</v>
      </c>
      <c r="B24" s="419" t="s">
        <v>1326</v>
      </c>
      <c r="C24" s="419">
        <v>935</v>
      </c>
      <c r="D24" s="88"/>
    </row>
    <row r="25" spans="1:4" ht="15" customHeight="1">
      <c r="A25" s="421" t="s">
        <v>2207</v>
      </c>
      <c r="B25" s="421"/>
      <c r="C25" s="421">
        <f>SUM(C5:C24)</f>
      </c>
      <c r="D25" s="88"/>
    </row>
    <row r="26" spans="1:3" ht="15" customHeight="1">
      <c r="A26" s="44"/>
      <c r="B26" s="44"/>
      <c r="C26" s="44"/>
    </row>
    <row r="27" ht="15" customHeight="1"/>
    <row r="28" ht="15" customHeight="1">
      <c r="A28" s="4" t="s">
        <v>1126</v>
      </c>
    </row>
    <row r="29" ht="15" customHeight="1">
      <c r="A29" s="4" t="s">
        <v>1657</v>
      </c>
    </row>
  </sheetData>
  <mergeCells count="1">
    <mergeCell ref="A25:B25"/>
  </mergeCells>
  <printOptions/>
  <pageMargins left="0.75" right="0.75" top="1" bottom="1" header="0.5" footer="0.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G60"/>
  <sheetViews>
    <sheetView workbookViewId="0" topLeftCell="A1"/>
  </sheetViews>
  <sheetFormatPr defaultColWidth="9.140625" defaultRowHeight="15" customHeight="1"/>
  <cols>
    <col min="1" max="1" width="20.8515625" style="0" customWidth="1"/>
    <col min="2" max="2" width="9.140625" style="0" customWidth="1"/>
    <col min="3" max="5" width="12.28125" style="0" customWidth="1"/>
    <col min="6" max="6" width="2.00390625" style="0" customWidth="1"/>
    <col min="7" max="7" width="25.421875" style="0" customWidth="1"/>
  </cols>
  <sheetData>
    <row r="1" ht="15" customHeight="1">
      <c r="A1" s="1" t="s">
        <v>2052</v>
      </c>
    </row>
    <row r="2" ht="15" customHeight="1">
      <c r="A2" s="319" t="s">
        <v>958</v>
      </c>
    </row>
    <row r="3" spans="1:5" ht="15" customHeight="1">
      <c r="A3" s="15"/>
      <c r="B3" s="15"/>
      <c r="C3" s="15"/>
      <c r="D3" s="15"/>
      <c r="E3" s="15"/>
    </row>
    <row r="4" spans="1:6" ht="90">
      <c r="A4" s="422" t="s">
        <v>512</v>
      </c>
      <c r="B4" s="422" t="s">
        <v>349</v>
      </c>
      <c r="C4" s="423" t="s">
        <v>2130</v>
      </c>
      <c r="D4" s="423" t="s">
        <v>2120</v>
      </c>
      <c r="E4" s="423" t="s">
        <v>1162</v>
      </c>
      <c r="F4" s="88"/>
    </row>
    <row r="5" spans="1:6" ht="15" customHeight="1">
      <c r="A5" s="322" t="s">
        <v>215</v>
      </c>
      <c r="B5" s="322" t="s">
        <v>993</v>
      </c>
      <c r="C5" s="424">
        <v>124203</v>
      </c>
      <c r="D5" s="425">
        <v>0.0188</v>
      </c>
      <c r="E5" s="425">
        <v>0.0131</v>
      </c>
      <c r="F5" s="88"/>
    </row>
    <row r="6" spans="1:6" ht="15" customHeight="1">
      <c r="A6" s="322" t="s">
        <v>2447</v>
      </c>
      <c r="B6" s="322" t="s">
        <v>1324</v>
      </c>
      <c r="C6" s="424">
        <v>159507</v>
      </c>
      <c r="D6" s="425">
        <v>0.0137</v>
      </c>
      <c r="E6" s="425">
        <v>0.0053</v>
      </c>
      <c r="F6" s="88"/>
    </row>
    <row r="7" spans="1:6" ht="15" customHeight="1">
      <c r="A7" s="322" t="s">
        <v>397</v>
      </c>
      <c r="B7" s="322" t="s">
        <v>563</v>
      </c>
      <c r="C7" s="424">
        <v>316195</v>
      </c>
      <c r="D7" s="425">
        <v>0.0169</v>
      </c>
      <c r="E7" s="425">
        <v>0.0065</v>
      </c>
      <c r="F7" s="88"/>
    </row>
    <row r="8" spans="1:6" ht="15" customHeight="1">
      <c r="A8" s="322" t="s">
        <v>2575</v>
      </c>
      <c r="B8" s="322" t="s">
        <v>2575</v>
      </c>
      <c r="C8" s="424">
        <v>229020</v>
      </c>
      <c r="D8" s="425">
        <v>0.0173</v>
      </c>
      <c r="E8" s="425">
        <v>0.0124</v>
      </c>
      <c r="F8" s="88"/>
    </row>
    <row r="9" spans="1:6" ht="15" customHeight="1">
      <c r="A9" s="322" t="s">
        <v>266</v>
      </c>
      <c r="B9" s="322" t="s">
        <v>1305</v>
      </c>
      <c r="C9" s="424">
        <v>29828</v>
      </c>
      <c r="D9" s="425">
        <v>0.0087</v>
      </c>
      <c r="E9" s="425">
        <v>0.0078</v>
      </c>
      <c r="F9" s="88"/>
    </row>
    <row r="10" spans="1:7" ht="256.5">
      <c r="A10" s="322" t="s">
        <v>2376</v>
      </c>
      <c r="B10" s="322" t="s">
        <v>2455</v>
      </c>
      <c r="C10" s="426">
        <v>97101</v>
      </c>
      <c r="D10" s="427">
        <v>0.0105</v>
      </c>
      <c r="E10" s="425">
        <v>0.0061</v>
      </c>
      <c r="F10" s="88"/>
      <c r="G10" s="7" t="s">
        <v>853</v>
      </c>
    </row>
    <row r="11" spans="1:7" ht="15" customHeight="1">
      <c r="A11" s="322" t="s">
        <v>2459</v>
      </c>
      <c r="B11" s="322" t="s">
        <v>2467</v>
      </c>
      <c r="C11" s="426">
        <v>94678</v>
      </c>
      <c r="D11" s="427">
        <v>0.008</v>
      </c>
      <c r="E11" s="425">
        <v>0.0079</v>
      </c>
      <c r="F11" s="88"/>
      <c r="G11" s="7" t="s">
        <v>15</v>
      </c>
    </row>
    <row r="12" spans="1:7" ht="15" customHeight="1">
      <c r="A12" s="322" t="s">
        <v>1303</v>
      </c>
      <c r="B12" s="322" t="s">
        <v>1233</v>
      </c>
      <c r="C12" s="426">
        <v>96157</v>
      </c>
      <c r="D12" s="427">
        <v>0.0087</v>
      </c>
      <c r="E12" s="425">
        <v>0.0082</v>
      </c>
      <c r="F12" s="88"/>
      <c r="G12" s="7" t="s">
        <v>15</v>
      </c>
    </row>
    <row r="13" spans="1:7" ht="15" customHeight="1">
      <c r="A13" s="322" t="s">
        <v>229</v>
      </c>
      <c r="B13" s="322" t="s">
        <v>1305</v>
      </c>
      <c r="C13" s="426">
        <v>137739</v>
      </c>
      <c r="D13" s="427">
        <v>0.0085</v>
      </c>
      <c r="E13" s="425">
        <v>0.0078</v>
      </c>
      <c r="F13" s="88"/>
      <c r="G13" s="7" t="s">
        <v>15</v>
      </c>
    </row>
    <row r="14" spans="1:7" ht="15" customHeight="1">
      <c r="A14" s="322" t="s">
        <v>209</v>
      </c>
      <c r="B14" s="322" t="s">
        <v>1318</v>
      </c>
      <c r="C14" s="426">
        <v>66425</v>
      </c>
      <c r="D14" s="427">
        <v>0.011</v>
      </c>
      <c r="E14" s="425">
        <v>0.0066</v>
      </c>
      <c r="F14" s="88"/>
      <c r="G14" s="7" t="s">
        <v>15</v>
      </c>
    </row>
    <row r="15" spans="1:6" ht="15" customHeight="1">
      <c r="A15" s="322" t="s">
        <v>1601</v>
      </c>
      <c r="B15" s="322" t="s">
        <v>1305</v>
      </c>
      <c r="C15" s="424">
        <v>29481</v>
      </c>
      <c r="D15" s="425">
        <v>0.0181</v>
      </c>
      <c r="E15" s="425">
        <v>0.0078</v>
      </c>
      <c r="F15" s="88"/>
    </row>
    <row r="16" spans="1:7" ht="299.25">
      <c r="A16" s="322" t="s">
        <v>2149</v>
      </c>
      <c r="B16" s="322" t="s">
        <v>248</v>
      </c>
      <c r="C16" s="428">
        <v>129768</v>
      </c>
      <c r="D16" s="429">
        <v>0.0002</v>
      </c>
      <c r="E16" s="429">
        <v>0</v>
      </c>
      <c r="F16" s="88"/>
      <c r="G16" s="7" t="s">
        <v>716</v>
      </c>
    </row>
    <row r="17" spans="1:6" ht="15" customHeight="1">
      <c r="A17" s="322" t="s">
        <v>2219</v>
      </c>
      <c r="B17" s="322" t="s">
        <v>1328</v>
      </c>
      <c r="C17" s="424">
        <v>58092</v>
      </c>
      <c r="D17" s="425">
        <v>0.0166</v>
      </c>
      <c r="E17" s="425">
        <v>0.0049</v>
      </c>
      <c r="F17" s="88"/>
    </row>
    <row r="18" spans="1:6" ht="15" customHeight="1">
      <c r="A18" s="322" t="s">
        <v>1036</v>
      </c>
      <c r="B18" s="322" t="s">
        <v>1875</v>
      </c>
      <c r="C18" s="424">
        <v>110014</v>
      </c>
      <c r="D18" s="425">
        <v>0.0094</v>
      </c>
      <c r="E18" s="425">
        <v>0.01</v>
      </c>
      <c r="F18" s="88"/>
    </row>
    <row r="19" spans="1:6" ht="15" customHeight="1">
      <c r="A19" s="322" t="s">
        <v>1822</v>
      </c>
      <c r="B19" s="322" t="s">
        <v>379</v>
      </c>
      <c r="C19" s="424">
        <v>246983</v>
      </c>
      <c r="D19" s="425">
        <v>0.013</v>
      </c>
      <c r="E19" s="425">
        <v>0.0094</v>
      </c>
      <c r="F19" s="88"/>
    </row>
    <row r="20" spans="1:7" ht="142.5">
      <c r="A20" s="322" t="s">
        <v>2453</v>
      </c>
      <c r="B20" s="322" t="s">
        <v>1849</v>
      </c>
      <c r="C20" s="430">
        <v>63281</v>
      </c>
      <c r="D20" s="431">
        <v>0.002</v>
      </c>
      <c r="E20" s="425">
        <v>0.0051</v>
      </c>
      <c r="F20" s="88"/>
      <c r="G20" s="7" t="s">
        <v>2588</v>
      </c>
    </row>
    <row r="21" spans="1:7" ht="15" customHeight="1">
      <c r="A21" s="322" t="s">
        <v>784</v>
      </c>
      <c r="B21" s="322" t="s">
        <v>2157</v>
      </c>
      <c r="C21" s="430">
        <v>19524</v>
      </c>
      <c r="D21" s="431">
        <v>0.0014</v>
      </c>
      <c r="E21" s="425">
        <v>0.0085</v>
      </c>
      <c r="F21" s="88"/>
      <c r="G21" s="7" t="s">
        <v>15</v>
      </c>
    </row>
    <row r="22" spans="1:7" ht="15" customHeight="1">
      <c r="A22" s="322" t="s">
        <v>1712</v>
      </c>
      <c r="B22" s="322" t="s">
        <v>2068</v>
      </c>
      <c r="C22" s="430">
        <v>73315</v>
      </c>
      <c r="D22" s="431">
        <v>0.0039</v>
      </c>
      <c r="E22" s="425">
        <v>0.0088</v>
      </c>
      <c r="F22" s="88"/>
      <c r="G22" s="7" t="s">
        <v>15</v>
      </c>
    </row>
    <row r="23" spans="1:7" ht="15" customHeight="1">
      <c r="A23" s="322" t="s">
        <v>442</v>
      </c>
      <c r="B23" s="322" t="s">
        <v>2456</v>
      </c>
      <c r="C23" s="430">
        <v>135784</v>
      </c>
      <c r="D23" s="431">
        <v>-0.0098</v>
      </c>
      <c r="E23" s="425">
        <v>0.0067</v>
      </c>
      <c r="F23" s="88"/>
      <c r="G23" s="7" t="s">
        <v>15</v>
      </c>
    </row>
    <row r="24" spans="1:7" ht="15" customHeight="1">
      <c r="A24" s="322" t="s">
        <v>2618</v>
      </c>
      <c r="B24" s="322" t="s">
        <v>2456</v>
      </c>
      <c r="C24" s="430">
        <v>144050</v>
      </c>
      <c r="D24" s="431">
        <v>0.0086</v>
      </c>
      <c r="E24" s="425">
        <v>0.0067</v>
      </c>
      <c r="F24" s="88"/>
      <c r="G24" s="7" t="s">
        <v>15</v>
      </c>
    </row>
    <row r="25" spans="1:7" ht="15" customHeight="1">
      <c r="A25" s="322" t="s">
        <v>2615</v>
      </c>
      <c r="B25" s="322" t="s">
        <v>2455</v>
      </c>
      <c r="C25" s="430">
        <v>520031</v>
      </c>
      <c r="D25" s="431">
        <v>0.004</v>
      </c>
      <c r="E25" s="425">
        <v>0.0061</v>
      </c>
      <c r="F25" s="88"/>
      <c r="G25" s="7" t="s">
        <v>15</v>
      </c>
    </row>
    <row r="26" spans="1:6" ht="15" customHeight="1">
      <c r="A26" s="322" t="s">
        <v>1533</v>
      </c>
      <c r="B26" s="322" t="s">
        <v>1533</v>
      </c>
      <c r="C26" s="424">
        <v>72067</v>
      </c>
      <c r="D26" s="425">
        <v>0.0121</v>
      </c>
      <c r="E26" s="425">
        <v>0.0127</v>
      </c>
      <c r="F26" s="88"/>
    </row>
    <row r="27" spans="1:6" ht="15" customHeight="1">
      <c r="A27" s="322" t="s">
        <v>1923</v>
      </c>
      <c r="B27" s="322" t="s">
        <v>1500</v>
      </c>
      <c r="C27" s="424">
        <v>249461</v>
      </c>
      <c r="D27" s="425">
        <v>0.0194</v>
      </c>
      <c r="E27" s="425">
        <v>0.0081</v>
      </c>
      <c r="F27" s="88"/>
    </row>
    <row r="28" spans="1:6" ht="15" customHeight="1">
      <c r="A28" s="322" t="s">
        <v>2121</v>
      </c>
      <c r="B28" s="322" t="s">
        <v>1875</v>
      </c>
      <c r="C28" s="424">
        <v>179898</v>
      </c>
      <c r="D28" s="425">
        <v>0.0131</v>
      </c>
      <c r="E28" s="425">
        <v>0.01</v>
      </c>
      <c r="F28" s="88"/>
    </row>
    <row r="29" spans="1:6" ht="15" customHeight="1">
      <c r="A29" s="322" t="s">
        <v>1090</v>
      </c>
      <c r="B29" s="322" t="s">
        <v>81</v>
      </c>
      <c r="C29" s="424">
        <v>75955</v>
      </c>
      <c r="D29" s="425">
        <v>0.0122</v>
      </c>
      <c r="E29" s="425">
        <v>0.0091</v>
      </c>
      <c r="F29" s="88"/>
    </row>
    <row r="30" spans="1:6" ht="15" customHeight="1">
      <c r="A30" s="322" t="s">
        <v>1089</v>
      </c>
      <c r="B30" s="322" t="s">
        <v>307</v>
      </c>
      <c r="C30" s="424">
        <v>163927</v>
      </c>
      <c r="D30" s="425">
        <v>0.0115</v>
      </c>
      <c r="E30" s="425">
        <v>0.0064</v>
      </c>
      <c r="F30" s="88"/>
    </row>
    <row r="31" spans="1:6" ht="15" customHeight="1">
      <c r="A31" s="322" t="s">
        <v>537</v>
      </c>
      <c r="B31" s="322" t="s">
        <v>1328</v>
      </c>
      <c r="C31" s="424">
        <v>173627</v>
      </c>
      <c r="D31" s="425">
        <v>0.0097</v>
      </c>
      <c r="E31" s="425">
        <v>0.0049</v>
      </c>
      <c r="F31" s="88"/>
    </row>
    <row r="32" spans="1:6" ht="15" customHeight="1">
      <c r="A32" s="322" t="s">
        <v>2625</v>
      </c>
      <c r="B32" s="322" t="s">
        <v>1638</v>
      </c>
      <c r="C32" s="424">
        <v>236109</v>
      </c>
      <c r="D32" s="425">
        <v>0.0162</v>
      </c>
      <c r="E32" s="425">
        <v>0.0096</v>
      </c>
      <c r="F32" s="88"/>
    </row>
    <row r="33" spans="1:6" ht="15" customHeight="1">
      <c r="A33" s="322" t="s">
        <v>557</v>
      </c>
      <c r="B33" s="322" t="s">
        <v>1596</v>
      </c>
      <c r="C33" s="424">
        <v>64239</v>
      </c>
      <c r="D33" s="425">
        <v>0.0157</v>
      </c>
      <c r="E33" s="425">
        <v>0.0141</v>
      </c>
      <c r="F33" s="88"/>
    </row>
    <row r="34" spans="1:6" ht="15" customHeight="1">
      <c r="A34" s="322" t="s">
        <v>1523</v>
      </c>
      <c r="B34" s="322" t="s">
        <v>1596</v>
      </c>
      <c r="C34" s="424">
        <v>63168</v>
      </c>
      <c r="D34" s="425">
        <v>0.0115</v>
      </c>
      <c r="E34" s="425">
        <v>0.0096</v>
      </c>
      <c r="F34" s="88"/>
    </row>
    <row r="35" spans="1:6" ht="15" customHeight="1">
      <c r="A35" s="322" t="s">
        <v>1703</v>
      </c>
      <c r="B35" s="322" t="s">
        <v>1596</v>
      </c>
      <c r="C35" s="424">
        <v>142313</v>
      </c>
      <c r="D35" s="425">
        <v>-0.0029</v>
      </c>
      <c r="E35" s="425">
        <v>0.0067</v>
      </c>
      <c r="F35" s="88"/>
    </row>
    <row r="36" spans="1:6" ht="15" customHeight="1">
      <c r="A36" s="322" t="s">
        <v>2229</v>
      </c>
      <c r="B36" s="322" t="s">
        <v>1596</v>
      </c>
      <c r="C36" s="424">
        <v>48058</v>
      </c>
      <c r="D36" s="425">
        <v>0.02</v>
      </c>
      <c r="E36" s="425">
        <v>0.0078</v>
      </c>
      <c r="F36" s="88"/>
    </row>
    <row r="37" spans="1:6" ht="15" customHeight="1">
      <c r="A37" s="44"/>
      <c r="B37" s="44"/>
      <c r="C37" s="44"/>
      <c r="D37" s="44"/>
      <c r="E37" s="72"/>
      <c r="F37" s="88"/>
    </row>
    <row r="38" spans="5:6" ht="15" customHeight="1">
      <c r="E38" s="73"/>
      <c r="F38" s="88"/>
    </row>
    <row r="39" spans="1:6" ht="15" customHeight="1">
      <c r="A39" s="4" t="s">
        <v>1126</v>
      </c>
      <c r="E39" s="73"/>
      <c r="F39" s="88"/>
    </row>
    <row r="40" spans="1:6" ht="15" customHeight="1">
      <c r="A40" s="4" t="s">
        <v>1657</v>
      </c>
      <c r="E40" s="73"/>
      <c r="F40" s="88"/>
    </row>
    <row r="41" spans="1:6" ht="15" customHeight="1">
      <c r="A41" s="4"/>
      <c r="E41" s="73"/>
      <c r="F41" s="88"/>
    </row>
    <row r="42" spans="1:6" ht="409.5">
      <c r="A42" s="103" t="s">
        <v>1055</v>
      </c>
      <c r="E42" s="73"/>
      <c r="F42" s="88"/>
    </row>
    <row r="43" spans="1:6" ht="15" customHeight="1">
      <c r="A43" s="74"/>
      <c r="B43" s="53"/>
      <c r="C43" s="53"/>
      <c r="D43" s="53"/>
      <c r="E43" s="73"/>
      <c r="F43" s="88"/>
    </row>
    <row r="44" spans="1:6" ht="15" customHeight="1">
      <c r="A44" s="322" t="s">
        <v>1177</v>
      </c>
      <c r="B44" s="322" t="s">
        <v>1849</v>
      </c>
      <c r="C44" s="424">
        <v>65364</v>
      </c>
      <c r="D44" s="425">
        <v>0.0073</v>
      </c>
      <c r="E44" s="112"/>
      <c r="F44" s="88"/>
    </row>
    <row r="45" spans="1:6" ht="15" customHeight="1">
      <c r="A45" s="322" t="s">
        <v>141</v>
      </c>
      <c r="B45" s="322" t="s">
        <v>2157</v>
      </c>
      <c r="C45" s="424">
        <v>20093</v>
      </c>
      <c r="D45" s="425">
        <v>0.0082</v>
      </c>
      <c r="E45" s="112"/>
      <c r="F45" s="88"/>
    </row>
    <row r="46" spans="1:6" ht="15" customHeight="1">
      <c r="A46" s="322" t="s">
        <v>700</v>
      </c>
      <c r="B46" s="322" t="s">
        <v>2068</v>
      </c>
      <c r="C46" s="424">
        <v>74987</v>
      </c>
      <c r="D46" s="425">
        <v>0.0099</v>
      </c>
      <c r="E46" s="112"/>
      <c r="F46" s="88"/>
    </row>
    <row r="47" spans="1:6" ht="15" customHeight="1">
      <c r="A47" s="70"/>
      <c r="B47" s="44"/>
      <c r="C47" s="44"/>
      <c r="D47" s="44"/>
      <c r="E47" s="73"/>
      <c r="F47" s="88"/>
    </row>
    <row r="48" spans="1:6" ht="15" customHeight="1">
      <c r="A48" s="4"/>
      <c r="B48" s="53"/>
      <c r="C48" s="53"/>
      <c r="D48" s="53"/>
      <c r="E48" s="73"/>
      <c r="F48" s="88"/>
    </row>
    <row r="49" spans="1:6" ht="15" customHeight="1">
      <c r="A49" s="4"/>
      <c r="B49" s="44"/>
      <c r="C49" s="44"/>
      <c r="D49" s="72"/>
      <c r="E49" s="112"/>
      <c r="F49" s="88"/>
    </row>
    <row r="50" spans="1:6" ht="15" customHeight="1">
      <c r="A50" s="4"/>
      <c r="D50" s="73"/>
      <c r="E50" s="112"/>
      <c r="F50" s="88"/>
    </row>
    <row r="51" spans="1:6" ht="15" customHeight="1">
      <c r="A51" s="4"/>
      <c r="D51" s="73"/>
      <c r="E51" s="112"/>
      <c r="F51" s="88"/>
    </row>
    <row r="52" spans="1:6" ht="15" customHeight="1">
      <c r="A52" s="4"/>
      <c r="D52" s="73"/>
      <c r="E52" s="112"/>
      <c r="F52" s="88"/>
    </row>
    <row r="53" spans="1:6" ht="15" customHeight="1">
      <c r="A53" s="4"/>
      <c r="D53" s="73"/>
      <c r="E53" s="112"/>
      <c r="F53" s="88"/>
    </row>
    <row r="54" spans="1:6" ht="15" customHeight="1">
      <c r="A54" s="74"/>
      <c r="B54" s="53"/>
      <c r="C54" s="53"/>
      <c r="D54" s="75"/>
      <c r="E54" s="112"/>
      <c r="F54" s="88"/>
    </row>
    <row r="55" spans="1:6" ht="15" customHeight="1">
      <c r="A55" s="70"/>
      <c r="B55" s="44"/>
      <c r="C55" s="44"/>
      <c r="D55" s="44"/>
      <c r="E55" s="73"/>
      <c r="F55" s="88"/>
    </row>
    <row r="56" spans="1:6" ht="15" customHeight="1">
      <c r="A56" s="4"/>
      <c r="E56" s="73"/>
      <c r="F56" s="88"/>
    </row>
    <row r="57" spans="1:6" ht="15" customHeight="1">
      <c r="A57" s="4"/>
      <c r="E57" s="73"/>
      <c r="F57" s="88"/>
    </row>
    <row r="58" spans="1:6" ht="15" customHeight="1">
      <c r="A58" s="4"/>
      <c r="E58" s="73"/>
      <c r="F58" s="88"/>
    </row>
    <row r="59" spans="1:6" ht="15" customHeight="1">
      <c r="A59" s="4"/>
      <c r="E59" s="73"/>
      <c r="F59" s="88"/>
    </row>
    <row r="60" spans="1:6" ht="15" customHeight="1">
      <c r="A60" s="4"/>
      <c r="E60" s="73"/>
      <c r="F60" s="88"/>
    </row>
  </sheetData>
  <mergeCells count="1">
    <mergeCell ref="A42:E42"/>
  </mergeCells>
  <printOptions/>
  <pageMargins left="0.75" right="0.75" top="1" bottom="1" header="0.5" footer="0.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G60"/>
  <sheetViews>
    <sheetView workbookViewId="0" topLeftCell="A1"/>
  </sheetViews>
  <sheetFormatPr defaultColWidth="9.140625" defaultRowHeight="15" customHeight="1"/>
  <cols>
    <col min="1" max="2" width="20.8515625" style="0" customWidth="1"/>
    <col min="3" max="3" width="9.140625" style="0" customWidth="1"/>
    <col min="4" max="6" width="12.28125" style="0" customWidth="1"/>
    <col min="7" max="7" width="28.28125" style="0" customWidth="1"/>
  </cols>
  <sheetData>
    <row r="1" ht="15" customHeight="1">
      <c r="A1" s="1" t="s">
        <v>1358</v>
      </c>
    </row>
    <row r="2" ht="15" customHeight="1">
      <c r="A2" s="319"/>
    </row>
    <row r="3" spans="1:6" ht="15" customHeight="1">
      <c r="A3" s="53"/>
      <c r="B3" s="53"/>
      <c r="C3" s="53"/>
      <c r="D3" s="53"/>
      <c r="E3" s="53"/>
      <c r="F3" s="53"/>
    </row>
    <row r="4" spans="1:7" ht="90">
      <c r="A4" s="422" t="s">
        <v>512</v>
      </c>
      <c r="B4" s="422" t="s">
        <v>1890</v>
      </c>
      <c r="C4" s="422" t="s">
        <v>349</v>
      </c>
      <c r="D4" s="423" t="s">
        <v>745</v>
      </c>
      <c r="E4" s="423" t="s">
        <v>2120</v>
      </c>
      <c r="F4" s="423" t="s">
        <v>1162</v>
      </c>
      <c r="G4" s="88"/>
    </row>
    <row r="5" spans="1:7" ht="15" customHeight="1">
      <c r="A5" s="65" t="s">
        <v>215</v>
      </c>
      <c r="B5" s="65" t="s">
        <v>860</v>
      </c>
      <c r="C5" s="65" t="s">
        <v>993</v>
      </c>
      <c r="D5" s="123">
        <v>27169</v>
      </c>
      <c r="E5" s="432">
        <v>0.0191</v>
      </c>
      <c r="F5" s="432">
        <v>0.0131</v>
      </c>
      <c r="G5" s="88"/>
    </row>
    <row r="6" spans="1:7" ht="15" customHeight="1">
      <c r="A6" s="65" t="s">
        <v>2447</v>
      </c>
      <c r="B6" s="65" t="s">
        <v>2447</v>
      </c>
      <c r="C6" s="65" t="s">
        <v>1324</v>
      </c>
      <c r="D6" s="123">
        <v>29623</v>
      </c>
      <c r="E6" s="432">
        <v>0.0128</v>
      </c>
      <c r="F6" s="432">
        <v>0.0053</v>
      </c>
      <c r="G6" s="88"/>
    </row>
    <row r="7" spans="1:7" ht="15" customHeight="1">
      <c r="A7" s="65" t="s">
        <v>397</v>
      </c>
      <c r="B7" s="65" t="s">
        <v>397</v>
      </c>
      <c r="C7" s="65" t="s">
        <v>563</v>
      </c>
      <c r="D7" s="123">
        <v>64964</v>
      </c>
      <c r="E7" s="432">
        <v>0.0169</v>
      </c>
      <c r="F7" s="432">
        <v>0.0065</v>
      </c>
      <c r="G7" s="88"/>
    </row>
    <row r="8" spans="1:7" ht="15" customHeight="1">
      <c r="A8" s="65" t="s">
        <v>2575</v>
      </c>
      <c r="B8" s="65" t="s">
        <v>2575</v>
      </c>
      <c r="C8" s="65" t="s">
        <v>2575</v>
      </c>
      <c r="D8" s="123">
        <v>46580</v>
      </c>
      <c r="E8" s="432">
        <v>0.0165</v>
      </c>
      <c r="F8" s="432">
        <v>0.0124</v>
      </c>
      <c r="G8" s="88"/>
    </row>
    <row r="9" spans="1:7" ht="15" customHeight="1">
      <c r="A9" s="65" t="s">
        <v>266</v>
      </c>
      <c r="B9" s="65" t="s">
        <v>266</v>
      </c>
      <c r="C9" s="65" t="s">
        <v>1305</v>
      </c>
      <c r="D9" s="123">
        <v>5512</v>
      </c>
      <c r="E9" s="432">
        <v>0.0089</v>
      </c>
      <c r="F9" s="432">
        <v>0.0078</v>
      </c>
      <c r="G9" s="88"/>
    </row>
    <row r="10" spans="1:7" ht="256.5">
      <c r="A10" s="65" t="s">
        <v>2376</v>
      </c>
      <c r="B10" s="65" t="s">
        <v>1249</v>
      </c>
      <c r="C10" s="65" t="s">
        <v>2455</v>
      </c>
      <c r="D10" s="433">
        <v>17792</v>
      </c>
      <c r="E10" s="434">
        <v>0.0111</v>
      </c>
      <c r="F10" s="435">
        <v>0.0061</v>
      </c>
      <c r="G10" s="7" t="s">
        <v>853</v>
      </c>
    </row>
    <row r="11" spans="1:7" ht="15" customHeight="1">
      <c r="A11" s="65" t="s">
        <v>2459</v>
      </c>
      <c r="B11" s="65" t="s">
        <v>1249</v>
      </c>
      <c r="C11" s="65" t="s">
        <v>2467</v>
      </c>
      <c r="D11" s="433">
        <v>19930</v>
      </c>
      <c r="E11" s="434">
        <v>0.0079</v>
      </c>
      <c r="F11" s="432">
        <v>0.0079</v>
      </c>
      <c r="G11" s="88" t="s">
        <v>15</v>
      </c>
    </row>
    <row r="12" spans="1:7" ht="15" customHeight="1">
      <c r="A12" s="65" t="s">
        <v>1303</v>
      </c>
      <c r="B12" s="65" t="s">
        <v>1249</v>
      </c>
      <c r="C12" s="65" t="s">
        <v>1233</v>
      </c>
      <c r="D12" s="433">
        <v>18713</v>
      </c>
      <c r="E12" s="434">
        <v>0.0092</v>
      </c>
      <c r="F12" s="432">
        <v>0.0082</v>
      </c>
      <c r="G12" s="88" t="s">
        <v>15</v>
      </c>
    </row>
    <row r="13" spans="1:7" ht="15" customHeight="1">
      <c r="A13" s="65" t="s">
        <v>229</v>
      </c>
      <c r="B13" s="65" t="s">
        <v>1249</v>
      </c>
      <c r="C13" s="65" t="s">
        <v>1305</v>
      </c>
      <c r="D13" s="433">
        <v>25929</v>
      </c>
      <c r="E13" s="434">
        <v>0.0093</v>
      </c>
      <c r="F13" s="432">
        <v>0.0078</v>
      </c>
      <c r="G13" s="88" t="s">
        <v>15</v>
      </c>
    </row>
    <row r="14" spans="1:7" ht="15" customHeight="1">
      <c r="A14" s="65" t="s">
        <v>209</v>
      </c>
      <c r="B14" s="65" t="s">
        <v>1249</v>
      </c>
      <c r="C14" s="65" t="s">
        <v>1318</v>
      </c>
      <c r="D14" s="433">
        <v>12790</v>
      </c>
      <c r="E14" s="434">
        <v>0.011</v>
      </c>
      <c r="F14" s="432">
        <v>0.0066</v>
      </c>
      <c r="G14" s="88" t="s">
        <v>15</v>
      </c>
    </row>
    <row r="15" spans="1:7" ht="15" customHeight="1">
      <c r="A15" s="65" t="s">
        <v>1601</v>
      </c>
      <c r="B15" s="65" t="s">
        <v>1194</v>
      </c>
      <c r="C15" s="65" t="s">
        <v>1305</v>
      </c>
      <c r="D15" s="123">
        <v>5580</v>
      </c>
      <c r="E15" s="432">
        <v>0.0152</v>
      </c>
      <c r="F15" s="432">
        <v>0.0078</v>
      </c>
      <c r="G15" s="88"/>
    </row>
    <row r="16" spans="1:7" ht="299.25">
      <c r="A16" s="65" t="s">
        <v>2149</v>
      </c>
      <c r="B16" s="65" t="s">
        <v>2149</v>
      </c>
      <c r="C16" s="65" t="s">
        <v>248</v>
      </c>
      <c r="D16" s="436">
        <v>27165</v>
      </c>
      <c r="E16" s="437">
        <v>0.0049</v>
      </c>
      <c r="F16" s="438">
        <v>0.0012</v>
      </c>
      <c r="G16" s="7" t="s">
        <v>716</v>
      </c>
    </row>
    <row r="17" spans="1:7" ht="15" customHeight="1">
      <c r="A17" s="65" t="s">
        <v>2219</v>
      </c>
      <c r="B17" s="65" t="s">
        <v>2219</v>
      </c>
      <c r="C17" s="65" t="s">
        <v>1328</v>
      </c>
      <c r="D17" s="123">
        <v>10858</v>
      </c>
      <c r="E17" s="432">
        <v>0.0156</v>
      </c>
      <c r="F17" s="432">
        <v>0.0049</v>
      </c>
      <c r="G17" s="88"/>
    </row>
    <row r="18" spans="1:7" ht="15" customHeight="1">
      <c r="A18" s="65" t="s">
        <v>1036</v>
      </c>
      <c r="B18" s="65" t="s">
        <v>1514</v>
      </c>
      <c r="C18" s="65" t="s">
        <v>1875</v>
      </c>
      <c r="D18" s="123">
        <v>24248</v>
      </c>
      <c r="E18" s="432">
        <v>0.0124</v>
      </c>
      <c r="F18" s="432">
        <v>0.01</v>
      </c>
      <c r="G18" s="88"/>
    </row>
    <row r="19" spans="1:7" ht="15" customHeight="1">
      <c r="A19" s="65" t="s">
        <v>1822</v>
      </c>
      <c r="B19" s="65" t="s">
        <v>379</v>
      </c>
      <c r="C19" s="65" t="s">
        <v>379</v>
      </c>
      <c r="D19" s="123">
        <v>41760</v>
      </c>
      <c r="E19" s="432">
        <v>0.0101</v>
      </c>
      <c r="F19" s="432">
        <v>0.0094</v>
      </c>
      <c r="G19" s="88"/>
    </row>
    <row r="20" spans="1:7" ht="142.5">
      <c r="A20" s="65" t="s">
        <v>1343</v>
      </c>
      <c r="B20" s="65" t="s">
        <v>2044</v>
      </c>
      <c r="C20" s="65" t="s">
        <v>1849</v>
      </c>
      <c r="D20" s="439">
        <v>11269</v>
      </c>
      <c r="E20" s="440">
        <v>0.001</v>
      </c>
      <c r="F20" s="435">
        <v>0.0051</v>
      </c>
      <c r="G20" s="7" t="s">
        <v>2588</v>
      </c>
    </row>
    <row r="21" spans="1:7" ht="15" customHeight="1">
      <c r="A21" s="65" t="s">
        <v>1858</v>
      </c>
      <c r="B21" s="65" t="s">
        <v>2044</v>
      </c>
      <c r="C21" s="65" t="s">
        <v>2157</v>
      </c>
      <c r="D21" s="439">
        <v>4280</v>
      </c>
      <c r="E21" s="440">
        <v>-0.0009</v>
      </c>
      <c r="F21" s="432">
        <v>0.0085</v>
      </c>
      <c r="G21" s="88" t="s">
        <v>15</v>
      </c>
    </row>
    <row r="22" spans="1:7" ht="15" customHeight="1">
      <c r="A22" s="65" t="s">
        <v>1947</v>
      </c>
      <c r="B22" s="65" t="s">
        <v>2044</v>
      </c>
      <c r="C22" s="65" t="s">
        <v>2068</v>
      </c>
      <c r="D22" s="439">
        <v>16622</v>
      </c>
      <c r="E22" s="440">
        <v>0.001</v>
      </c>
      <c r="F22" s="432">
        <v>0.0088</v>
      </c>
      <c r="G22" s="88" t="s">
        <v>15</v>
      </c>
    </row>
    <row r="23" spans="1:7" ht="15" customHeight="1">
      <c r="A23" s="65" t="s">
        <v>442</v>
      </c>
      <c r="B23" s="65" t="s">
        <v>805</v>
      </c>
      <c r="C23" s="65" t="s">
        <v>2456</v>
      </c>
      <c r="D23" s="439">
        <v>31190</v>
      </c>
      <c r="E23" s="440">
        <v>-0.0092</v>
      </c>
      <c r="F23" s="432">
        <v>0.0067</v>
      </c>
      <c r="G23" s="88" t="s">
        <v>15</v>
      </c>
    </row>
    <row r="24" spans="1:7" ht="15" customHeight="1">
      <c r="A24" s="65" t="s">
        <v>2618</v>
      </c>
      <c r="B24" s="65" t="s">
        <v>805</v>
      </c>
      <c r="C24" s="65" t="s">
        <v>2456</v>
      </c>
      <c r="D24" s="439">
        <v>25797</v>
      </c>
      <c r="E24" s="440">
        <v>0.0071</v>
      </c>
      <c r="F24" s="432">
        <v>0.0067</v>
      </c>
      <c r="G24" s="88" t="s">
        <v>15</v>
      </c>
    </row>
    <row r="25" spans="1:7" ht="15" customHeight="1">
      <c r="A25" s="65" t="s">
        <v>2615</v>
      </c>
      <c r="B25" s="65" t="s">
        <v>805</v>
      </c>
      <c r="C25" s="65" t="s">
        <v>2455</v>
      </c>
      <c r="D25" s="439">
        <v>95148</v>
      </c>
      <c r="E25" s="440">
        <v>0.0042</v>
      </c>
      <c r="F25" s="432">
        <v>0.0061</v>
      </c>
      <c r="G25" s="88" t="s">
        <v>15</v>
      </c>
    </row>
    <row r="26" spans="1:7" ht="15" customHeight="1">
      <c r="A26" s="65" t="s">
        <v>1533</v>
      </c>
      <c r="B26" s="65" t="s">
        <v>1533</v>
      </c>
      <c r="C26" s="65" t="s">
        <v>1533</v>
      </c>
      <c r="D26" s="123">
        <v>12556</v>
      </c>
      <c r="E26" s="432">
        <v>0.0134</v>
      </c>
      <c r="F26" s="432">
        <v>0.0127</v>
      </c>
      <c r="G26" s="88"/>
    </row>
    <row r="27" spans="1:7" ht="15" customHeight="1">
      <c r="A27" s="65" t="s">
        <v>1923</v>
      </c>
      <c r="B27" s="65" t="s">
        <v>1923</v>
      </c>
      <c r="C27" s="65" t="s">
        <v>1500</v>
      </c>
      <c r="D27" s="123">
        <v>48104</v>
      </c>
      <c r="E27" s="432">
        <v>0.0218</v>
      </c>
      <c r="F27" s="432">
        <v>0.0081</v>
      </c>
      <c r="G27" s="88"/>
    </row>
    <row r="28" spans="1:7" ht="15" customHeight="1">
      <c r="A28" s="65" t="s">
        <v>2121</v>
      </c>
      <c r="B28" s="65" t="s">
        <v>1514</v>
      </c>
      <c r="C28" s="65" t="s">
        <v>1875</v>
      </c>
      <c r="D28" s="123">
        <v>35048</v>
      </c>
      <c r="E28" s="432">
        <v>0.0131</v>
      </c>
      <c r="F28" s="432">
        <v>0.01</v>
      </c>
      <c r="G28" s="88"/>
    </row>
    <row r="29" spans="1:7" ht="15" customHeight="1">
      <c r="A29" s="65" t="s">
        <v>1090</v>
      </c>
      <c r="B29" s="65" t="s">
        <v>1194</v>
      </c>
      <c r="C29" s="65" t="s">
        <v>81</v>
      </c>
      <c r="D29" s="123">
        <v>15530</v>
      </c>
      <c r="E29" s="432">
        <v>0.0203</v>
      </c>
      <c r="F29" s="432">
        <v>0.0091</v>
      </c>
      <c r="G29" s="88"/>
    </row>
    <row r="30" spans="1:7" ht="15" customHeight="1">
      <c r="A30" s="65" t="s">
        <v>1089</v>
      </c>
      <c r="B30" s="65" t="s">
        <v>1194</v>
      </c>
      <c r="C30" s="65" t="s">
        <v>307</v>
      </c>
      <c r="D30" s="123">
        <v>32752</v>
      </c>
      <c r="E30" s="432">
        <v>0.0106</v>
      </c>
      <c r="F30" s="432">
        <v>0.0064</v>
      </c>
      <c r="G30" s="88"/>
    </row>
    <row r="31" spans="1:7" ht="15" customHeight="1">
      <c r="A31" s="65" t="s">
        <v>537</v>
      </c>
      <c r="B31" s="65" t="s">
        <v>537</v>
      </c>
      <c r="C31" s="65" t="s">
        <v>1328</v>
      </c>
      <c r="D31" s="123">
        <v>33073</v>
      </c>
      <c r="E31" s="432">
        <v>0.0162</v>
      </c>
      <c r="F31" s="432">
        <v>0.0049</v>
      </c>
      <c r="G31" s="88"/>
    </row>
    <row r="32" spans="1:7" ht="15" customHeight="1">
      <c r="A32" s="65" t="s">
        <v>2625</v>
      </c>
      <c r="B32" s="65" t="s">
        <v>2625</v>
      </c>
      <c r="C32" s="65" t="s">
        <v>1638</v>
      </c>
      <c r="D32" s="123">
        <v>46538</v>
      </c>
      <c r="E32" s="432">
        <v>0.0153</v>
      </c>
      <c r="F32" s="432">
        <v>0.0096</v>
      </c>
      <c r="G32" s="88"/>
    </row>
    <row r="33" spans="1:7" ht="15" customHeight="1">
      <c r="A33" s="65" t="s">
        <v>557</v>
      </c>
      <c r="B33" s="65" t="s">
        <v>557</v>
      </c>
      <c r="C33" s="65" t="s">
        <v>1596</v>
      </c>
      <c r="D33" s="123">
        <v>9176</v>
      </c>
      <c r="E33" s="432">
        <v>0.0163</v>
      </c>
      <c r="F33" s="432">
        <v>0.0141</v>
      </c>
      <c r="G33" s="88"/>
    </row>
    <row r="34" spans="1:7" ht="15" customHeight="1">
      <c r="A34" s="65" t="s">
        <v>1523</v>
      </c>
      <c r="B34" s="65" t="s">
        <v>1523</v>
      </c>
      <c r="C34" s="65" t="s">
        <v>1596</v>
      </c>
      <c r="D34" s="123">
        <v>11441</v>
      </c>
      <c r="E34" s="432">
        <v>0.0116</v>
      </c>
      <c r="F34" s="432">
        <v>0.0096</v>
      </c>
      <c r="G34" s="88"/>
    </row>
    <row r="35" spans="1:7" ht="15" customHeight="1">
      <c r="A35" s="65" t="s">
        <v>1703</v>
      </c>
      <c r="B35" s="65" t="s">
        <v>1703</v>
      </c>
      <c r="C35" s="65" t="s">
        <v>1596</v>
      </c>
      <c r="D35" s="123">
        <v>23625</v>
      </c>
      <c r="E35" s="432">
        <v>-0.0029</v>
      </c>
      <c r="F35" s="432">
        <v>0.0068</v>
      </c>
      <c r="G35" s="88"/>
    </row>
    <row r="36" spans="1:7" ht="15" customHeight="1">
      <c r="A36" s="65" t="s">
        <v>2229</v>
      </c>
      <c r="B36" s="65" t="s">
        <v>2229</v>
      </c>
      <c r="C36" s="65" t="s">
        <v>1596</v>
      </c>
      <c r="D36" s="123">
        <v>8007</v>
      </c>
      <c r="E36" s="432">
        <v>0.0169</v>
      </c>
      <c r="F36" s="432">
        <v>0.0078</v>
      </c>
      <c r="G36" s="88"/>
    </row>
    <row r="37" spans="1:7" ht="15" customHeight="1">
      <c r="A37" s="44"/>
      <c r="B37" s="44"/>
      <c r="C37" s="44"/>
      <c r="D37" s="44"/>
      <c r="E37" s="44"/>
      <c r="F37" s="72"/>
      <c r="G37" s="88"/>
    </row>
    <row r="38" spans="6:7" ht="15" customHeight="1">
      <c r="F38" s="73"/>
      <c r="G38" s="88"/>
    </row>
    <row r="39" spans="1:7" ht="15" customHeight="1">
      <c r="A39" s="4" t="s">
        <v>1126</v>
      </c>
      <c r="F39" s="73"/>
      <c r="G39" s="88"/>
    </row>
    <row r="40" spans="1:7" ht="15" customHeight="1">
      <c r="A40" s="4" t="s">
        <v>1657</v>
      </c>
      <c r="F40" s="73"/>
      <c r="G40" s="88"/>
    </row>
    <row r="41" spans="1:7" ht="15" customHeight="1">
      <c r="A41" s="4"/>
      <c r="F41" s="73"/>
      <c r="G41" s="88"/>
    </row>
    <row r="42" spans="1:7" ht="409.5">
      <c r="A42" s="103" t="s">
        <v>1055</v>
      </c>
      <c r="E42" s="73"/>
      <c r="F42" s="112"/>
      <c r="G42" s="88"/>
    </row>
    <row r="43" spans="1:7" ht="15" customHeight="1">
      <c r="A43" s="93" t="s">
        <v>1177</v>
      </c>
      <c r="B43" s="93" t="s">
        <v>2044</v>
      </c>
      <c r="C43" s="93" t="s">
        <v>1849</v>
      </c>
      <c r="D43" s="441">
        <v>11504</v>
      </c>
      <c r="E43" s="442">
        <v>0.0074</v>
      </c>
      <c r="F43" s="112"/>
      <c r="G43" s="88"/>
    </row>
    <row r="44" spans="1:7" ht="15" customHeight="1">
      <c r="A44" s="65" t="s">
        <v>141</v>
      </c>
      <c r="B44" s="65" t="s">
        <v>2044</v>
      </c>
      <c r="C44" s="65" t="s">
        <v>2157</v>
      </c>
      <c r="D44" s="123">
        <v>4366</v>
      </c>
      <c r="E44" s="432">
        <v>0.0067</v>
      </c>
      <c r="F44" s="112"/>
      <c r="G44" s="88"/>
    </row>
    <row r="45" spans="1:7" ht="15" customHeight="1">
      <c r="A45" s="65" t="s">
        <v>700</v>
      </c>
      <c r="B45" s="65" t="s">
        <v>2044</v>
      </c>
      <c r="C45" s="65" t="s">
        <v>2068</v>
      </c>
      <c r="D45" s="123">
        <v>17095</v>
      </c>
      <c r="E45" s="432">
        <v>0.0071</v>
      </c>
      <c r="F45" s="112"/>
      <c r="G45" s="88"/>
    </row>
    <row r="46" spans="1:7" ht="15" customHeight="1">
      <c r="A46" s="70"/>
      <c r="B46" s="44"/>
      <c r="C46" s="44"/>
      <c r="D46" s="44"/>
      <c r="E46" s="44"/>
      <c r="F46" s="73"/>
      <c r="G46" s="88"/>
    </row>
    <row r="47" spans="1:7" ht="15" customHeight="1">
      <c r="A47" s="4"/>
      <c r="F47" s="73"/>
      <c r="G47" s="88"/>
    </row>
    <row r="48" spans="1:7" ht="15" customHeight="1">
      <c r="A48" s="4"/>
      <c r="F48" s="73"/>
      <c r="G48" s="88"/>
    </row>
    <row r="49" spans="1:7" ht="15" customHeight="1">
      <c r="A49" s="4"/>
      <c r="F49" s="73"/>
      <c r="G49" s="88"/>
    </row>
    <row r="50" spans="1:7" ht="15" customHeight="1">
      <c r="A50" s="4"/>
      <c r="F50" s="73"/>
      <c r="G50" s="88"/>
    </row>
    <row r="51" spans="1:7" ht="15" customHeight="1">
      <c r="A51" s="4"/>
      <c r="F51" s="73"/>
      <c r="G51" s="88"/>
    </row>
    <row r="52" spans="1:7" ht="15" customHeight="1">
      <c r="A52" s="4"/>
      <c r="F52" s="73"/>
      <c r="G52" s="88"/>
    </row>
    <row r="53" spans="1:7" ht="15" customHeight="1">
      <c r="A53" s="4"/>
      <c r="F53" s="73"/>
      <c r="G53" s="88"/>
    </row>
    <row r="54" spans="1:7" ht="15" customHeight="1">
      <c r="A54" s="4"/>
      <c r="F54" s="73"/>
      <c r="G54" s="88"/>
    </row>
    <row r="55" spans="1:7" ht="15" customHeight="1">
      <c r="A55" s="4"/>
      <c r="F55" s="73"/>
      <c r="G55" s="88"/>
    </row>
    <row r="56" spans="1:7" ht="15" customHeight="1">
      <c r="A56" s="4"/>
      <c r="F56" s="73"/>
      <c r="G56" s="88"/>
    </row>
    <row r="57" spans="1:7" ht="15" customHeight="1">
      <c r="A57" s="4"/>
      <c r="F57" s="73"/>
      <c r="G57" s="88"/>
    </row>
    <row r="58" spans="1:7" ht="15" customHeight="1">
      <c r="A58" s="4"/>
      <c r="F58" s="73"/>
      <c r="G58" s="88"/>
    </row>
    <row r="59" spans="1:7" ht="15" customHeight="1">
      <c r="A59" s="4"/>
      <c r="F59" s="73"/>
      <c r="G59" s="88"/>
    </row>
    <row r="60" spans="1:7" ht="15" customHeight="1">
      <c r="A60" s="4"/>
      <c r="F60" s="73"/>
      <c r="G60" s="88"/>
    </row>
  </sheetData>
  <mergeCells count="1">
    <mergeCell ref="A42:E42"/>
  </mergeCells>
  <printOptions/>
  <pageMargins left="0.75" right="0.75" top="1" bottom="1" header="0.5" footer="0.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D24"/>
  <sheetViews>
    <sheetView workbookViewId="0" topLeftCell="A1"/>
  </sheetViews>
  <sheetFormatPr defaultColWidth="9.140625" defaultRowHeight="15" customHeight="1"/>
  <cols>
    <col min="1" max="1" width="22.00390625" style="0" customWidth="1"/>
    <col min="2" max="3" width="15.7109375" style="0" customWidth="1"/>
    <col min="4" max="4" width="37.28125" style="0" customWidth="1"/>
    <col min="5" max="6" width="9.140625" style="0" customWidth="1"/>
  </cols>
  <sheetData>
    <row r="1" ht="15" customHeight="1">
      <c r="A1" s="1" t="s">
        <v>1109</v>
      </c>
    </row>
    <row r="2" spans="1:4" ht="171">
      <c r="A2" s="443" t="s">
        <v>1077</v>
      </c>
      <c r="B2" s="443" t="s">
        <v>300</v>
      </c>
      <c r="C2" s="15"/>
      <c r="D2" s="444"/>
    </row>
    <row r="3" spans="1:4" ht="60">
      <c r="A3" s="422" t="s">
        <v>2081</v>
      </c>
      <c r="B3" s="423" t="s">
        <v>1404</v>
      </c>
      <c r="C3" s="423" t="s">
        <v>1307</v>
      </c>
      <c r="D3" s="445"/>
    </row>
    <row r="4" spans="1:4" ht="15" customHeight="1">
      <c r="A4" s="446" t="s">
        <v>316</v>
      </c>
      <c r="B4" s="447" t="s">
        <v>995</v>
      </c>
      <c r="C4" s="448" t="s">
        <v>297</v>
      </c>
      <c r="D4" s="449"/>
    </row>
    <row r="5" spans="1:4" ht="15" customHeight="1">
      <c r="A5" s="446" t="s">
        <v>1550</v>
      </c>
      <c r="B5" s="447">
        <v>29.68</v>
      </c>
      <c r="C5" s="447">
        <v>2.37</v>
      </c>
      <c r="D5" s="445"/>
    </row>
    <row r="6" spans="1:4" ht="30">
      <c r="A6" s="446" t="s">
        <v>2200</v>
      </c>
      <c r="B6" s="447">
        <v>16.62</v>
      </c>
      <c r="C6" s="447">
        <v>8.31</v>
      </c>
      <c r="D6" s="88"/>
    </row>
    <row r="7" spans="1:4" ht="15" customHeight="1">
      <c r="A7" s="446" t="s">
        <v>2687</v>
      </c>
      <c r="B7" s="447">
        <v>22.55</v>
      </c>
      <c r="C7" s="447">
        <v>8.31</v>
      </c>
      <c r="D7" s="88"/>
    </row>
    <row r="8" spans="1:4" ht="15" customHeight="1">
      <c r="A8" s="446" t="s">
        <v>2706</v>
      </c>
      <c r="B8" s="447">
        <v>37.15</v>
      </c>
      <c r="C8" s="447">
        <v>2.37</v>
      </c>
      <c r="D8" s="88"/>
    </row>
    <row r="9" spans="1:4" ht="15" customHeight="1">
      <c r="A9" s="446" t="s">
        <v>408</v>
      </c>
      <c r="B9" s="447">
        <v>112.77</v>
      </c>
      <c r="C9" s="447">
        <v>2.37</v>
      </c>
      <c r="D9" s="88"/>
    </row>
    <row r="10" spans="1:4" ht="15" customHeight="1">
      <c r="A10" s="446" t="s">
        <v>1476</v>
      </c>
      <c r="B10" s="447">
        <v>14.24</v>
      </c>
      <c r="C10" s="447" t="s">
        <v>1596</v>
      </c>
      <c r="D10" s="88"/>
    </row>
    <row r="11" spans="1:4" ht="45">
      <c r="A11" s="446" t="s">
        <v>365</v>
      </c>
      <c r="B11" s="447">
        <v>23.74</v>
      </c>
      <c r="C11" s="450">
        <v>2.37</v>
      </c>
      <c r="D11" s="88"/>
    </row>
    <row r="12" spans="1:4" ht="30">
      <c r="A12" s="446" t="s">
        <v>1347</v>
      </c>
      <c r="B12" s="447">
        <v>14.66</v>
      </c>
      <c r="C12" s="447" t="s">
        <v>1596</v>
      </c>
      <c r="D12" s="88"/>
    </row>
    <row r="13" spans="1:4" ht="30">
      <c r="A13" s="446" t="s">
        <v>2440</v>
      </c>
      <c r="B13" s="447">
        <v>60.32</v>
      </c>
      <c r="C13" s="447" t="s">
        <v>1596</v>
      </c>
      <c r="D13" s="88"/>
    </row>
    <row r="14" spans="1:4" ht="15" customHeight="1">
      <c r="A14" s="446" t="s">
        <v>1091</v>
      </c>
      <c r="B14" s="447">
        <v>34.22</v>
      </c>
      <c r="C14" s="447" t="s">
        <v>1596</v>
      </c>
      <c r="D14" s="88"/>
    </row>
    <row r="15" spans="1:4" ht="30">
      <c r="A15" s="446" t="s">
        <v>457</v>
      </c>
      <c r="B15" s="447">
        <v>32.05</v>
      </c>
      <c r="C15" s="447">
        <v>2.37</v>
      </c>
      <c r="D15" s="88"/>
    </row>
    <row r="16" spans="1:4" ht="30">
      <c r="A16" s="446" t="s">
        <v>1222</v>
      </c>
      <c r="B16" s="447">
        <v>120.65</v>
      </c>
      <c r="C16" s="447" t="s">
        <v>1596</v>
      </c>
      <c r="D16" s="88"/>
    </row>
    <row r="17" spans="1:4" ht="30">
      <c r="A17" s="446" t="s">
        <v>773</v>
      </c>
      <c r="B17" s="447">
        <v>89.76</v>
      </c>
      <c r="C17" s="447" t="s">
        <v>1596</v>
      </c>
      <c r="D17" s="88"/>
    </row>
    <row r="18" spans="1:3" ht="15" customHeight="1">
      <c r="A18" s="451" t="s">
        <v>284</v>
      </c>
      <c r="B18" s="78"/>
      <c r="C18" s="44"/>
    </row>
    <row r="19" ht="15" customHeight="1">
      <c r="A19" s="173" t="s">
        <v>1783</v>
      </c>
    </row>
    <row r="20" ht="15" customHeight="1">
      <c r="A20" s="452" t="s">
        <v>2379</v>
      </c>
    </row>
    <row r="21" ht="15" customHeight="1"/>
    <row r="22" ht="15" customHeight="1"/>
    <row r="23" ht="15" customHeight="1">
      <c r="A23" s="4" t="s">
        <v>1126</v>
      </c>
    </row>
    <row r="24" ht="15" customHeight="1">
      <c r="A24" s="4" t="s">
        <v>1657</v>
      </c>
    </row>
  </sheetData>
  <printOptions/>
  <pageMargins left="0.75" right="0.75" top="1" bottom="1" header="0.5" footer="0.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E29"/>
  <sheetViews>
    <sheetView workbookViewId="0" topLeftCell="A1"/>
  </sheetViews>
  <sheetFormatPr defaultColWidth="9.140625" defaultRowHeight="15" customHeight="1"/>
  <cols>
    <col min="1" max="1" width="45.140625" style="0" customWidth="1"/>
    <col min="2" max="2" width="17.57421875" style="0" customWidth="1"/>
    <col min="3" max="3" width="14.8515625" style="0" customWidth="1"/>
    <col min="4" max="4" width="45.7109375" style="0" customWidth="1"/>
    <col min="5" max="5" width="18.7109375" style="0" customWidth="1"/>
    <col min="6" max="6" width="10.140625" style="0" customWidth="1"/>
  </cols>
  <sheetData>
    <row r="1" ht="15" customHeight="1">
      <c r="A1" s="1" t="s">
        <v>1992</v>
      </c>
    </row>
    <row r="2" ht="15" customHeight="1"/>
    <row r="3" spans="1:3" ht="85.5">
      <c r="A3" s="443" t="s">
        <v>2479</v>
      </c>
      <c r="B3" s="15"/>
      <c r="C3" s="15"/>
    </row>
    <row r="4" spans="1:4" ht="60">
      <c r="A4" s="422" t="s">
        <v>512</v>
      </c>
      <c r="B4" s="423" t="s">
        <v>2710</v>
      </c>
      <c r="C4" s="423" t="s">
        <v>342</v>
      </c>
      <c r="D4" s="88"/>
    </row>
    <row r="5" spans="1:4" ht="28.5">
      <c r="A5" s="186" t="s">
        <v>1312</v>
      </c>
      <c r="B5" s="419" t="s">
        <v>1347</v>
      </c>
      <c r="C5" s="453">
        <v>0.3</v>
      </c>
      <c r="D5" s="88"/>
    </row>
    <row r="6" spans="1:4" ht="28.5">
      <c r="A6" s="186" t="s">
        <v>1312</v>
      </c>
      <c r="B6" s="419" t="s">
        <v>2440</v>
      </c>
      <c r="C6" s="453">
        <v>0.3</v>
      </c>
      <c r="D6" s="273"/>
    </row>
    <row r="7" spans="1:5" ht="299.25">
      <c r="A7" s="186" t="s">
        <v>1312</v>
      </c>
      <c r="B7" s="419" t="s">
        <v>92</v>
      </c>
      <c r="C7" s="453">
        <v>0.3</v>
      </c>
      <c r="D7" s="110" t="s">
        <v>1889</v>
      </c>
      <c r="E7" s="57"/>
    </row>
    <row r="8" spans="1:4" ht="15" customHeight="1">
      <c r="A8" s="186" t="s">
        <v>2308</v>
      </c>
      <c r="B8" s="419" t="s">
        <v>1091</v>
      </c>
      <c r="C8" s="453">
        <v>0.25</v>
      </c>
      <c r="D8" s="445"/>
    </row>
    <row r="9" spans="1:4" ht="15" customHeight="1">
      <c r="A9" s="186" t="s">
        <v>2473</v>
      </c>
      <c r="B9" s="419" t="s">
        <v>1091</v>
      </c>
      <c r="C9" s="453">
        <v>0.2</v>
      </c>
      <c r="D9" s="88"/>
    </row>
    <row r="10" spans="1:4" ht="15" customHeight="1">
      <c r="A10" s="186" t="s">
        <v>397</v>
      </c>
      <c r="B10" s="419" t="s">
        <v>1091</v>
      </c>
      <c r="C10" s="453">
        <v>0.09</v>
      </c>
      <c r="D10" s="273"/>
    </row>
    <row r="11" spans="1:5" ht="356.25">
      <c r="A11" s="186" t="s">
        <v>1693</v>
      </c>
      <c r="B11" s="419" t="s">
        <v>1091</v>
      </c>
      <c r="C11" s="453">
        <v>0.15</v>
      </c>
      <c r="D11" s="110" t="s">
        <v>750</v>
      </c>
      <c r="E11" s="57"/>
    </row>
    <row r="12" spans="1:4" ht="42.75">
      <c r="A12" s="186" t="s">
        <v>2628</v>
      </c>
      <c r="B12" s="419" t="s">
        <v>1091</v>
      </c>
      <c r="C12" s="453">
        <v>0.13</v>
      </c>
      <c r="D12" s="445"/>
    </row>
    <row r="13" spans="1:4" ht="15" customHeight="1">
      <c r="A13" s="186" t="s">
        <v>1194</v>
      </c>
      <c r="B13" s="419" t="s">
        <v>1091</v>
      </c>
      <c r="C13" s="453">
        <v>0.06</v>
      </c>
      <c r="D13" s="88"/>
    </row>
    <row r="14" spans="1:4" ht="15" customHeight="1">
      <c r="A14" s="454" t="s">
        <v>537</v>
      </c>
      <c r="B14" s="455" t="s">
        <v>1091</v>
      </c>
      <c r="C14" s="456">
        <v>0.12</v>
      </c>
      <c r="D14" s="88"/>
    </row>
    <row r="15" spans="1:4" ht="15" customHeight="1">
      <c r="A15" s="454" t="s">
        <v>1703</v>
      </c>
      <c r="B15" s="455" t="s">
        <v>1091</v>
      </c>
      <c r="C15" s="456">
        <v>0.11</v>
      </c>
      <c r="D15" s="57"/>
    </row>
    <row r="16" spans="1:4" ht="15" customHeight="1">
      <c r="A16" s="186" t="s">
        <v>2229</v>
      </c>
      <c r="B16" s="419" t="s">
        <v>1091</v>
      </c>
      <c r="C16" s="453">
        <v>0.11</v>
      </c>
      <c r="D16" s="57"/>
    </row>
    <row r="17" spans="1:4" ht="28.5">
      <c r="A17" s="186" t="s">
        <v>1847</v>
      </c>
      <c r="B17" s="419" t="s">
        <v>1091</v>
      </c>
      <c r="C17" s="453">
        <v>0.15</v>
      </c>
      <c r="D17" s="57"/>
    </row>
    <row r="18" spans="1:3" ht="15" customHeight="1">
      <c r="A18" s="71"/>
      <c r="B18" s="71"/>
      <c r="C18" s="71"/>
    </row>
    <row r="19" spans="1:4" ht="18.75">
      <c r="A19" s="457" t="s">
        <v>2291</v>
      </c>
      <c r="B19" s="458"/>
      <c r="C19" s="458"/>
      <c r="D19" s="8"/>
    </row>
    <row r="20" spans="1:4" ht="15" customHeight="1">
      <c r="A20" s="15"/>
      <c r="B20" s="15"/>
      <c r="C20" s="15"/>
      <c r="D20" s="15"/>
    </row>
    <row r="21" spans="1:5" ht="57">
      <c r="A21" s="201" t="s">
        <v>512</v>
      </c>
      <c r="B21" s="201" t="s">
        <v>2710</v>
      </c>
      <c r="C21" s="201" t="s">
        <v>342</v>
      </c>
      <c r="D21" s="201" t="s">
        <v>1913</v>
      </c>
      <c r="E21" s="88"/>
    </row>
    <row r="22" spans="1:5" ht="42.75">
      <c r="A22" s="110" t="s">
        <v>1312</v>
      </c>
      <c r="B22" s="110" t="s">
        <v>1347</v>
      </c>
      <c r="C22" s="110">
        <v>0.3</v>
      </c>
      <c r="D22" s="110" t="s">
        <v>1860</v>
      </c>
      <c r="E22" s="88"/>
    </row>
    <row r="23" spans="1:5" ht="256.5">
      <c r="A23" s="110" t="s">
        <v>1312</v>
      </c>
      <c r="B23" s="110" t="s">
        <v>92</v>
      </c>
      <c r="C23" s="110">
        <v>0.3</v>
      </c>
      <c r="D23" s="110" t="s">
        <v>429</v>
      </c>
      <c r="E23" s="88"/>
    </row>
    <row r="24" spans="1:5" ht="85.5">
      <c r="A24" s="110" t="s">
        <v>1679</v>
      </c>
      <c r="B24" s="110" t="s">
        <v>1091</v>
      </c>
      <c r="C24" s="110">
        <v>0.11</v>
      </c>
      <c r="D24" s="110" t="s">
        <v>2091</v>
      </c>
      <c r="E24" s="459"/>
    </row>
    <row r="25" spans="1:5" ht="342">
      <c r="A25" s="110" t="s">
        <v>1693</v>
      </c>
      <c r="B25" s="110" t="s">
        <v>1091</v>
      </c>
      <c r="C25" s="110">
        <v>0.15</v>
      </c>
      <c r="D25" s="110" t="s">
        <v>1102</v>
      </c>
      <c r="E25" s="88"/>
    </row>
    <row r="26" spans="1:5" ht="114">
      <c r="A26" s="110" t="s">
        <v>805</v>
      </c>
      <c r="B26" s="110" t="s">
        <v>1091</v>
      </c>
      <c r="C26" s="110">
        <v>0.13</v>
      </c>
      <c r="D26" s="110" t="s">
        <v>1105</v>
      </c>
      <c r="E26" s="88"/>
    </row>
    <row r="27" spans="1:5" ht="114">
      <c r="A27" s="110" t="s">
        <v>1194</v>
      </c>
      <c r="B27" s="110" t="s">
        <v>1091</v>
      </c>
      <c r="C27" s="110">
        <v>0.06</v>
      </c>
      <c r="D27" s="110" t="s">
        <v>1105</v>
      </c>
      <c r="E27" s="88"/>
    </row>
    <row r="28" spans="1:5" ht="199.5">
      <c r="A28" s="110" t="s">
        <v>537</v>
      </c>
      <c r="B28" s="110" t="s">
        <v>1091</v>
      </c>
      <c r="C28" s="110">
        <v>0.12</v>
      </c>
      <c r="D28" s="110" t="s">
        <v>765</v>
      </c>
      <c r="E28" s="88"/>
    </row>
    <row r="29" spans="1:5" ht="142.5">
      <c r="A29" s="110" t="s">
        <v>1847</v>
      </c>
      <c r="B29" s="110" t="s">
        <v>1091</v>
      </c>
      <c r="C29" s="110">
        <v>0.15</v>
      </c>
      <c r="D29" s="110" t="s">
        <v>456</v>
      </c>
      <c r="E29" s="88"/>
    </row>
  </sheetData>
  <mergeCells count="2">
    <mergeCell ref="A18:C18"/>
    <mergeCell ref="A19:D19"/>
  </mergeCells>
  <printOptions/>
  <pageMargins left="0.75" right="0.75" top="1" bottom="1" header="0.5" footer="0.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D33"/>
  <sheetViews>
    <sheetView workbookViewId="0" topLeftCell="A1"/>
  </sheetViews>
  <sheetFormatPr defaultColWidth="17.140625" defaultRowHeight="12.75" customHeight="1"/>
  <cols>
    <col min="1" max="1" width="31.00390625" style="0" customWidth="1"/>
    <col min="2" max="3" width="20.8515625" style="0" customWidth="1"/>
    <col min="4" max="6" width="12.28125" style="0" customWidth="1"/>
  </cols>
  <sheetData>
    <row r="1" spans="1:2" ht="28.5">
      <c r="A1" s="1" t="s">
        <v>95</v>
      </c>
      <c r="B1" s="10" t="s">
        <v>2078</v>
      </c>
    </row>
    <row r="2" spans="1:2" ht="42.75">
      <c r="A2" s="114"/>
      <c r="B2" s="67" t="s">
        <v>2294</v>
      </c>
    </row>
    <row r="3" spans="1:3" ht="15">
      <c r="A3" s="53"/>
      <c r="B3" s="53"/>
      <c r="C3" s="331" t="s">
        <v>274</v>
      </c>
    </row>
    <row r="4" spans="1:4" ht="45">
      <c r="A4" s="422" t="s">
        <v>512</v>
      </c>
      <c r="B4" s="423" t="s">
        <v>1392</v>
      </c>
      <c r="C4" s="423" t="s">
        <v>2562</v>
      </c>
      <c r="D4" s="57"/>
    </row>
    <row r="5" spans="1:4" ht="15">
      <c r="A5" s="322" t="s">
        <v>2447</v>
      </c>
      <c r="B5" s="460">
        <v>46.4</v>
      </c>
      <c r="C5" s="460">
        <v>46.3</v>
      </c>
      <c r="D5" s="57"/>
    </row>
    <row r="6" spans="1:4" ht="15">
      <c r="A6" s="322" t="s">
        <v>2575</v>
      </c>
      <c r="B6" s="460">
        <v>56.48</v>
      </c>
      <c r="C6" s="460">
        <v>56.45</v>
      </c>
      <c r="D6" s="57"/>
    </row>
    <row r="7" spans="1:4" ht="15">
      <c r="A7" s="322" t="s">
        <v>266</v>
      </c>
      <c r="B7" s="460">
        <v>9.54</v>
      </c>
      <c r="C7" s="460">
        <v>8.46</v>
      </c>
      <c r="D7" s="57"/>
    </row>
    <row r="8" spans="1:4" ht="15">
      <c r="A8" s="322" t="s">
        <v>2376</v>
      </c>
      <c r="B8" s="460">
        <v>20.48</v>
      </c>
      <c r="C8" s="460">
        <v>20.03</v>
      </c>
      <c r="D8" s="57"/>
    </row>
    <row r="9" spans="1:4" ht="15">
      <c r="A9" s="322" t="s">
        <v>2459</v>
      </c>
      <c r="B9" s="460">
        <v>26.47</v>
      </c>
      <c r="C9" s="460">
        <v>26.33</v>
      </c>
      <c r="D9" s="57"/>
    </row>
    <row r="10" spans="1:4" ht="15">
      <c r="A10" s="322" t="s">
        <v>1303</v>
      </c>
      <c r="B10" s="460">
        <v>24.4</v>
      </c>
      <c r="C10" s="460">
        <v>24.07</v>
      </c>
      <c r="D10" s="57"/>
    </row>
    <row r="11" spans="1:4" ht="15">
      <c r="A11" s="322" t="s">
        <v>229</v>
      </c>
      <c r="B11" s="460">
        <v>31.53</v>
      </c>
      <c r="C11" s="460">
        <v>26.81</v>
      </c>
      <c r="D11" s="57"/>
    </row>
    <row r="12" spans="1:4" ht="15">
      <c r="A12" s="322" t="s">
        <v>209</v>
      </c>
      <c r="B12" s="460">
        <v>17</v>
      </c>
      <c r="C12" s="460">
        <v>16.53</v>
      </c>
      <c r="D12" s="57"/>
    </row>
    <row r="13" spans="1:4" ht="15">
      <c r="A13" s="322" t="s">
        <v>1601</v>
      </c>
      <c r="B13" s="460">
        <v>7.7</v>
      </c>
      <c r="C13" s="460">
        <v>7.58</v>
      </c>
      <c r="D13" s="57"/>
    </row>
    <row r="14" spans="1:4" ht="15">
      <c r="A14" s="322" t="s">
        <v>2149</v>
      </c>
      <c r="B14" s="460">
        <v>32.25</v>
      </c>
      <c r="C14" s="460">
        <v>32.08</v>
      </c>
      <c r="D14" s="57"/>
    </row>
    <row r="15" spans="1:4" ht="15">
      <c r="A15" s="322" t="s">
        <v>2219</v>
      </c>
      <c r="B15" s="460">
        <v>14.22</v>
      </c>
      <c r="C15" s="460">
        <v>14.16</v>
      </c>
      <c r="D15" s="57"/>
    </row>
    <row r="16" spans="1:4" ht="15">
      <c r="A16" s="322" t="s">
        <v>1177</v>
      </c>
      <c r="B16" s="460">
        <v>18.35</v>
      </c>
      <c r="C16" s="460">
        <v>17.26</v>
      </c>
      <c r="D16" s="57"/>
    </row>
    <row r="17" spans="1:4" ht="15">
      <c r="A17" s="322" t="s">
        <v>141</v>
      </c>
      <c r="B17" s="460">
        <v>6.25</v>
      </c>
      <c r="C17" s="460">
        <v>6.25</v>
      </c>
      <c r="D17" s="57"/>
    </row>
    <row r="18" spans="1:4" ht="15">
      <c r="A18" s="322" t="s">
        <v>700</v>
      </c>
      <c r="B18" s="460">
        <v>15.53</v>
      </c>
      <c r="C18" s="460">
        <v>15.53</v>
      </c>
      <c r="D18" s="57"/>
    </row>
    <row r="19" spans="1:4" ht="15">
      <c r="A19" s="322" t="s">
        <v>442</v>
      </c>
      <c r="B19" s="460">
        <v>31.28</v>
      </c>
      <c r="C19" s="460">
        <v>31.25</v>
      </c>
      <c r="D19" s="57"/>
    </row>
    <row r="20" spans="1:4" ht="15">
      <c r="A20" s="322" t="s">
        <v>2618</v>
      </c>
      <c r="B20" s="460">
        <v>36.96</v>
      </c>
      <c r="C20" s="460">
        <v>36.32</v>
      </c>
      <c r="D20" s="57"/>
    </row>
    <row r="21" spans="1:4" ht="15">
      <c r="A21" s="322" t="s">
        <v>2615</v>
      </c>
      <c r="B21" s="460">
        <v>121.59</v>
      </c>
      <c r="C21" s="460">
        <v>119.31</v>
      </c>
      <c r="D21" s="57"/>
    </row>
    <row r="22" spans="1:4" ht="15">
      <c r="A22" s="322" t="s">
        <v>1923</v>
      </c>
      <c r="B22" s="460">
        <v>65.41</v>
      </c>
      <c r="C22" s="460">
        <v>65.41</v>
      </c>
      <c r="D22" s="57"/>
    </row>
    <row r="23" spans="1:4" ht="15">
      <c r="A23" s="322" t="s">
        <v>1090</v>
      </c>
      <c r="B23" s="460">
        <v>19.03</v>
      </c>
      <c r="C23" s="460">
        <v>17.88</v>
      </c>
      <c r="D23" s="57"/>
    </row>
    <row r="24" spans="1:4" ht="15">
      <c r="A24" s="322" t="s">
        <v>1089</v>
      </c>
      <c r="B24" s="460">
        <v>43.15</v>
      </c>
      <c r="C24" s="460">
        <v>40.99</v>
      </c>
      <c r="D24" s="57"/>
    </row>
    <row r="25" spans="1:4" ht="15">
      <c r="A25" s="322" t="s">
        <v>537</v>
      </c>
      <c r="B25" s="460">
        <v>39.17</v>
      </c>
      <c r="C25" s="460">
        <v>39.14</v>
      </c>
      <c r="D25" s="57"/>
    </row>
    <row r="26" spans="1:4" ht="15">
      <c r="A26" s="322" t="s">
        <v>2625</v>
      </c>
      <c r="B26" s="460">
        <v>49.86</v>
      </c>
      <c r="C26" s="460">
        <v>49.85</v>
      </c>
      <c r="D26" s="57"/>
    </row>
    <row r="27" spans="1:4" ht="15">
      <c r="A27" s="322" t="s">
        <v>1703</v>
      </c>
      <c r="B27" s="460">
        <v>37.94</v>
      </c>
      <c r="C27" s="460">
        <v>36.78</v>
      </c>
      <c r="D27" s="57"/>
    </row>
    <row r="28" spans="1:4" ht="15">
      <c r="A28" s="322" t="s">
        <v>2229</v>
      </c>
      <c r="B28" s="460">
        <v>9.28</v>
      </c>
      <c r="C28" s="460">
        <v>9.03</v>
      </c>
      <c r="D28" s="57"/>
    </row>
    <row r="29" spans="1:4" ht="15">
      <c r="A29" s="461" t="s">
        <v>1978</v>
      </c>
      <c r="B29" s="462">
        <v>780.24</v>
      </c>
      <c r="C29" s="462">
        <v>763.79</v>
      </c>
      <c r="D29" s="57"/>
    </row>
    <row r="30" spans="1:3" ht="14.25">
      <c r="A30" s="44"/>
      <c r="B30" s="44"/>
      <c r="C30" s="44"/>
    </row>
    <row r="31" ht="12.75" customHeight="1"/>
    <row r="32" ht="14.25">
      <c r="A32" s="4" t="s">
        <v>1126</v>
      </c>
    </row>
    <row r="33" ht="14.25">
      <c r="A33" s="4" t="s">
        <v>1657</v>
      </c>
    </row>
  </sheetData>
  <printOptions/>
  <pageMargins left="0.75" right="0.75" top="1" bottom="1" header="0.5" footer="0.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1:G23"/>
  <sheetViews>
    <sheetView workbookViewId="0" topLeftCell="A1"/>
  </sheetViews>
  <sheetFormatPr defaultColWidth="9.140625" defaultRowHeight="15" customHeight="1"/>
  <cols>
    <col min="1" max="1" width="23.57421875" style="0" customWidth="1"/>
    <col min="2" max="2" width="15.57421875" style="0" customWidth="1"/>
    <col min="3" max="3" width="14.57421875" style="0" customWidth="1"/>
    <col min="4" max="4" width="14.8515625" style="0" customWidth="1"/>
    <col min="5" max="6" width="14.57421875" style="0" customWidth="1"/>
    <col min="7" max="7" width="12.7109375" style="0" customWidth="1"/>
  </cols>
  <sheetData>
    <row r="1" ht="15" customHeight="1">
      <c r="A1" s="1" t="s">
        <v>169</v>
      </c>
    </row>
    <row r="2" ht="15" customHeight="1"/>
    <row r="3" spans="1:7" ht="12.75">
      <c r="A3" s="7" t="s">
        <v>1602</v>
      </c>
      <c r="B3" s="6"/>
      <c r="C3" s="6"/>
      <c r="D3" s="6"/>
      <c r="E3" s="6"/>
      <c r="F3" s="6"/>
      <c r="G3" s="6"/>
    </row>
    <row r="4" spans="1:7" ht="18.75">
      <c r="A4" s="463"/>
      <c r="B4" s="464" t="s">
        <v>2731</v>
      </c>
      <c r="C4" s="465"/>
      <c r="D4" s="464" t="s">
        <v>697</v>
      </c>
      <c r="E4" s="466"/>
      <c r="F4" s="466"/>
      <c r="G4" s="465"/>
    </row>
    <row r="5" spans="1:7" ht="90">
      <c r="A5" s="422" t="s">
        <v>2710</v>
      </c>
      <c r="B5" s="467" t="s">
        <v>238</v>
      </c>
      <c r="C5" s="468" t="s">
        <v>2159</v>
      </c>
      <c r="D5" s="467" t="s">
        <v>1031</v>
      </c>
      <c r="E5" s="469" t="s">
        <v>132</v>
      </c>
      <c r="F5" s="469" t="s">
        <v>2528</v>
      </c>
      <c r="G5" s="468" t="s">
        <v>1019</v>
      </c>
    </row>
    <row r="6" spans="1:7" ht="15" customHeight="1">
      <c r="A6" s="470" t="s">
        <v>408</v>
      </c>
      <c r="B6" s="471">
        <v>5462.34851620781</v>
      </c>
      <c r="C6" s="472">
        <v>5080.99137335067</v>
      </c>
      <c r="D6" s="473">
        <v>88.75</v>
      </c>
      <c r="E6" s="474">
        <v>2.04</v>
      </c>
      <c r="F6" s="475">
        <v>10488</v>
      </c>
      <c r="G6" s="472">
        <v>10488</v>
      </c>
    </row>
    <row r="7" spans="1:7" ht="30">
      <c r="A7" s="476" t="s">
        <v>651</v>
      </c>
      <c r="B7" s="477">
        <v>2844.27877034358</v>
      </c>
      <c r="C7" s="478">
        <v>2742.70734177215</v>
      </c>
      <c r="D7" s="479">
        <v>29.67</v>
      </c>
      <c r="E7" s="480">
        <v>4.25</v>
      </c>
      <c r="F7" s="481">
        <f>G7+400</f>
      </c>
      <c r="G7" s="482">
        <v>8800</v>
      </c>
    </row>
    <row r="8" spans="1:7" ht="15" customHeight="1">
      <c r="A8" s="154" t="s">
        <v>842</v>
      </c>
      <c r="B8" s="481">
        <v>1020.57142857143</v>
      </c>
      <c r="C8" s="478">
        <v>984.75</v>
      </c>
      <c r="D8" s="483">
        <v>14.39</v>
      </c>
      <c r="E8" s="484">
        <v>3.43</v>
      </c>
      <c r="F8" s="485">
        <v>7050</v>
      </c>
      <c r="G8" s="486">
        <v>6430</v>
      </c>
    </row>
    <row r="9" spans="1:7" ht="15" customHeight="1">
      <c r="A9" s="476" t="s">
        <v>1542</v>
      </c>
      <c r="B9" s="477">
        <v>701.83</v>
      </c>
      <c r="C9" s="478">
        <v>678.08</v>
      </c>
      <c r="D9" s="479">
        <v>6.7</v>
      </c>
      <c r="E9" s="480">
        <v>9.87</v>
      </c>
      <c r="F9" s="481">
        <v>9750</v>
      </c>
      <c r="G9" s="482">
        <v>9750</v>
      </c>
    </row>
    <row r="10" spans="1:7" ht="15" customHeight="1">
      <c r="A10" s="476" t="s">
        <v>564</v>
      </c>
      <c r="B10" s="477">
        <v>3215.89305605787</v>
      </c>
      <c r="C10" s="478">
        <v>3100.85734177215</v>
      </c>
      <c r="D10" s="479">
        <v>48.9</v>
      </c>
      <c r="E10" s="480">
        <v>6.87</v>
      </c>
      <c r="F10" s="481">
        <v>8700</v>
      </c>
      <c r="G10" s="482">
        <v>8700</v>
      </c>
    </row>
    <row r="11" spans="1:7" ht="30">
      <c r="A11" s="476" t="s">
        <v>2603</v>
      </c>
      <c r="B11" s="477">
        <v>5221.35019891501</v>
      </c>
      <c r="C11" s="482">
        <v>4802.45734177215</v>
      </c>
      <c r="D11" s="479">
        <v>69.3</v>
      </c>
      <c r="E11" s="480">
        <v>8.04</v>
      </c>
      <c r="F11" s="481">
        <v>10700</v>
      </c>
      <c r="G11" s="482">
        <f>(G7/F7)*F11</f>
      </c>
    </row>
    <row r="12" spans="1:7" ht="15" customHeight="1">
      <c r="A12" s="476" t="s">
        <v>1091</v>
      </c>
      <c r="B12" s="477">
        <v>2390.26285714286</v>
      </c>
      <c r="C12" s="478">
        <v>2216.12</v>
      </c>
      <c r="D12" s="479">
        <v>28.07</v>
      </c>
      <c r="E12" s="480">
        <v>0</v>
      </c>
      <c r="F12" s="481" t="s">
        <v>1596</v>
      </c>
      <c r="G12" s="482" t="s">
        <v>1596</v>
      </c>
    </row>
    <row r="13" spans="1:7" ht="30">
      <c r="A13" s="476" t="s">
        <v>535</v>
      </c>
      <c r="B13" s="477">
        <v>5655.49142857143</v>
      </c>
      <c r="C13" s="478">
        <v>4801.92</v>
      </c>
      <c r="D13" s="479">
        <v>53.33</v>
      </c>
      <c r="E13" s="480">
        <v>0</v>
      </c>
      <c r="F13" s="481" t="s">
        <v>1596</v>
      </c>
      <c r="G13" s="482" t="s">
        <v>1596</v>
      </c>
    </row>
    <row r="14" spans="1:7" ht="30">
      <c r="A14" s="476" t="s">
        <v>1347</v>
      </c>
      <c r="B14" s="477">
        <v>4505.20571428572</v>
      </c>
      <c r="C14" s="482">
        <v>3825.92</v>
      </c>
      <c r="D14" s="479">
        <v>16.7</v>
      </c>
      <c r="E14" s="480">
        <v>0</v>
      </c>
      <c r="F14" s="481" t="s">
        <v>1596</v>
      </c>
      <c r="G14" s="482" t="s">
        <v>1596</v>
      </c>
    </row>
    <row r="15" spans="1:7" ht="30">
      <c r="A15" s="476" t="s">
        <v>2440</v>
      </c>
      <c r="B15" s="477">
        <v>4445.80571428571</v>
      </c>
      <c r="C15" s="482">
        <v>3775.52</v>
      </c>
      <c r="D15" s="479">
        <v>64</v>
      </c>
      <c r="E15" s="480">
        <v>0</v>
      </c>
      <c r="F15" s="481" t="s">
        <v>1596</v>
      </c>
      <c r="G15" s="482" t="s">
        <v>1596</v>
      </c>
    </row>
    <row r="16" spans="1:7" ht="30">
      <c r="A16" s="476" t="s">
        <v>1222</v>
      </c>
      <c r="B16" s="477">
        <v>2489.54334285714</v>
      </c>
      <c r="C16" s="482">
        <v>2400.1367</v>
      </c>
      <c r="D16" s="479">
        <v>120.326536604041</v>
      </c>
      <c r="E16" s="480">
        <v>0</v>
      </c>
      <c r="F16" s="481">
        <v>13648</v>
      </c>
      <c r="G16" s="482">
        <v>13648</v>
      </c>
    </row>
    <row r="17" spans="1:7" ht="15" customHeight="1">
      <c r="A17" s="476" t="s">
        <v>620</v>
      </c>
      <c r="B17" s="477">
        <v>3680.33591320072</v>
      </c>
      <c r="C17" s="482">
        <v>3128.90734177215</v>
      </c>
      <c r="D17" s="479">
        <v>100.5</v>
      </c>
      <c r="E17" s="480">
        <v>5</v>
      </c>
      <c r="F17" s="481">
        <v>13500</v>
      </c>
      <c r="G17" s="482">
        <v>13500</v>
      </c>
    </row>
    <row r="18" spans="1:7" ht="30">
      <c r="A18" s="487" t="s">
        <v>773</v>
      </c>
      <c r="B18" s="488">
        <v>4044.60571428571</v>
      </c>
      <c r="C18" s="489">
        <v>3748.82</v>
      </c>
      <c r="D18" s="490">
        <v>84.27</v>
      </c>
      <c r="E18" s="491">
        <v>9.64</v>
      </c>
      <c r="F18" s="492" t="s">
        <v>1596</v>
      </c>
      <c r="G18" s="489" t="s">
        <v>1596</v>
      </c>
    </row>
    <row r="19" spans="1:7" ht="99.75">
      <c r="A19" s="493" t="s">
        <v>428</v>
      </c>
      <c r="B19" s="493"/>
      <c r="C19" s="493"/>
      <c r="D19" s="493"/>
      <c r="E19" s="493"/>
      <c r="F19" s="493"/>
      <c r="G19" s="71"/>
    </row>
    <row r="20" spans="1:5" ht="213.75">
      <c r="A20" s="6" t="s">
        <v>503</v>
      </c>
      <c r="B20" s="8"/>
      <c r="C20" s="8"/>
      <c r="D20" s="8"/>
      <c r="E20" s="8"/>
    </row>
    <row r="21" ht="15" customHeight="1"/>
    <row r="22" ht="15" customHeight="1">
      <c r="A22" s="4" t="s">
        <v>1126</v>
      </c>
    </row>
    <row r="23" ht="15" customHeight="1">
      <c r="A23" s="4" t="s">
        <v>1657</v>
      </c>
    </row>
  </sheetData>
  <mergeCells count="7">
    <mergeCell ref="A3:G3"/>
    <mergeCell ref="B4:C4"/>
    <mergeCell ref="D4:G4"/>
    <mergeCell ref="A19:F19"/>
    <mergeCell ref="A20:E20"/>
    <mergeCell ref="A22:G22"/>
    <mergeCell ref="A23:G23"/>
  </mergeCells>
  <printOptions/>
  <pageMargins left="0.75" right="0.75" top="1" bottom="1" header="0.5" footer="0.5"/>
  <pageSetup horizontalDpi="300" verticalDpi="300" orientation="portrait" paperSize="9"/>
  <legacyDrawing r:id="rId2"/>
</worksheet>
</file>

<file path=xl/worksheets/sheet39.xml><?xml version="1.0" encoding="utf-8"?>
<worksheet xmlns="http://schemas.openxmlformats.org/spreadsheetml/2006/main" xmlns:r="http://schemas.openxmlformats.org/officeDocument/2006/relationships">
  <dimension ref="A1:G9"/>
  <sheetViews>
    <sheetView workbookViewId="0" topLeftCell="A1"/>
  </sheetViews>
  <sheetFormatPr defaultColWidth="9.140625" defaultRowHeight="15" customHeight="1"/>
  <cols>
    <col min="1" max="1" width="37.8515625" style="0" customWidth="1"/>
    <col min="2" max="2" width="20.7109375" style="0" customWidth="1"/>
    <col min="3" max="3" width="12.57421875" style="0" customWidth="1"/>
    <col min="4" max="4" width="14.28125" style="0" customWidth="1"/>
    <col min="5" max="5" width="12.57421875" style="0" customWidth="1"/>
    <col min="6" max="6" width="10.57421875" style="0" customWidth="1"/>
    <col min="7" max="7" width="9.140625" style="0" customWidth="1"/>
  </cols>
  <sheetData>
    <row r="1" ht="15" customHeight="1">
      <c r="A1" s="1" t="s">
        <v>596</v>
      </c>
    </row>
    <row r="2" spans="1:2" ht="409.5">
      <c r="A2" s="114" t="s">
        <v>112</v>
      </c>
      <c r="B2" s="67" t="s">
        <v>2204</v>
      </c>
    </row>
    <row r="3" ht="15" customHeight="1"/>
    <row r="4" ht="15" customHeight="1"/>
    <row r="5" spans="1:7" ht="15" customHeight="1">
      <c r="A5" s="15"/>
      <c r="B5" s="15"/>
      <c r="C5" s="15"/>
      <c r="D5" s="15"/>
      <c r="E5" s="15"/>
      <c r="F5" s="15"/>
      <c r="G5" s="15"/>
    </row>
    <row r="6" spans="1:7" ht="57">
      <c r="A6" s="185" t="s">
        <v>783</v>
      </c>
      <c r="B6" s="185" t="s">
        <v>1210</v>
      </c>
      <c r="C6" s="185" t="s">
        <v>1280</v>
      </c>
      <c r="D6" s="185" t="s">
        <v>1936</v>
      </c>
      <c r="E6" s="185" t="s">
        <v>2597</v>
      </c>
      <c r="F6" s="185" t="s">
        <v>2529</v>
      </c>
      <c r="G6" s="185" t="s">
        <v>1192</v>
      </c>
    </row>
    <row r="7" spans="1:7" ht="28.5">
      <c r="A7" s="419" t="s">
        <v>2210</v>
      </c>
      <c r="B7" s="419" t="s">
        <v>2226</v>
      </c>
      <c r="C7" s="494">
        <v>1287</v>
      </c>
      <c r="D7" s="419">
        <v>1.58</v>
      </c>
      <c r="E7" s="495">
        <v>2.8</v>
      </c>
      <c r="F7" s="496">
        <v>0.3</v>
      </c>
      <c r="G7" s="496">
        <v>0.231</v>
      </c>
    </row>
    <row r="8" spans="1:7" ht="15" customHeight="1">
      <c r="A8" s="497" t="s">
        <v>1823</v>
      </c>
      <c r="B8" s="71"/>
      <c r="C8" s="71"/>
      <c r="D8" s="71"/>
      <c r="E8" s="71"/>
      <c r="F8" s="71"/>
      <c r="G8" s="71"/>
    </row>
    <row r="9" ht="15" customHeight="1">
      <c r="A9" s="498" t="s">
        <v>2407</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197"/>
  <sheetViews>
    <sheetView workbookViewId="0" topLeftCell="A1"/>
  </sheetViews>
  <sheetFormatPr defaultColWidth="9.140625" defaultRowHeight="15" customHeight="1"/>
  <cols>
    <col min="1" max="1" width="41.57421875" style="0" customWidth="1"/>
    <col min="2" max="2" width="16.57421875" style="0" customWidth="1"/>
    <col min="3" max="6" width="9.140625" style="0" customWidth="1"/>
  </cols>
  <sheetData>
    <row r="1" spans="1:6" ht="15" customHeight="1">
      <c r="A1" s="1" t="s">
        <v>1804</v>
      </c>
      <c r="B1" s="8"/>
      <c r="C1" s="8"/>
      <c r="D1" s="8"/>
      <c r="E1" s="8"/>
      <c r="F1" s="8"/>
    </row>
    <row r="2" spans="1:2" ht="15" customHeight="1">
      <c r="A2" s="15"/>
      <c r="B2" s="15"/>
    </row>
    <row r="3" spans="1:3" ht="15" customHeight="1">
      <c r="A3" s="64" t="s">
        <v>2370</v>
      </c>
      <c r="B3" s="64" t="s">
        <v>512</v>
      </c>
      <c r="C3" s="57"/>
    </row>
    <row r="4" spans="1:3" ht="15" customHeight="1">
      <c r="A4" s="65"/>
      <c r="B4" s="65"/>
      <c r="C4" s="57"/>
    </row>
    <row r="5" spans="1:3" ht="15" customHeight="1">
      <c r="A5" s="65" t="s">
        <v>1295</v>
      </c>
      <c r="B5" s="65" t="s">
        <v>860</v>
      </c>
      <c r="C5" s="57"/>
    </row>
    <row r="6" spans="1:3" ht="15" customHeight="1">
      <c r="A6" s="65" t="s">
        <v>491</v>
      </c>
      <c r="B6" s="65" t="s">
        <v>860</v>
      </c>
      <c r="C6" s="57"/>
    </row>
    <row r="7" spans="1:3" ht="15" customHeight="1">
      <c r="A7" s="65" t="s">
        <v>542</v>
      </c>
      <c r="B7" s="65" t="s">
        <v>860</v>
      </c>
      <c r="C7" s="57"/>
    </row>
    <row r="8" spans="1:3" ht="15" customHeight="1">
      <c r="A8" s="65" t="s">
        <v>1039</v>
      </c>
      <c r="B8" s="65" t="s">
        <v>860</v>
      </c>
      <c r="C8" s="57"/>
    </row>
    <row r="9" spans="1:3" ht="15" customHeight="1">
      <c r="A9" s="65" t="s">
        <v>2028</v>
      </c>
      <c r="B9" s="65" t="s">
        <v>860</v>
      </c>
      <c r="C9" s="57"/>
    </row>
    <row r="10" spans="1:3" ht="15" customHeight="1">
      <c r="A10" s="65" t="s">
        <v>1155</v>
      </c>
      <c r="B10" s="65" t="s">
        <v>860</v>
      </c>
      <c r="C10" s="57"/>
    </row>
    <row r="11" spans="1:3" ht="15" customHeight="1">
      <c r="A11" s="65" t="s">
        <v>1396</v>
      </c>
      <c r="B11" s="65" t="s">
        <v>860</v>
      </c>
      <c r="C11" s="57"/>
    </row>
    <row r="12" spans="1:3" ht="15" customHeight="1">
      <c r="A12" s="65" t="s">
        <v>1805</v>
      </c>
      <c r="B12" s="65" t="s">
        <v>860</v>
      </c>
      <c r="C12" s="57"/>
    </row>
    <row r="13" spans="1:3" ht="15" customHeight="1">
      <c r="A13" s="65" t="s">
        <v>2475</v>
      </c>
      <c r="B13" s="65" t="s">
        <v>2447</v>
      </c>
      <c r="C13" s="57"/>
    </row>
    <row r="14" spans="1:3" ht="15" customHeight="1">
      <c r="A14" s="65" t="s">
        <v>1723</v>
      </c>
      <c r="B14" s="65" t="s">
        <v>2447</v>
      </c>
      <c r="C14" s="57"/>
    </row>
    <row r="15" spans="1:3" ht="15" customHeight="1">
      <c r="A15" s="65" t="s">
        <v>2694</v>
      </c>
      <c r="B15" s="65" t="s">
        <v>2447</v>
      </c>
      <c r="C15" s="57"/>
    </row>
    <row r="16" spans="1:3" ht="15" customHeight="1">
      <c r="A16" s="65" t="s">
        <v>167</v>
      </c>
      <c r="B16" s="65" t="s">
        <v>2447</v>
      </c>
      <c r="C16" s="57"/>
    </row>
    <row r="17" spans="1:3" ht="15" customHeight="1">
      <c r="A17" s="65" t="s">
        <v>1301</v>
      </c>
      <c r="B17" s="65" t="s">
        <v>2447</v>
      </c>
      <c r="C17" s="57"/>
    </row>
    <row r="18" spans="1:3" ht="15" customHeight="1">
      <c r="A18" s="65" t="s">
        <v>1983</v>
      </c>
      <c r="B18" s="65" t="s">
        <v>323</v>
      </c>
      <c r="C18" s="57"/>
    </row>
    <row r="19" spans="1:3" ht="15" customHeight="1">
      <c r="A19" s="65" t="s">
        <v>865</v>
      </c>
      <c r="B19" s="65" t="s">
        <v>323</v>
      </c>
      <c r="C19" s="57"/>
    </row>
    <row r="20" spans="1:3" ht="15" customHeight="1">
      <c r="A20" s="65" t="s">
        <v>397</v>
      </c>
      <c r="B20" s="65" t="s">
        <v>397</v>
      </c>
      <c r="C20" s="57"/>
    </row>
    <row r="21" spans="1:3" ht="15" customHeight="1">
      <c r="A21" s="65" t="s">
        <v>1484</v>
      </c>
      <c r="B21" s="65" t="s">
        <v>2575</v>
      </c>
      <c r="C21" s="57"/>
    </row>
    <row r="22" spans="1:3" ht="15" customHeight="1">
      <c r="A22" s="65" t="s">
        <v>2051</v>
      </c>
      <c r="B22" s="65" t="s">
        <v>2575</v>
      </c>
      <c r="C22" s="57"/>
    </row>
    <row r="23" spans="1:3" ht="15" customHeight="1">
      <c r="A23" s="65" t="s">
        <v>1179</v>
      </c>
      <c r="B23" s="65" t="s">
        <v>2575</v>
      </c>
      <c r="C23" s="57"/>
    </row>
    <row r="24" spans="1:3" ht="15" customHeight="1">
      <c r="A24" s="65" t="s">
        <v>2383</v>
      </c>
      <c r="B24" s="65" t="s">
        <v>2575</v>
      </c>
      <c r="C24" s="57"/>
    </row>
    <row r="25" spans="1:3" ht="15" customHeight="1">
      <c r="A25" s="65" t="s">
        <v>2675</v>
      </c>
      <c r="B25" s="65" t="s">
        <v>2575</v>
      </c>
      <c r="C25" s="57"/>
    </row>
    <row r="26" spans="1:3" ht="15" customHeight="1">
      <c r="A26" s="65" t="s">
        <v>2587</v>
      </c>
      <c r="B26" s="65" t="s">
        <v>2575</v>
      </c>
      <c r="C26" s="57"/>
    </row>
    <row r="27" spans="1:3" ht="15" customHeight="1">
      <c r="A27" s="65" t="s">
        <v>12</v>
      </c>
      <c r="B27" s="65" t="s">
        <v>2575</v>
      </c>
      <c r="C27" s="57"/>
    </row>
    <row r="28" spans="1:3" ht="15" customHeight="1">
      <c r="A28" s="65" t="s">
        <v>174</v>
      </c>
      <c r="B28" s="65" t="s">
        <v>2575</v>
      </c>
      <c r="C28" s="57"/>
    </row>
    <row r="29" spans="1:3" ht="15" customHeight="1">
      <c r="A29" s="65" t="s">
        <v>1401</v>
      </c>
      <c r="B29" s="65" t="s">
        <v>2575</v>
      </c>
      <c r="C29" s="57"/>
    </row>
    <row r="30" spans="1:3" ht="15" customHeight="1">
      <c r="A30" s="65" t="s">
        <v>2559</v>
      </c>
      <c r="B30" s="65" t="s">
        <v>2575</v>
      </c>
      <c r="C30" s="57"/>
    </row>
    <row r="31" spans="1:3" ht="15" customHeight="1">
      <c r="A31" s="65" t="s">
        <v>255</v>
      </c>
      <c r="B31" s="65" t="s">
        <v>2575</v>
      </c>
      <c r="C31" s="57"/>
    </row>
    <row r="32" spans="1:3" ht="15" customHeight="1">
      <c r="A32" s="65" t="s">
        <v>979</v>
      </c>
      <c r="B32" s="65" t="s">
        <v>266</v>
      </c>
      <c r="C32" s="57"/>
    </row>
    <row r="33" spans="1:3" ht="15" customHeight="1">
      <c r="A33" s="65" t="s">
        <v>2701</v>
      </c>
      <c r="B33" s="65" t="s">
        <v>266</v>
      </c>
      <c r="C33" s="57"/>
    </row>
    <row r="34" spans="1:3" ht="15" customHeight="1">
      <c r="A34" s="65" t="s">
        <v>1414</v>
      </c>
      <c r="B34" s="65" t="s">
        <v>266</v>
      </c>
      <c r="C34" s="57"/>
    </row>
    <row r="35" spans="1:3" ht="15" customHeight="1">
      <c r="A35" s="65" t="s">
        <v>1144</v>
      </c>
      <c r="B35" s="65" t="s">
        <v>266</v>
      </c>
      <c r="C35" s="57"/>
    </row>
    <row r="36" spans="1:3" ht="15" customHeight="1">
      <c r="A36" s="65" t="s">
        <v>178</v>
      </c>
      <c r="B36" s="65" t="s">
        <v>266</v>
      </c>
      <c r="C36" s="57"/>
    </row>
    <row r="37" spans="1:3" ht="15" customHeight="1">
      <c r="A37" s="65" t="s">
        <v>2611</v>
      </c>
      <c r="B37" s="65" t="s">
        <v>266</v>
      </c>
      <c r="C37" s="57"/>
    </row>
    <row r="38" spans="1:3" ht="15" customHeight="1">
      <c r="A38" s="65" t="s">
        <v>1160</v>
      </c>
      <c r="B38" s="65" t="s">
        <v>266</v>
      </c>
      <c r="C38" s="57"/>
    </row>
    <row r="39" spans="1:3" ht="15" customHeight="1">
      <c r="A39" s="65" t="s">
        <v>217</v>
      </c>
      <c r="B39" s="65" t="s">
        <v>2376</v>
      </c>
      <c r="C39" s="57"/>
    </row>
    <row r="40" spans="1:3" ht="15" customHeight="1">
      <c r="A40" s="65" t="s">
        <v>485</v>
      </c>
      <c r="B40" s="65" t="s">
        <v>2376</v>
      </c>
      <c r="C40" s="57"/>
    </row>
    <row r="41" spans="1:3" ht="15" customHeight="1">
      <c r="A41" s="65" t="s">
        <v>1552</v>
      </c>
      <c r="B41" s="65" t="s">
        <v>2376</v>
      </c>
      <c r="C41" s="57"/>
    </row>
    <row r="42" spans="1:3" ht="15" customHeight="1">
      <c r="A42" s="65" t="s">
        <v>624</v>
      </c>
      <c r="B42" s="65" t="s">
        <v>2376</v>
      </c>
      <c r="C42" s="57"/>
    </row>
    <row r="43" spans="1:3" ht="15" customHeight="1">
      <c r="A43" s="65" t="s">
        <v>313</v>
      </c>
      <c r="B43" s="65" t="s">
        <v>2376</v>
      </c>
      <c r="C43" s="57"/>
    </row>
    <row r="44" spans="1:3" ht="15" customHeight="1">
      <c r="A44" s="65" t="s">
        <v>608</v>
      </c>
      <c r="B44" s="65" t="s">
        <v>2376</v>
      </c>
      <c r="C44" s="57"/>
    </row>
    <row r="45" spans="1:3" ht="15" customHeight="1">
      <c r="A45" s="65" t="s">
        <v>2438</v>
      </c>
      <c r="B45" s="65" t="s">
        <v>2376</v>
      </c>
      <c r="C45" s="57"/>
    </row>
    <row r="46" spans="1:3" ht="15" customHeight="1">
      <c r="A46" s="65" t="s">
        <v>2460</v>
      </c>
      <c r="B46" s="65" t="s">
        <v>2376</v>
      </c>
      <c r="C46" s="57"/>
    </row>
    <row r="47" spans="1:3" ht="15" customHeight="1">
      <c r="A47" s="65" t="s">
        <v>2076</v>
      </c>
      <c r="B47" s="65" t="s">
        <v>2459</v>
      </c>
      <c r="C47" s="57"/>
    </row>
    <row r="48" spans="1:3" ht="15" customHeight="1">
      <c r="A48" s="65" t="s">
        <v>1885</v>
      </c>
      <c r="B48" s="65" t="s">
        <v>2459</v>
      </c>
      <c r="C48" s="57"/>
    </row>
    <row r="49" spans="1:3" ht="15" customHeight="1">
      <c r="A49" s="65" t="s">
        <v>2086</v>
      </c>
      <c r="B49" s="65" t="s">
        <v>2459</v>
      </c>
      <c r="C49" s="57"/>
    </row>
    <row r="50" spans="1:3" ht="15" customHeight="1">
      <c r="A50" s="65" t="s">
        <v>461</v>
      </c>
      <c r="B50" s="65" t="s">
        <v>1303</v>
      </c>
      <c r="C50" s="57"/>
    </row>
    <row r="51" spans="1:3" ht="15" customHeight="1">
      <c r="A51" s="65" t="s">
        <v>17</v>
      </c>
      <c r="B51" s="65" t="s">
        <v>1303</v>
      </c>
      <c r="C51" s="57"/>
    </row>
    <row r="52" spans="1:3" ht="15" customHeight="1">
      <c r="A52" s="65" t="s">
        <v>855</v>
      </c>
      <c r="B52" s="65" t="s">
        <v>1303</v>
      </c>
      <c r="C52" s="57"/>
    </row>
    <row r="53" spans="1:3" ht="15" customHeight="1">
      <c r="A53" s="65" t="s">
        <v>2128</v>
      </c>
      <c r="B53" s="65" t="s">
        <v>1303</v>
      </c>
      <c r="C53" s="57"/>
    </row>
    <row r="54" spans="1:3" ht="15" customHeight="1">
      <c r="A54" s="65" t="s">
        <v>1623</v>
      </c>
      <c r="B54" s="65" t="s">
        <v>1303</v>
      </c>
      <c r="C54" s="57"/>
    </row>
    <row r="55" spans="1:3" ht="15" customHeight="1">
      <c r="A55" s="65" t="s">
        <v>463</v>
      </c>
      <c r="B55" s="65" t="s">
        <v>229</v>
      </c>
      <c r="C55" s="57"/>
    </row>
    <row r="56" spans="1:3" ht="15" customHeight="1">
      <c r="A56" s="65" t="s">
        <v>1481</v>
      </c>
      <c r="B56" s="65" t="s">
        <v>229</v>
      </c>
      <c r="C56" s="57"/>
    </row>
    <row r="57" spans="1:3" ht="15" customHeight="1">
      <c r="A57" s="65" t="s">
        <v>1558</v>
      </c>
      <c r="B57" s="65" t="s">
        <v>229</v>
      </c>
      <c r="C57" s="57"/>
    </row>
    <row r="58" spans="1:3" ht="15" customHeight="1">
      <c r="A58" s="65" t="s">
        <v>1000</v>
      </c>
      <c r="B58" s="65" t="s">
        <v>229</v>
      </c>
      <c r="C58" s="57"/>
    </row>
    <row r="59" spans="1:3" ht="15" customHeight="1">
      <c r="A59" s="65" t="s">
        <v>2607</v>
      </c>
      <c r="B59" s="65" t="s">
        <v>229</v>
      </c>
      <c r="C59" s="57"/>
    </row>
    <row r="60" spans="1:3" ht="15" customHeight="1">
      <c r="A60" s="65" t="s">
        <v>931</v>
      </c>
      <c r="B60" s="65" t="s">
        <v>229</v>
      </c>
      <c r="C60" s="57"/>
    </row>
    <row r="61" spans="1:3" ht="15" customHeight="1">
      <c r="A61" s="65" t="s">
        <v>1770</v>
      </c>
      <c r="B61" s="65" t="s">
        <v>229</v>
      </c>
      <c r="C61" s="57"/>
    </row>
    <row r="62" spans="1:3" ht="15" customHeight="1">
      <c r="A62" s="65" t="s">
        <v>2146</v>
      </c>
      <c r="B62" s="65" t="s">
        <v>229</v>
      </c>
      <c r="C62" s="57"/>
    </row>
    <row r="63" spans="1:3" ht="15" customHeight="1">
      <c r="A63" s="65" t="s">
        <v>1934</v>
      </c>
      <c r="B63" s="65" t="s">
        <v>229</v>
      </c>
      <c r="C63" s="57"/>
    </row>
    <row r="64" spans="1:3" ht="15" customHeight="1">
      <c r="A64" s="65" t="s">
        <v>1229</v>
      </c>
      <c r="B64" s="65" t="s">
        <v>229</v>
      </c>
      <c r="C64" s="57"/>
    </row>
    <row r="65" spans="1:3" ht="15" customHeight="1">
      <c r="A65" s="65" t="s">
        <v>122</v>
      </c>
      <c r="B65" s="65" t="s">
        <v>229</v>
      </c>
      <c r="C65" s="57"/>
    </row>
    <row r="66" spans="1:3" ht="15" customHeight="1">
      <c r="A66" s="65" t="s">
        <v>239</v>
      </c>
      <c r="B66" s="65" t="s">
        <v>229</v>
      </c>
      <c r="C66" s="57"/>
    </row>
    <row r="67" spans="1:3" ht="15" customHeight="1">
      <c r="A67" s="65" t="s">
        <v>2304</v>
      </c>
      <c r="B67" s="65" t="s">
        <v>229</v>
      </c>
      <c r="C67" s="57"/>
    </row>
    <row r="68" spans="1:3" ht="15" customHeight="1">
      <c r="A68" s="65" t="s">
        <v>515</v>
      </c>
      <c r="B68" s="65" t="s">
        <v>229</v>
      </c>
      <c r="C68" s="57"/>
    </row>
    <row r="69" spans="1:3" ht="15" customHeight="1">
      <c r="A69" s="65" t="s">
        <v>602</v>
      </c>
      <c r="B69" s="65" t="s">
        <v>229</v>
      </c>
      <c r="C69" s="57"/>
    </row>
    <row r="70" spans="1:3" ht="15" customHeight="1">
      <c r="A70" s="65" t="s">
        <v>1166</v>
      </c>
      <c r="B70" s="65" t="s">
        <v>229</v>
      </c>
      <c r="C70" s="57"/>
    </row>
    <row r="71" spans="1:3" ht="15" customHeight="1">
      <c r="A71" s="65" t="s">
        <v>1640</v>
      </c>
      <c r="B71" s="65" t="s">
        <v>229</v>
      </c>
      <c r="C71" s="57"/>
    </row>
    <row r="72" spans="1:3" ht="15" customHeight="1">
      <c r="A72" s="65" t="s">
        <v>2382</v>
      </c>
      <c r="B72" s="65" t="s">
        <v>229</v>
      </c>
      <c r="C72" s="57"/>
    </row>
    <row r="73" spans="1:3" ht="15" customHeight="1">
      <c r="A73" s="65" t="s">
        <v>180</v>
      </c>
      <c r="B73" s="65" t="s">
        <v>229</v>
      </c>
      <c r="C73" s="57"/>
    </row>
    <row r="74" spans="1:3" ht="15" customHeight="1">
      <c r="A74" s="65" t="s">
        <v>361</v>
      </c>
      <c r="B74" s="65" t="s">
        <v>229</v>
      </c>
      <c r="C74" s="57"/>
    </row>
    <row r="75" spans="1:3" ht="15" customHeight="1">
      <c r="A75" s="65" t="s">
        <v>2131</v>
      </c>
      <c r="B75" s="65" t="s">
        <v>229</v>
      </c>
      <c r="C75" s="57"/>
    </row>
    <row r="76" spans="1:3" ht="15" customHeight="1">
      <c r="A76" s="65" t="s">
        <v>188</v>
      </c>
      <c r="B76" s="65" t="s">
        <v>229</v>
      </c>
      <c r="C76" s="57"/>
    </row>
    <row r="77" spans="1:3" ht="15" customHeight="1">
      <c r="A77" s="65" t="s">
        <v>123</v>
      </c>
      <c r="B77" s="65" t="s">
        <v>209</v>
      </c>
      <c r="C77" s="57"/>
    </row>
    <row r="78" spans="1:3" ht="15" customHeight="1">
      <c r="A78" s="65" t="s">
        <v>1714</v>
      </c>
      <c r="B78" s="65" t="s">
        <v>209</v>
      </c>
      <c r="C78" s="57"/>
    </row>
    <row r="79" spans="1:3" ht="15" customHeight="1">
      <c r="A79" s="65" t="s">
        <v>1649</v>
      </c>
      <c r="B79" s="65" t="s">
        <v>209</v>
      </c>
      <c r="C79" s="57"/>
    </row>
    <row r="80" spans="1:3" ht="15" customHeight="1">
      <c r="A80" s="65" t="s">
        <v>1116</v>
      </c>
      <c r="B80" s="65" t="s">
        <v>209</v>
      </c>
      <c r="C80" s="57"/>
    </row>
    <row r="81" spans="1:3" ht="15" customHeight="1">
      <c r="A81" s="65" t="s">
        <v>2119</v>
      </c>
      <c r="B81" s="65" t="s">
        <v>209</v>
      </c>
      <c r="C81" s="57"/>
    </row>
    <row r="82" spans="1:3" ht="15" customHeight="1">
      <c r="A82" s="65" t="s">
        <v>714</v>
      </c>
      <c r="B82" s="65" t="s">
        <v>209</v>
      </c>
      <c r="C82" s="57"/>
    </row>
    <row r="83" spans="1:3" ht="15" customHeight="1">
      <c r="A83" s="65" t="s">
        <v>1084</v>
      </c>
      <c r="B83" s="65" t="s">
        <v>1601</v>
      </c>
      <c r="C83" s="57"/>
    </row>
    <row r="84" spans="1:3" ht="15" customHeight="1">
      <c r="A84" s="65" t="s">
        <v>2377</v>
      </c>
      <c r="B84" s="65" t="s">
        <v>1601</v>
      </c>
      <c r="C84" s="57"/>
    </row>
    <row r="85" spans="1:3" ht="15" customHeight="1">
      <c r="A85" s="65" t="s">
        <v>370</v>
      </c>
      <c r="B85" s="65" t="s">
        <v>1601</v>
      </c>
      <c r="C85" s="57"/>
    </row>
    <row r="86" spans="1:3" ht="15" customHeight="1">
      <c r="A86" s="65" t="s">
        <v>682</v>
      </c>
      <c r="B86" s="65" t="s">
        <v>1601</v>
      </c>
      <c r="C86" s="57"/>
    </row>
    <row r="87" spans="1:3" ht="15" customHeight="1">
      <c r="A87" s="65" t="s">
        <v>1995</v>
      </c>
      <c r="B87" s="65" t="s">
        <v>1601</v>
      </c>
      <c r="C87" s="57"/>
    </row>
    <row r="88" spans="1:3" ht="15" customHeight="1">
      <c r="A88" s="65" t="s">
        <v>2149</v>
      </c>
      <c r="B88" s="65" t="s">
        <v>2149</v>
      </c>
      <c r="C88" s="57"/>
    </row>
    <row r="89" spans="1:3" ht="15" customHeight="1">
      <c r="A89" s="65" t="s">
        <v>841</v>
      </c>
      <c r="B89" s="65" t="s">
        <v>2615</v>
      </c>
      <c r="C89" s="57"/>
    </row>
    <row r="90" spans="1:3" ht="15" customHeight="1">
      <c r="A90" s="65" t="s">
        <v>202</v>
      </c>
      <c r="B90" s="65" t="s">
        <v>2219</v>
      </c>
      <c r="C90" s="57"/>
    </row>
    <row r="91" spans="1:3" ht="15" customHeight="1">
      <c r="A91" s="65" t="s">
        <v>2631</v>
      </c>
      <c r="B91" s="65" t="s">
        <v>2219</v>
      </c>
      <c r="C91" s="57"/>
    </row>
    <row r="92" spans="1:3" ht="15" customHeight="1">
      <c r="A92" s="65" t="s">
        <v>811</v>
      </c>
      <c r="B92" s="65" t="s">
        <v>2219</v>
      </c>
      <c r="C92" s="57"/>
    </row>
    <row r="93" spans="1:3" ht="15" customHeight="1">
      <c r="A93" s="65" t="s">
        <v>2474</v>
      </c>
      <c r="B93" s="65" t="s">
        <v>2219</v>
      </c>
      <c r="C93" s="57"/>
    </row>
    <row r="94" spans="1:3" ht="15" customHeight="1">
      <c r="A94" s="65" t="s">
        <v>2577</v>
      </c>
      <c r="B94" s="65" t="s">
        <v>1036</v>
      </c>
      <c r="C94" s="57"/>
    </row>
    <row r="95" spans="1:3" ht="15" customHeight="1">
      <c r="A95" s="65" t="s">
        <v>350</v>
      </c>
      <c r="B95" s="65" t="s">
        <v>1036</v>
      </c>
      <c r="C95" s="57"/>
    </row>
    <row r="96" spans="1:3" ht="15" customHeight="1">
      <c r="A96" s="65" t="s">
        <v>846</v>
      </c>
      <c r="B96" s="65" t="s">
        <v>1036</v>
      </c>
      <c r="C96" s="57"/>
    </row>
    <row r="97" spans="1:3" ht="15" customHeight="1">
      <c r="A97" s="65" t="s">
        <v>1081</v>
      </c>
      <c r="B97" s="65" t="s">
        <v>1036</v>
      </c>
      <c r="C97" s="57"/>
    </row>
    <row r="98" spans="1:3" ht="15" customHeight="1">
      <c r="A98" s="65" t="s">
        <v>2266</v>
      </c>
      <c r="B98" s="65" t="s">
        <v>379</v>
      </c>
      <c r="C98" s="57"/>
    </row>
    <row r="99" spans="1:3" ht="15" customHeight="1">
      <c r="A99" s="65" t="s">
        <v>1556</v>
      </c>
      <c r="B99" s="65" t="s">
        <v>379</v>
      </c>
      <c r="C99" s="57"/>
    </row>
    <row r="100" spans="1:3" ht="15" customHeight="1">
      <c r="A100" s="65" t="s">
        <v>2526</v>
      </c>
      <c r="B100" s="65" t="s">
        <v>379</v>
      </c>
      <c r="C100" s="57"/>
    </row>
    <row r="101" spans="1:3" ht="15" customHeight="1">
      <c r="A101" s="65" t="s">
        <v>1133</v>
      </c>
      <c r="B101" s="65" t="s">
        <v>379</v>
      </c>
      <c r="C101" s="57"/>
    </row>
    <row r="102" spans="1:3" ht="15" customHeight="1">
      <c r="A102" s="65" t="s">
        <v>2242</v>
      </c>
      <c r="B102" s="65" t="s">
        <v>379</v>
      </c>
      <c r="C102" s="57"/>
    </row>
    <row r="103" spans="1:3" ht="15" customHeight="1">
      <c r="A103" s="65" t="s">
        <v>2698</v>
      </c>
      <c r="B103" s="65" t="s">
        <v>379</v>
      </c>
      <c r="C103" s="57"/>
    </row>
    <row r="104" spans="1:3" ht="15" customHeight="1">
      <c r="A104" s="65" t="s">
        <v>1749</v>
      </c>
      <c r="B104" s="65" t="s">
        <v>379</v>
      </c>
      <c r="C104" s="57"/>
    </row>
    <row r="105" spans="1:3" ht="15" customHeight="1">
      <c r="A105" s="65" t="s">
        <v>988</v>
      </c>
      <c r="B105" s="65" t="s">
        <v>379</v>
      </c>
      <c r="C105" s="57"/>
    </row>
    <row r="106" spans="1:3" ht="15" customHeight="1">
      <c r="A106" s="65" t="s">
        <v>2668</v>
      </c>
      <c r="B106" s="65" t="s">
        <v>379</v>
      </c>
      <c r="C106" s="57"/>
    </row>
    <row r="107" spans="1:3" ht="15" customHeight="1">
      <c r="A107" s="65" t="s">
        <v>1041</v>
      </c>
      <c r="B107" s="65" t="s">
        <v>379</v>
      </c>
      <c r="C107" s="57"/>
    </row>
    <row r="108" spans="1:3" ht="15" customHeight="1">
      <c r="A108" s="65" t="s">
        <v>2368</v>
      </c>
      <c r="B108" s="65" t="s">
        <v>379</v>
      </c>
      <c r="C108" s="57"/>
    </row>
    <row r="109" spans="1:3" ht="15" customHeight="1">
      <c r="A109" s="65" t="s">
        <v>1735</v>
      </c>
      <c r="B109" s="65" t="s">
        <v>379</v>
      </c>
      <c r="C109" s="57"/>
    </row>
    <row r="110" spans="1:3" ht="15" customHeight="1">
      <c r="A110" s="65" t="s">
        <v>982</v>
      </c>
      <c r="B110" s="65" t="s">
        <v>379</v>
      </c>
      <c r="C110" s="57"/>
    </row>
    <row r="111" spans="1:3" ht="15" customHeight="1">
      <c r="A111" s="65" t="s">
        <v>2695</v>
      </c>
      <c r="B111" s="65" t="s">
        <v>379</v>
      </c>
      <c r="C111" s="57"/>
    </row>
    <row r="112" spans="1:3" ht="15" customHeight="1">
      <c r="A112" s="65" t="s">
        <v>2337</v>
      </c>
      <c r="B112" s="65" t="s">
        <v>379</v>
      </c>
      <c r="C112" s="57"/>
    </row>
    <row r="113" spans="1:3" ht="15" customHeight="1">
      <c r="A113" s="65" t="s">
        <v>258</v>
      </c>
      <c r="B113" s="65" t="s">
        <v>1177</v>
      </c>
      <c r="C113" s="57"/>
    </row>
    <row r="114" spans="1:3" ht="15" customHeight="1">
      <c r="A114" s="65" t="s">
        <v>259</v>
      </c>
      <c r="B114" s="65" t="s">
        <v>1177</v>
      </c>
      <c r="C114" s="57"/>
    </row>
    <row r="115" spans="1:3" ht="15" customHeight="1">
      <c r="A115" s="65" t="s">
        <v>260</v>
      </c>
      <c r="B115" s="65" t="s">
        <v>1177</v>
      </c>
      <c r="C115" s="57"/>
    </row>
    <row r="116" spans="1:3" ht="15" customHeight="1">
      <c r="A116" s="65" t="s">
        <v>261</v>
      </c>
      <c r="B116" s="65" t="s">
        <v>1177</v>
      </c>
      <c r="C116" s="57"/>
    </row>
    <row r="117" spans="1:3" ht="15" customHeight="1">
      <c r="A117" s="65" t="s">
        <v>263</v>
      </c>
      <c r="B117" s="65" t="s">
        <v>1177</v>
      </c>
      <c r="C117" s="57"/>
    </row>
    <row r="118" spans="1:3" ht="15" customHeight="1">
      <c r="A118" s="65" t="s">
        <v>265</v>
      </c>
      <c r="B118" s="65" t="s">
        <v>1177</v>
      </c>
      <c r="C118" s="57"/>
    </row>
    <row r="119" spans="1:3" ht="15" customHeight="1">
      <c r="A119" s="65" t="s">
        <v>267</v>
      </c>
      <c r="B119" s="65" t="s">
        <v>141</v>
      </c>
      <c r="C119" s="57"/>
    </row>
    <row r="120" spans="1:3" ht="15" customHeight="1">
      <c r="A120" s="65" t="s">
        <v>268</v>
      </c>
      <c r="B120" s="65" t="s">
        <v>141</v>
      </c>
      <c r="C120" s="57"/>
    </row>
    <row r="121" spans="1:3" ht="15" customHeight="1">
      <c r="A121" s="65" t="s">
        <v>270</v>
      </c>
      <c r="B121" s="65" t="s">
        <v>141</v>
      </c>
      <c r="C121" s="57"/>
    </row>
    <row r="122" spans="1:3" ht="15" customHeight="1">
      <c r="A122" s="65" t="s">
        <v>271</v>
      </c>
      <c r="B122" s="65" t="s">
        <v>700</v>
      </c>
      <c r="C122" s="57"/>
    </row>
    <row r="123" spans="1:3" ht="15" customHeight="1">
      <c r="A123" s="65" t="s">
        <v>273</v>
      </c>
      <c r="B123" s="65" t="s">
        <v>700</v>
      </c>
      <c r="C123" s="57"/>
    </row>
    <row r="124" spans="1:3" ht="15" customHeight="1">
      <c r="A124" s="65" t="s">
        <v>1767</v>
      </c>
      <c r="B124" s="65" t="s">
        <v>442</v>
      </c>
      <c r="C124" s="57"/>
    </row>
    <row r="125" spans="1:3" ht="15" customHeight="1">
      <c r="A125" s="65" t="s">
        <v>1118</v>
      </c>
      <c r="B125" s="65" t="s">
        <v>442</v>
      </c>
      <c r="C125" s="57"/>
    </row>
    <row r="126" spans="1:3" ht="15" customHeight="1">
      <c r="A126" s="65" t="s">
        <v>1057</v>
      </c>
      <c r="B126" s="65" t="s">
        <v>442</v>
      </c>
      <c r="C126" s="57"/>
    </row>
    <row r="127" spans="1:3" ht="15" customHeight="1">
      <c r="A127" s="65" t="s">
        <v>1185</v>
      </c>
      <c r="B127" s="65" t="s">
        <v>442</v>
      </c>
      <c r="C127" s="57"/>
    </row>
    <row r="128" spans="1:3" ht="15" customHeight="1">
      <c r="A128" s="65" t="s">
        <v>2652</v>
      </c>
      <c r="B128" s="65" t="s">
        <v>442</v>
      </c>
      <c r="C128" s="57"/>
    </row>
    <row r="129" spans="1:3" ht="15" customHeight="1">
      <c r="A129" s="65" t="s">
        <v>510</v>
      </c>
      <c r="B129" s="65" t="s">
        <v>442</v>
      </c>
      <c r="C129" s="57"/>
    </row>
    <row r="130" spans="1:3" ht="15" customHeight="1">
      <c r="A130" s="65" t="s">
        <v>1501</v>
      </c>
      <c r="B130" s="65" t="s">
        <v>2618</v>
      </c>
      <c r="C130" s="57"/>
    </row>
    <row r="131" spans="1:3" ht="15" customHeight="1">
      <c r="A131" s="65" t="s">
        <v>411</v>
      </c>
      <c r="B131" s="65" t="s">
        <v>2618</v>
      </c>
      <c r="C131" s="57"/>
    </row>
    <row r="132" spans="1:3" ht="15" customHeight="1">
      <c r="A132" s="65" t="s">
        <v>47</v>
      </c>
      <c r="B132" s="65" t="s">
        <v>2618</v>
      </c>
      <c r="C132" s="57"/>
    </row>
    <row r="133" spans="1:3" ht="15" customHeight="1">
      <c r="A133" s="65" t="s">
        <v>1363</v>
      </c>
      <c r="B133" s="65" t="s">
        <v>2618</v>
      </c>
      <c r="C133" s="57"/>
    </row>
    <row r="134" spans="1:3" ht="15" customHeight="1">
      <c r="A134" s="65" t="s">
        <v>2364</v>
      </c>
      <c r="B134" s="65" t="s">
        <v>2618</v>
      </c>
      <c r="C134" s="57"/>
    </row>
    <row r="135" spans="1:3" ht="15" customHeight="1">
      <c r="A135" s="65" t="s">
        <v>1536</v>
      </c>
      <c r="B135" s="65" t="s">
        <v>2615</v>
      </c>
      <c r="C135" s="57"/>
    </row>
    <row r="136" spans="1:3" ht="15" customHeight="1">
      <c r="A136" s="65" t="s">
        <v>1814</v>
      </c>
      <c r="B136" s="65" t="s">
        <v>2615</v>
      </c>
      <c r="C136" s="57"/>
    </row>
    <row r="137" spans="1:3" ht="15" customHeight="1">
      <c r="A137" s="65" t="s">
        <v>1139</v>
      </c>
      <c r="B137" s="65" t="s">
        <v>2615</v>
      </c>
      <c r="C137" s="57"/>
    </row>
    <row r="138" spans="1:3" ht="15" customHeight="1">
      <c r="A138" s="65" t="s">
        <v>1383</v>
      </c>
      <c r="B138" s="65" t="s">
        <v>2615</v>
      </c>
      <c r="C138" s="57"/>
    </row>
    <row r="139" spans="1:3" ht="15" customHeight="1">
      <c r="A139" s="65" t="s">
        <v>1584</v>
      </c>
      <c r="B139" s="65" t="s">
        <v>2615</v>
      </c>
      <c r="C139" s="57"/>
    </row>
    <row r="140" spans="1:3" ht="15" customHeight="1">
      <c r="A140" s="65" t="s">
        <v>1366</v>
      </c>
      <c r="B140" s="65" t="s">
        <v>2615</v>
      </c>
      <c r="C140" s="57"/>
    </row>
    <row r="141" spans="1:3" ht="15" customHeight="1">
      <c r="A141" s="65" t="s">
        <v>1953</v>
      </c>
      <c r="B141" s="65" t="s">
        <v>2615</v>
      </c>
      <c r="C141" s="57"/>
    </row>
    <row r="142" spans="1:3" ht="15" customHeight="1">
      <c r="A142" s="65" t="s">
        <v>1840</v>
      </c>
      <c r="B142" s="65" t="s">
        <v>2615</v>
      </c>
      <c r="C142" s="57"/>
    </row>
    <row r="143" spans="1:3" ht="15" customHeight="1">
      <c r="A143" s="65" t="s">
        <v>753</v>
      </c>
      <c r="B143" s="65" t="s">
        <v>1533</v>
      </c>
      <c r="C143" s="57"/>
    </row>
    <row r="144" spans="1:3" ht="15" customHeight="1">
      <c r="A144" s="65" t="s">
        <v>1705</v>
      </c>
      <c r="B144" s="65" t="s">
        <v>1533</v>
      </c>
      <c r="C144" s="57"/>
    </row>
    <row r="145" spans="1:3" ht="15" customHeight="1">
      <c r="A145" s="65" t="s">
        <v>571</v>
      </c>
      <c r="B145" s="65" t="s">
        <v>1533</v>
      </c>
      <c r="C145" s="57"/>
    </row>
    <row r="146" spans="1:3" ht="15" customHeight="1">
      <c r="A146" s="65" t="s">
        <v>400</v>
      </c>
      <c r="B146" s="65" t="s">
        <v>1533</v>
      </c>
      <c r="C146" s="57"/>
    </row>
    <row r="147" spans="1:3" ht="15" customHeight="1">
      <c r="A147" s="65" t="s">
        <v>1271</v>
      </c>
      <c r="B147" s="65" t="s">
        <v>1533</v>
      </c>
      <c r="C147" s="57"/>
    </row>
    <row r="148" spans="1:3" ht="15" customHeight="1">
      <c r="A148" s="65" t="s">
        <v>1446</v>
      </c>
      <c r="B148" s="65" t="s">
        <v>1533</v>
      </c>
      <c r="C148" s="57"/>
    </row>
    <row r="149" spans="1:3" ht="15" customHeight="1">
      <c r="A149" s="65" t="s">
        <v>653</v>
      </c>
      <c r="B149" s="65" t="s">
        <v>1923</v>
      </c>
      <c r="C149" s="57"/>
    </row>
    <row r="150" spans="1:3" ht="15" customHeight="1">
      <c r="A150" s="65" t="s">
        <v>1757</v>
      </c>
      <c r="B150" s="65" t="s">
        <v>1923</v>
      </c>
      <c r="C150" s="57"/>
    </row>
    <row r="151" spans="1:3" ht="15" customHeight="1">
      <c r="A151" s="65" t="s">
        <v>2273</v>
      </c>
      <c r="B151" s="65" t="s">
        <v>1923</v>
      </c>
      <c r="C151" s="57"/>
    </row>
    <row r="152" spans="1:3" ht="15" customHeight="1">
      <c r="A152" s="65" t="s">
        <v>680</v>
      </c>
      <c r="B152" s="65" t="s">
        <v>1923</v>
      </c>
      <c r="C152" s="57"/>
    </row>
    <row r="153" spans="1:3" ht="15" customHeight="1">
      <c r="A153" s="65" t="s">
        <v>1828</v>
      </c>
      <c r="B153" s="65" t="s">
        <v>1923</v>
      </c>
      <c r="C153" s="57"/>
    </row>
    <row r="154" spans="1:3" ht="15" customHeight="1">
      <c r="A154" s="65" t="s">
        <v>1437</v>
      </c>
      <c r="B154" s="65" t="s">
        <v>1923</v>
      </c>
      <c r="C154" s="57"/>
    </row>
    <row r="155" spans="1:3" ht="15" customHeight="1">
      <c r="A155" s="65" t="s">
        <v>1246</v>
      </c>
      <c r="B155" s="65" t="s">
        <v>1923</v>
      </c>
      <c r="C155" s="57"/>
    </row>
    <row r="156" spans="1:3" ht="15" customHeight="1">
      <c r="A156" s="65" t="s">
        <v>296</v>
      </c>
      <c r="B156" s="65" t="s">
        <v>1923</v>
      </c>
      <c r="C156" s="57"/>
    </row>
    <row r="157" spans="1:3" ht="15" customHeight="1">
      <c r="A157" s="65" t="s">
        <v>2630</v>
      </c>
      <c r="B157" s="65" t="s">
        <v>712</v>
      </c>
      <c r="C157" s="57"/>
    </row>
    <row r="158" spans="1:3" ht="15" customHeight="1">
      <c r="A158" s="65" t="s">
        <v>1656</v>
      </c>
      <c r="B158" s="65" t="s">
        <v>2121</v>
      </c>
      <c r="C158" s="57"/>
    </row>
    <row r="159" spans="1:3" ht="15" customHeight="1">
      <c r="A159" s="65" t="s">
        <v>1864</v>
      </c>
      <c r="B159" s="65" t="s">
        <v>2121</v>
      </c>
      <c r="C159" s="57"/>
    </row>
    <row r="160" spans="1:3" ht="15" customHeight="1">
      <c r="A160" s="65" t="s">
        <v>2450</v>
      </c>
      <c r="B160" s="65" t="s">
        <v>2121</v>
      </c>
      <c r="C160" s="57"/>
    </row>
    <row r="161" spans="1:3" ht="15" customHeight="1">
      <c r="A161" s="65" t="s">
        <v>2195</v>
      </c>
      <c r="B161" s="65" t="s">
        <v>2121</v>
      </c>
      <c r="C161" s="57"/>
    </row>
    <row r="162" spans="1:3" ht="15" customHeight="1">
      <c r="A162" s="65" t="s">
        <v>627</v>
      </c>
      <c r="B162" s="65" t="s">
        <v>2121</v>
      </c>
      <c r="C162" s="57"/>
    </row>
    <row r="163" spans="1:3" ht="15" customHeight="1">
      <c r="A163" s="65" t="s">
        <v>1756</v>
      </c>
      <c r="B163" s="65" t="s">
        <v>2121</v>
      </c>
      <c r="C163" s="57"/>
    </row>
    <row r="164" spans="1:3" ht="15" customHeight="1">
      <c r="A164" s="65" t="s">
        <v>1838</v>
      </c>
      <c r="B164" s="65" t="s">
        <v>1090</v>
      </c>
      <c r="C164" s="57"/>
    </row>
    <row r="165" spans="1:3" ht="15" customHeight="1">
      <c r="A165" s="65" t="s">
        <v>738</v>
      </c>
      <c r="B165" s="65" t="s">
        <v>1090</v>
      </c>
      <c r="C165" s="57"/>
    </row>
    <row r="166" spans="1:3" ht="15" customHeight="1">
      <c r="A166" s="65" t="s">
        <v>2490</v>
      </c>
      <c r="B166" s="65" t="s">
        <v>1090</v>
      </c>
      <c r="C166" s="57"/>
    </row>
    <row r="167" spans="1:3" ht="15" customHeight="1">
      <c r="A167" s="65" t="s">
        <v>325</v>
      </c>
      <c r="B167" s="65" t="s">
        <v>1090</v>
      </c>
      <c r="C167" s="57"/>
    </row>
    <row r="168" spans="1:3" ht="15" customHeight="1">
      <c r="A168" s="65" t="s">
        <v>2056</v>
      </c>
      <c r="B168" s="65" t="s">
        <v>1090</v>
      </c>
      <c r="C168" s="57"/>
    </row>
    <row r="169" spans="1:3" ht="15" customHeight="1">
      <c r="A169" s="65" t="s">
        <v>1622</v>
      </c>
      <c r="B169" s="65" t="s">
        <v>1090</v>
      </c>
      <c r="C169" s="57"/>
    </row>
    <row r="170" spans="1:3" ht="15" customHeight="1">
      <c r="A170" s="65" t="s">
        <v>790</v>
      </c>
      <c r="B170" s="65" t="s">
        <v>1090</v>
      </c>
      <c r="C170" s="57"/>
    </row>
    <row r="171" spans="1:3" ht="15" customHeight="1">
      <c r="A171" s="65" t="s">
        <v>2369</v>
      </c>
      <c r="B171" s="65" t="s">
        <v>1090</v>
      </c>
      <c r="C171" s="57"/>
    </row>
    <row r="172" spans="1:3" ht="15" customHeight="1">
      <c r="A172" s="65" t="s">
        <v>1491</v>
      </c>
      <c r="B172" s="65" t="s">
        <v>1089</v>
      </c>
      <c r="C172" s="57"/>
    </row>
    <row r="173" spans="1:3" ht="15" customHeight="1">
      <c r="A173" s="65" t="s">
        <v>249</v>
      </c>
      <c r="B173" s="65" t="s">
        <v>1089</v>
      </c>
      <c r="C173" s="57"/>
    </row>
    <row r="174" spans="1:3" ht="15" customHeight="1">
      <c r="A174" s="65" t="s">
        <v>2115</v>
      </c>
      <c r="B174" s="65" t="s">
        <v>1089</v>
      </c>
      <c r="C174" s="57"/>
    </row>
    <row r="175" spans="1:3" ht="15" customHeight="1">
      <c r="A175" s="65" t="s">
        <v>909</v>
      </c>
      <c r="B175" s="65" t="s">
        <v>1089</v>
      </c>
      <c r="C175" s="57"/>
    </row>
    <row r="176" spans="1:3" ht="15" customHeight="1">
      <c r="A176" s="65" t="s">
        <v>1785</v>
      </c>
      <c r="B176" s="65" t="s">
        <v>1089</v>
      </c>
      <c r="C176" s="57"/>
    </row>
    <row r="177" spans="1:3" ht="15" customHeight="1">
      <c r="A177" s="65" t="s">
        <v>1061</v>
      </c>
      <c r="B177" s="65" t="s">
        <v>1089</v>
      </c>
      <c r="C177" s="57"/>
    </row>
    <row r="178" spans="1:3" ht="15" customHeight="1">
      <c r="A178" s="65" t="s">
        <v>2034</v>
      </c>
      <c r="B178" s="65" t="s">
        <v>1089</v>
      </c>
      <c r="C178" s="57"/>
    </row>
    <row r="179" spans="1:3" ht="15" customHeight="1">
      <c r="A179" s="65" t="s">
        <v>1283</v>
      </c>
      <c r="B179" s="65" t="s">
        <v>1089</v>
      </c>
      <c r="C179" s="57"/>
    </row>
    <row r="180" spans="1:3" ht="15" customHeight="1">
      <c r="A180" s="65" t="s">
        <v>36</v>
      </c>
      <c r="B180" s="65" t="s">
        <v>1089</v>
      </c>
      <c r="C180" s="57"/>
    </row>
    <row r="181" spans="1:3" ht="15" customHeight="1">
      <c r="A181" s="65" t="s">
        <v>2658</v>
      </c>
      <c r="B181" s="65" t="s">
        <v>1089</v>
      </c>
      <c r="C181" s="57"/>
    </row>
    <row r="182" spans="1:3" ht="15" customHeight="1">
      <c r="A182" s="65" t="s">
        <v>2410</v>
      </c>
      <c r="B182" s="65" t="s">
        <v>1089</v>
      </c>
      <c r="C182" s="57"/>
    </row>
    <row r="183" spans="1:3" ht="15" customHeight="1">
      <c r="A183" s="65" t="s">
        <v>2300</v>
      </c>
      <c r="B183" s="65" t="s">
        <v>1089</v>
      </c>
      <c r="C183" s="57"/>
    </row>
    <row r="184" spans="1:3" ht="15" customHeight="1">
      <c r="A184" s="65" t="s">
        <v>401</v>
      </c>
      <c r="B184" s="65" t="s">
        <v>1089</v>
      </c>
      <c r="C184" s="57"/>
    </row>
    <row r="185" spans="1:3" ht="15" customHeight="1">
      <c r="A185" s="65" t="s">
        <v>484</v>
      </c>
      <c r="B185" s="65" t="s">
        <v>420</v>
      </c>
      <c r="C185" s="57"/>
    </row>
    <row r="186" spans="1:3" ht="15" customHeight="1">
      <c r="A186" s="65" t="s">
        <v>678</v>
      </c>
      <c r="B186" s="65" t="s">
        <v>537</v>
      </c>
      <c r="C186" s="57"/>
    </row>
    <row r="187" spans="1:3" ht="15" customHeight="1">
      <c r="A187" s="65" t="s">
        <v>760</v>
      </c>
      <c r="B187" s="65" t="s">
        <v>537</v>
      </c>
      <c r="C187" s="57"/>
    </row>
    <row r="188" spans="1:3" ht="15" customHeight="1">
      <c r="A188" s="65" t="s">
        <v>1390</v>
      </c>
      <c r="B188" s="65" t="s">
        <v>2625</v>
      </c>
      <c r="C188" s="57"/>
    </row>
    <row r="189" spans="1:3" ht="15" customHeight="1">
      <c r="A189" s="65" t="s">
        <v>2640</v>
      </c>
      <c r="B189" s="65" t="s">
        <v>2625</v>
      </c>
      <c r="C189" s="57"/>
    </row>
    <row r="190" spans="1:3" ht="15" customHeight="1">
      <c r="A190" s="65" t="s">
        <v>2423</v>
      </c>
      <c r="B190" s="65" t="s">
        <v>2625</v>
      </c>
      <c r="C190" s="57"/>
    </row>
    <row r="191" spans="1:3" ht="15" customHeight="1">
      <c r="A191" s="65" t="s">
        <v>531</v>
      </c>
      <c r="B191" s="65" t="s">
        <v>2625</v>
      </c>
      <c r="C191" s="57"/>
    </row>
    <row r="192" spans="1:3" ht="15" customHeight="1">
      <c r="A192" s="65" t="s">
        <v>1950</v>
      </c>
      <c r="B192" s="65" t="s">
        <v>2625</v>
      </c>
      <c r="C192" s="57"/>
    </row>
    <row r="193" spans="1:3" ht="15" customHeight="1">
      <c r="A193" s="65" t="s">
        <v>455</v>
      </c>
      <c r="B193" s="65" t="s">
        <v>2625</v>
      </c>
      <c r="C193" s="57"/>
    </row>
    <row r="194" spans="1:2" ht="15" customHeight="1">
      <c r="A194" s="44"/>
      <c r="B194" s="44"/>
    </row>
    <row r="195" ht="15" customHeight="1"/>
    <row r="196" ht="15" customHeight="1">
      <c r="A196" s="4" t="s">
        <v>1126</v>
      </c>
    </row>
    <row r="197" ht="15" customHeight="1">
      <c r="A197" s="4" t="s">
        <v>1657</v>
      </c>
    </row>
  </sheetData>
  <mergeCells count="1">
    <mergeCell ref="A1:F1"/>
  </mergeCells>
  <printOptions/>
  <pageMargins left="0.75" right="0.75" top="1" bottom="1" header="0.5" footer="0.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1:D18"/>
  <sheetViews>
    <sheetView workbookViewId="0" topLeftCell="A1"/>
  </sheetViews>
  <sheetFormatPr defaultColWidth="9.140625" defaultRowHeight="15" customHeight="1"/>
  <cols>
    <col min="1" max="1" width="31.8515625" style="0" customWidth="1"/>
    <col min="2" max="2" width="21.57421875" style="0" customWidth="1"/>
    <col min="3" max="6" width="9.140625" style="0" customWidth="1"/>
  </cols>
  <sheetData>
    <row r="1" ht="15" customHeight="1">
      <c r="A1" s="1" t="s">
        <v>2514</v>
      </c>
    </row>
    <row r="2" spans="1:3" ht="15" customHeight="1">
      <c r="A2" s="15"/>
      <c r="B2" s="15"/>
      <c r="C2" s="15"/>
    </row>
    <row r="3" spans="1:4" ht="15" customHeight="1">
      <c r="A3" s="461" t="s">
        <v>2710</v>
      </c>
      <c r="B3" s="461" t="s">
        <v>1554</v>
      </c>
      <c r="C3" s="461" t="s">
        <v>2401</v>
      </c>
      <c r="D3" s="88"/>
    </row>
    <row r="4" spans="1:4" ht="15" customHeight="1">
      <c r="A4" s="322" t="s">
        <v>830</v>
      </c>
      <c r="B4" s="421">
        <v>25</v>
      </c>
      <c r="C4" s="425">
        <v>0.113</v>
      </c>
      <c r="D4" s="88"/>
    </row>
    <row r="5" spans="1:4" ht="15" customHeight="1">
      <c r="A5" s="322" t="s">
        <v>166</v>
      </c>
      <c r="B5" s="421">
        <v>20</v>
      </c>
      <c r="C5" s="425">
        <v>0.118</v>
      </c>
      <c r="D5" s="88"/>
    </row>
    <row r="6" spans="1:4" ht="150">
      <c r="A6" s="499" t="s">
        <v>2757</v>
      </c>
      <c r="B6" s="421">
        <v>40</v>
      </c>
      <c r="C6" s="425">
        <v>0.105</v>
      </c>
      <c r="D6" s="88"/>
    </row>
    <row r="7" spans="1:4" ht="15" customHeight="1">
      <c r="A7" s="322" t="s">
        <v>408</v>
      </c>
      <c r="B7" s="421">
        <v>40</v>
      </c>
      <c r="C7" s="425">
        <v>0.112</v>
      </c>
      <c r="D7" s="88"/>
    </row>
    <row r="8" spans="1:4" ht="15" customHeight="1">
      <c r="A8" s="322" t="s">
        <v>2425</v>
      </c>
      <c r="B8" s="421">
        <v>20</v>
      </c>
      <c r="C8" s="425">
        <v>0.118</v>
      </c>
      <c r="D8" s="88"/>
    </row>
    <row r="9" spans="1:4" ht="15" customHeight="1">
      <c r="A9" s="322" t="s">
        <v>620</v>
      </c>
      <c r="B9" s="421">
        <v>30</v>
      </c>
      <c r="C9" s="425">
        <v>0.116</v>
      </c>
      <c r="D9" s="88"/>
    </row>
    <row r="10" spans="1:4" ht="15" customHeight="1">
      <c r="A10" s="322" t="s">
        <v>1222</v>
      </c>
      <c r="B10" s="421">
        <v>20</v>
      </c>
      <c r="C10" s="425">
        <v>0.118</v>
      </c>
      <c r="D10" s="88"/>
    </row>
    <row r="11" spans="1:4" ht="15" customHeight="1">
      <c r="A11" s="322" t="s">
        <v>1091</v>
      </c>
      <c r="B11" s="421">
        <v>20</v>
      </c>
      <c r="C11" s="425">
        <v>0.118</v>
      </c>
      <c r="D11" s="88"/>
    </row>
    <row r="12" spans="1:4" ht="15" customHeight="1">
      <c r="A12" s="322" t="s">
        <v>535</v>
      </c>
      <c r="B12" s="421">
        <v>20</v>
      </c>
      <c r="C12" s="425">
        <v>0.118</v>
      </c>
      <c r="D12" s="88"/>
    </row>
    <row r="13" spans="1:4" ht="15" customHeight="1">
      <c r="A13" s="322" t="s">
        <v>2440</v>
      </c>
      <c r="B13" s="421">
        <v>20</v>
      </c>
      <c r="C13" s="425">
        <v>0.118</v>
      </c>
      <c r="D13" s="88"/>
    </row>
    <row r="14" spans="1:4" ht="15" customHeight="1">
      <c r="A14" s="322" t="s">
        <v>773</v>
      </c>
      <c r="B14" s="421">
        <v>20</v>
      </c>
      <c r="C14" s="425">
        <v>0.118</v>
      </c>
      <c r="D14" s="88"/>
    </row>
    <row r="15" spans="1:3" ht="15" customHeight="1">
      <c r="A15" s="71"/>
      <c r="B15" s="71"/>
      <c r="C15" s="71"/>
    </row>
    <row r="16" ht="15" customHeight="1"/>
    <row r="17" ht="15" customHeight="1">
      <c r="A17" s="4" t="s">
        <v>1126</v>
      </c>
    </row>
    <row r="18" ht="15" customHeight="1">
      <c r="A18" s="4" t="s">
        <v>1657</v>
      </c>
    </row>
    <row r="19" ht="15" customHeight="1"/>
    <row r="20" ht="15" customHeight="1"/>
  </sheetData>
  <printOptions/>
  <pageMargins left="0.75" right="0.75" top="1" bottom="1" header="0.5" footer="0.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1:F13"/>
  <sheetViews>
    <sheetView workbookViewId="0" topLeftCell="A1"/>
  </sheetViews>
  <sheetFormatPr defaultColWidth="9.140625" defaultRowHeight="15" customHeight="1"/>
  <cols>
    <col min="1" max="1" width="20.140625" style="0" customWidth="1"/>
    <col min="2" max="6" width="9.140625" style="0" customWidth="1"/>
  </cols>
  <sheetData>
    <row r="1" ht="15" customHeight="1">
      <c r="A1" s="1" t="s">
        <v>182</v>
      </c>
    </row>
    <row r="2" ht="15" customHeight="1"/>
    <row r="3" spans="1:5" ht="15" customHeight="1">
      <c r="A3" s="15"/>
      <c r="B3" s="15"/>
      <c r="C3" s="15"/>
      <c r="D3" s="15"/>
      <c r="E3" s="15"/>
    </row>
    <row r="4" spans="1:6" ht="57">
      <c r="A4" s="500" t="s">
        <v>591</v>
      </c>
      <c r="B4" s="501" t="s">
        <v>966</v>
      </c>
      <c r="C4" s="501" t="s">
        <v>465</v>
      </c>
      <c r="D4" s="501" t="s">
        <v>965</v>
      </c>
      <c r="E4" s="501" t="s">
        <v>1717</v>
      </c>
      <c r="F4" s="88"/>
    </row>
    <row r="5" spans="1:6" ht="60">
      <c r="A5" s="446" t="s">
        <v>2601</v>
      </c>
      <c r="B5" s="447" t="s">
        <v>2507</v>
      </c>
      <c r="C5" s="447">
        <v>2009</v>
      </c>
      <c r="D5" s="447">
        <v>0.57</v>
      </c>
      <c r="E5" s="447" t="s">
        <v>1320</v>
      </c>
      <c r="F5" s="88"/>
    </row>
    <row r="6" spans="1:6" ht="60">
      <c r="A6" s="446" t="s">
        <v>2601</v>
      </c>
      <c r="B6" s="447" t="s">
        <v>2507</v>
      </c>
      <c r="C6" s="447">
        <v>2015</v>
      </c>
      <c r="D6" s="447">
        <v>0.48</v>
      </c>
      <c r="E6" s="447" t="s">
        <v>1320</v>
      </c>
      <c r="F6" s="88"/>
    </row>
    <row r="7" spans="1:6" ht="45">
      <c r="A7" s="446" t="s">
        <v>2685</v>
      </c>
      <c r="B7" s="447" t="s">
        <v>1332</v>
      </c>
      <c r="C7" s="447">
        <v>2010</v>
      </c>
      <c r="D7" s="447">
        <v>8.95</v>
      </c>
      <c r="E7" s="447" t="s">
        <v>1320</v>
      </c>
      <c r="F7" s="88"/>
    </row>
    <row r="8" spans="1:6" ht="45">
      <c r="A8" s="446" t="s">
        <v>478</v>
      </c>
      <c r="B8" s="447" t="s">
        <v>2507</v>
      </c>
      <c r="C8" s="447">
        <v>2010</v>
      </c>
      <c r="D8" s="447">
        <v>1.52</v>
      </c>
      <c r="E8" s="447" t="s">
        <v>1320</v>
      </c>
      <c r="F8" s="88"/>
    </row>
    <row r="9" spans="1:6" ht="45">
      <c r="A9" s="446" t="s">
        <v>478</v>
      </c>
      <c r="B9" s="447" t="s">
        <v>2507</v>
      </c>
      <c r="C9" s="447">
        <v>2015</v>
      </c>
      <c r="D9" s="447">
        <v>1.27</v>
      </c>
      <c r="E9" s="447" t="s">
        <v>1320</v>
      </c>
      <c r="F9" s="88"/>
    </row>
    <row r="10" spans="1:5" ht="15" customHeight="1">
      <c r="A10" s="71"/>
      <c r="B10" s="71"/>
      <c r="C10" s="71"/>
      <c r="D10" s="71"/>
      <c r="E10" s="71"/>
    </row>
    <row r="11" ht="15" customHeight="1"/>
    <row r="12" ht="15" customHeight="1">
      <c r="A12" s="4" t="s">
        <v>1126</v>
      </c>
    </row>
    <row r="13" ht="15" customHeight="1">
      <c r="A13" s="4" t="s">
        <v>1657</v>
      </c>
    </row>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1:E20"/>
  <sheetViews>
    <sheetView workbookViewId="0" topLeftCell="A1"/>
  </sheetViews>
  <sheetFormatPr defaultColWidth="9.140625" defaultRowHeight="15" customHeight="1"/>
  <cols>
    <col min="1" max="1" width="27.28125" style="0" customWidth="1"/>
    <col min="2" max="2" width="32.57421875" style="0" customWidth="1"/>
    <col min="3" max="3" width="16.28125" style="0" customWidth="1"/>
    <col min="4" max="5" width="9.140625" style="0" customWidth="1"/>
  </cols>
  <sheetData>
    <row r="1" ht="15" customHeight="1">
      <c r="A1" s="1" t="s">
        <v>1337</v>
      </c>
    </row>
    <row r="2" spans="1:4" ht="15" customHeight="1">
      <c r="A2" s="15"/>
      <c r="B2" s="15"/>
      <c r="C2" s="15"/>
      <c r="D2" s="53"/>
    </row>
    <row r="3" spans="1:5" ht="45">
      <c r="A3" s="184" t="s">
        <v>1260</v>
      </c>
      <c r="B3" s="184" t="s">
        <v>2589</v>
      </c>
      <c r="C3" s="502" t="s">
        <v>2393</v>
      </c>
      <c r="D3" s="503" t="s">
        <v>656</v>
      </c>
      <c r="E3" s="57"/>
    </row>
    <row r="4" spans="1:5" ht="45">
      <c r="A4" s="447" t="s">
        <v>1194</v>
      </c>
      <c r="B4" s="447" t="s">
        <v>1351</v>
      </c>
      <c r="C4" s="504">
        <v>0.2</v>
      </c>
      <c r="D4" s="504">
        <v>0.25</v>
      </c>
      <c r="E4" s="57"/>
    </row>
    <row r="5" spans="1:5" ht="60">
      <c r="A5" s="450" t="s">
        <v>805</v>
      </c>
      <c r="B5" s="450" t="s">
        <v>2626</v>
      </c>
      <c r="C5" s="505">
        <v>0.2</v>
      </c>
      <c r="D5" s="505">
        <v>0.25</v>
      </c>
      <c r="E5" s="57"/>
    </row>
    <row r="6" spans="1:5" ht="30">
      <c r="A6" s="447" t="s">
        <v>2229</v>
      </c>
      <c r="B6" s="447" t="s">
        <v>2229</v>
      </c>
      <c r="C6" s="504">
        <v>0.2</v>
      </c>
      <c r="D6" s="504">
        <v>0.25</v>
      </c>
      <c r="E6" s="57"/>
    </row>
    <row r="7" spans="1:5" ht="30">
      <c r="A7" s="447" t="s">
        <v>266</v>
      </c>
      <c r="B7" s="447" t="s">
        <v>266</v>
      </c>
      <c r="C7" s="504">
        <v>0.2</v>
      </c>
      <c r="D7" s="504">
        <v>0.25</v>
      </c>
      <c r="E7" s="57"/>
    </row>
    <row r="8" spans="1:5" ht="150">
      <c r="A8" s="450" t="s">
        <v>1249</v>
      </c>
      <c r="B8" s="450" t="s">
        <v>1608</v>
      </c>
      <c r="C8" s="505">
        <v>0.2</v>
      </c>
      <c r="D8" s="505">
        <v>0.25</v>
      </c>
      <c r="E8" s="57"/>
    </row>
    <row r="9" spans="1:5" ht="45">
      <c r="A9" s="447" t="s">
        <v>2255</v>
      </c>
      <c r="B9" s="447" t="s">
        <v>2255</v>
      </c>
      <c r="C9" s="504">
        <v>0.2</v>
      </c>
      <c r="D9" s="504">
        <v>0.25</v>
      </c>
      <c r="E9" s="57"/>
    </row>
    <row r="10" spans="1:5" ht="90">
      <c r="A10" s="450" t="s">
        <v>1693</v>
      </c>
      <c r="B10" s="450" t="s">
        <v>550</v>
      </c>
      <c r="C10" s="505">
        <v>0.2</v>
      </c>
      <c r="D10" s="505">
        <v>0.25</v>
      </c>
      <c r="E10" s="57"/>
    </row>
    <row r="11" spans="1:5" ht="15" customHeight="1">
      <c r="A11" s="447" t="s">
        <v>2149</v>
      </c>
      <c r="B11" s="447" t="s">
        <v>2149</v>
      </c>
      <c r="C11" s="506">
        <v>0.2</v>
      </c>
      <c r="D11" s="506">
        <v>0.25</v>
      </c>
      <c r="E11" s="57"/>
    </row>
    <row r="12" spans="1:5" ht="15" customHeight="1">
      <c r="A12" s="421" t="s">
        <v>2447</v>
      </c>
      <c r="B12" s="421" t="s">
        <v>2447</v>
      </c>
      <c r="C12" s="506">
        <v>0.2</v>
      </c>
      <c r="D12" s="506">
        <v>0.25</v>
      </c>
      <c r="E12" s="57"/>
    </row>
    <row r="13" spans="1:5" ht="15" customHeight="1">
      <c r="A13" s="421" t="s">
        <v>537</v>
      </c>
      <c r="B13" s="421" t="s">
        <v>537</v>
      </c>
      <c r="C13" s="506">
        <v>0.2</v>
      </c>
      <c r="D13" s="506">
        <v>0.25</v>
      </c>
      <c r="E13" s="57"/>
    </row>
    <row r="14" spans="1:5" ht="15" customHeight="1">
      <c r="A14" s="421" t="s">
        <v>2625</v>
      </c>
      <c r="B14" s="421" t="s">
        <v>2625</v>
      </c>
      <c r="C14" s="506">
        <v>0.2</v>
      </c>
      <c r="D14" s="506">
        <v>0.25</v>
      </c>
      <c r="E14" s="57"/>
    </row>
    <row r="15" spans="1:5" ht="15" customHeight="1">
      <c r="A15" s="421" t="s">
        <v>1923</v>
      </c>
      <c r="B15" s="421" t="s">
        <v>1923</v>
      </c>
      <c r="C15" s="506">
        <v>0.2</v>
      </c>
      <c r="D15" s="506">
        <v>0.25</v>
      </c>
      <c r="E15" s="57"/>
    </row>
    <row r="16" spans="1:5" ht="15" customHeight="1">
      <c r="A16" s="421" t="s">
        <v>2575</v>
      </c>
      <c r="B16" s="421" t="s">
        <v>2575</v>
      </c>
      <c r="C16" s="506">
        <v>0.2</v>
      </c>
      <c r="D16" s="506">
        <v>0.25</v>
      </c>
      <c r="E16" s="57"/>
    </row>
    <row r="17" spans="1:5" ht="15" customHeight="1">
      <c r="A17" s="507" t="s">
        <v>1703</v>
      </c>
      <c r="B17" s="507" t="s">
        <v>1703</v>
      </c>
      <c r="C17" s="508">
        <v>0.2</v>
      </c>
      <c r="D17" s="508">
        <v>0.25</v>
      </c>
      <c r="E17" s="57"/>
    </row>
    <row r="18" spans="1:4" ht="15" customHeight="1">
      <c r="A18" s="44"/>
      <c r="B18" s="44"/>
      <c r="C18" s="44"/>
      <c r="D18" s="44"/>
    </row>
    <row r="19" ht="15" customHeight="1">
      <c r="A19" s="4" t="s">
        <v>1126</v>
      </c>
    </row>
    <row r="20" ht="15" customHeight="1">
      <c r="A20" s="4" t="s">
        <v>1657</v>
      </c>
    </row>
  </sheetData>
  <printOptions/>
  <pageMargins left="0.75" right="0.75" top="1" bottom="1" header="0.5" footer="0.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1:D46"/>
  <sheetViews>
    <sheetView workbookViewId="0" topLeftCell="A1"/>
  </sheetViews>
  <sheetFormatPr defaultColWidth="9.140625" defaultRowHeight="15" customHeight="1"/>
  <cols>
    <col min="1" max="1" width="17.7109375" style="0" customWidth="1"/>
    <col min="2" max="2" width="22.8515625" style="0" customWidth="1"/>
    <col min="3" max="3" width="21.28125" style="0" customWidth="1"/>
    <col min="4" max="6" width="9.140625" style="0" customWidth="1"/>
  </cols>
  <sheetData>
    <row r="1" spans="1:3" ht="15" customHeight="1">
      <c r="A1" s="509" t="s">
        <v>961</v>
      </c>
      <c r="B1" s="509"/>
      <c r="C1" s="509"/>
    </row>
    <row r="2" ht="15" customHeight="1">
      <c r="A2" s="498" t="s">
        <v>2657</v>
      </c>
    </row>
    <row r="3" spans="1:3" ht="15" customHeight="1">
      <c r="A3" s="53"/>
      <c r="B3" s="53"/>
      <c r="C3" s="53"/>
    </row>
    <row r="4" spans="1:4" ht="15" customHeight="1">
      <c r="A4" s="64" t="s">
        <v>1052</v>
      </c>
      <c r="B4" s="64" t="s">
        <v>2351</v>
      </c>
      <c r="C4" s="64" t="s">
        <v>2409</v>
      </c>
      <c r="D4" s="57"/>
    </row>
    <row r="5" spans="1:4" ht="15" customHeight="1">
      <c r="A5" s="510" t="s">
        <v>557</v>
      </c>
      <c r="B5" s="511">
        <v>0.18</v>
      </c>
      <c r="C5" s="65" t="s">
        <v>557</v>
      </c>
      <c r="D5" s="57"/>
    </row>
    <row r="6" spans="1:4" ht="15" customHeight="1">
      <c r="A6" s="510" t="s">
        <v>860</v>
      </c>
      <c r="B6" s="511">
        <v>0.157</v>
      </c>
      <c r="C6" s="65" t="s">
        <v>860</v>
      </c>
      <c r="D6" s="88"/>
    </row>
    <row r="7" spans="1:4" ht="15" customHeight="1">
      <c r="A7" s="510" t="s">
        <v>1523</v>
      </c>
      <c r="B7" s="511">
        <v>0.18</v>
      </c>
      <c r="C7" s="65" t="s">
        <v>1523</v>
      </c>
      <c r="D7" s="88"/>
    </row>
    <row r="8" spans="1:4" ht="15" customHeight="1">
      <c r="A8" s="510" t="s">
        <v>1514</v>
      </c>
      <c r="B8" s="511">
        <v>0.166</v>
      </c>
      <c r="C8" s="65" t="s">
        <v>1036</v>
      </c>
      <c r="D8" s="88"/>
    </row>
    <row r="9" spans="1:4" ht="15" customHeight="1">
      <c r="A9" s="510"/>
      <c r="B9" s="511"/>
      <c r="C9" s="65" t="s">
        <v>2121</v>
      </c>
      <c r="D9" s="88"/>
    </row>
    <row r="10" spans="1:4" ht="15" customHeight="1">
      <c r="A10" s="510" t="s">
        <v>2447</v>
      </c>
      <c r="B10" s="511">
        <v>0.14</v>
      </c>
      <c r="C10" s="65" t="s">
        <v>2447</v>
      </c>
      <c r="D10" s="88"/>
    </row>
    <row r="11" spans="1:4" ht="15" customHeight="1">
      <c r="A11" s="510" t="s">
        <v>397</v>
      </c>
      <c r="B11" s="512" t="s">
        <v>1596</v>
      </c>
      <c r="C11" s="65" t="s">
        <v>397</v>
      </c>
      <c r="D11" s="88"/>
    </row>
    <row r="12" spans="1:4" ht="15" customHeight="1">
      <c r="A12" s="510" t="s">
        <v>2575</v>
      </c>
      <c r="B12" s="511">
        <v>0.16</v>
      </c>
      <c r="C12" s="65" t="s">
        <v>2575</v>
      </c>
      <c r="D12" s="88"/>
    </row>
    <row r="13" spans="1:4" ht="15" customHeight="1">
      <c r="A13" s="510" t="s">
        <v>266</v>
      </c>
      <c r="B13" s="513">
        <v>0.14</v>
      </c>
      <c r="C13" s="65" t="s">
        <v>266</v>
      </c>
      <c r="D13" s="88"/>
    </row>
    <row r="14" spans="1:4" ht="15" customHeight="1">
      <c r="A14" s="510" t="s">
        <v>2229</v>
      </c>
      <c r="B14" s="513">
        <v>0.12</v>
      </c>
      <c r="C14" s="65" t="s">
        <v>2229</v>
      </c>
      <c r="D14" s="88"/>
    </row>
    <row r="15" spans="1:4" ht="15" customHeight="1">
      <c r="A15" s="510" t="s">
        <v>1249</v>
      </c>
      <c r="B15" s="514" t="s">
        <v>305</v>
      </c>
      <c r="C15" s="65" t="s">
        <v>2376</v>
      </c>
      <c r="D15" s="88"/>
    </row>
    <row r="16" spans="1:4" ht="15" customHeight="1">
      <c r="A16" s="510"/>
      <c r="B16" s="513"/>
      <c r="C16" s="65" t="s">
        <v>2459</v>
      </c>
      <c r="D16" s="88"/>
    </row>
    <row r="17" spans="1:4" ht="15" customHeight="1">
      <c r="A17" s="510"/>
      <c r="B17" s="513"/>
      <c r="C17" s="65" t="s">
        <v>1303</v>
      </c>
      <c r="D17" s="88"/>
    </row>
    <row r="18" spans="1:4" ht="15" customHeight="1">
      <c r="A18" s="510"/>
      <c r="B18" s="513"/>
      <c r="C18" s="65" t="s">
        <v>229</v>
      </c>
      <c r="D18" s="88"/>
    </row>
    <row r="19" spans="1:4" ht="15" customHeight="1">
      <c r="A19" s="510"/>
      <c r="B19" s="513"/>
      <c r="C19" s="65" t="s">
        <v>209</v>
      </c>
      <c r="D19" s="88"/>
    </row>
    <row r="20" spans="1:4" ht="15" customHeight="1">
      <c r="A20" s="510" t="s">
        <v>2149</v>
      </c>
      <c r="B20" s="511">
        <v>0.16</v>
      </c>
      <c r="C20" s="65" t="s">
        <v>2149</v>
      </c>
      <c r="D20" s="88"/>
    </row>
    <row r="21" spans="1:4" ht="15" customHeight="1">
      <c r="A21" s="510" t="s">
        <v>2219</v>
      </c>
      <c r="B21" s="511">
        <v>0.14</v>
      </c>
      <c r="C21" s="65" t="s">
        <v>2219</v>
      </c>
      <c r="D21" s="88"/>
    </row>
    <row r="22" spans="1:4" ht="15" customHeight="1">
      <c r="A22" s="510" t="s">
        <v>379</v>
      </c>
      <c r="B22" s="511">
        <v>0.18</v>
      </c>
      <c r="C22" s="65" t="s">
        <v>379</v>
      </c>
      <c r="D22" s="88"/>
    </row>
    <row r="23" spans="1:4" ht="15" customHeight="1">
      <c r="A23" s="510" t="s">
        <v>2044</v>
      </c>
      <c r="B23" s="512" t="s">
        <v>1678</v>
      </c>
      <c r="C23" s="65" t="s">
        <v>1177</v>
      </c>
      <c r="D23" s="88"/>
    </row>
    <row r="24" spans="1:4" ht="15" customHeight="1">
      <c r="A24" s="510"/>
      <c r="B24" s="511"/>
      <c r="C24" s="65" t="s">
        <v>2198</v>
      </c>
      <c r="D24" s="88"/>
    </row>
    <row r="25" spans="1:4" ht="15" customHeight="1">
      <c r="A25" s="510"/>
      <c r="B25" s="511"/>
      <c r="C25" s="65" t="s">
        <v>438</v>
      </c>
      <c r="D25" s="88"/>
    </row>
    <row r="26" spans="1:4" ht="15" customHeight="1">
      <c r="A26" s="515" t="s">
        <v>2055</v>
      </c>
      <c r="B26" s="516">
        <v>-0.05</v>
      </c>
      <c r="C26" s="65" t="s">
        <v>2198</v>
      </c>
      <c r="D26" s="88"/>
    </row>
    <row r="27" spans="1:4" ht="15" customHeight="1">
      <c r="A27" s="517"/>
      <c r="B27" s="518"/>
      <c r="C27" s="65" t="s">
        <v>438</v>
      </c>
      <c r="D27" s="88"/>
    </row>
    <row r="28" spans="1:4" ht="15" customHeight="1">
      <c r="A28" s="510" t="s">
        <v>438</v>
      </c>
      <c r="B28" s="514">
        <v>-0.08</v>
      </c>
      <c r="C28" s="65" t="s">
        <v>438</v>
      </c>
      <c r="D28" s="88"/>
    </row>
    <row r="29" spans="1:4" ht="15" customHeight="1">
      <c r="A29" s="510" t="s">
        <v>1256</v>
      </c>
      <c r="B29" s="513">
        <v>0.17</v>
      </c>
      <c r="C29" s="65" t="s">
        <v>1627</v>
      </c>
      <c r="D29" s="88"/>
    </row>
    <row r="30" spans="1:4" ht="15" customHeight="1">
      <c r="A30" s="510" t="s">
        <v>805</v>
      </c>
      <c r="B30" s="512" t="s">
        <v>2392</v>
      </c>
      <c r="C30" s="65" t="s">
        <v>442</v>
      </c>
      <c r="D30" s="88"/>
    </row>
    <row r="31" spans="1:4" ht="15" customHeight="1">
      <c r="A31" s="510"/>
      <c r="B31" s="511"/>
      <c r="C31" s="65" t="s">
        <v>2618</v>
      </c>
      <c r="D31" s="88"/>
    </row>
    <row r="32" spans="1:4" ht="15" customHeight="1">
      <c r="A32" s="510"/>
      <c r="B32" s="511"/>
      <c r="C32" s="65" t="s">
        <v>2615</v>
      </c>
      <c r="D32" s="88"/>
    </row>
    <row r="33" spans="1:4" ht="15" customHeight="1">
      <c r="A33" s="510" t="s">
        <v>442</v>
      </c>
      <c r="B33" s="511">
        <v>-0.022</v>
      </c>
      <c r="C33" s="65" t="s">
        <v>1452</v>
      </c>
      <c r="D33" s="88"/>
    </row>
    <row r="34" spans="1:4" ht="15" customHeight="1">
      <c r="A34" s="510" t="s">
        <v>1533</v>
      </c>
      <c r="B34" s="511">
        <v>0.14</v>
      </c>
      <c r="C34" s="65" t="s">
        <v>1533</v>
      </c>
      <c r="D34" s="88"/>
    </row>
    <row r="35" spans="1:4" ht="15" customHeight="1">
      <c r="A35" s="510" t="s">
        <v>1923</v>
      </c>
      <c r="B35" s="511">
        <v>0.14</v>
      </c>
      <c r="C35" s="65" t="s">
        <v>1923</v>
      </c>
      <c r="D35" s="88"/>
    </row>
    <row r="36" spans="1:4" ht="15" customHeight="1">
      <c r="A36" s="510" t="s">
        <v>1194</v>
      </c>
      <c r="B36" s="512">
        <v>0.136</v>
      </c>
      <c r="C36" s="65" t="s">
        <v>1601</v>
      </c>
      <c r="D36" s="88"/>
    </row>
    <row r="37" spans="1:4" ht="15" customHeight="1">
      <c r="A37" s="510"/>
      <c r="B37" s="511"/>
      <c r="C37" s="65" t="s">
        <v>1090</v>
      </c>
      <c r="D37" s="88"/>
    </row>
    <row r="38" spans="1:4" ht="15" customHeight="1">
      <c r="A38" s="510"/>
      <c r="B38" s="511"/>
      <c r="C38" s="65" t="s">
        <v>1089</v>
      </c>
      <c r="D38" s="88"/>
    </row>
    <row r="39" spans="1:4" ht="15" customHeight="1">
      <c r="A39" s="510" t="s">
        <v>537</v>
      </c>
      <c r="B39" s="513">
        <v>0.15</v>
      </c>
      <c r="C39" s="65" t="s">
        <v>537</v>
      </c>
      <c r="D39" s="88"/>
    </row>
    <row r="40" spans="1:4" ht="15" customHeight="1">
      <c r="A40" s="510" t="s">
        <v>2625</v>
      </c>
      <c r="B40" s="511">
        <v>0.14</v>
      </c>
      <c r="C40" s="65" t="s">
        <v>2625</v>
      </c>
      <c r="D40" s="88"/>
    </row>
    <row r="41" spans="1:4" ht="15" customHeight="1">
      <c r="A41" s="44"/>
      <c r="B41" s="44"/>
      <c r="C41" s="72"/>
      <c r="D41" s="88"/>
    </row>
    <row r="42" spans="1:4" ht="242.25">
      <c r="A42" s="519" t="s">
        <v>1653</v>
      </c>
      <c r="B42" s="519"/>
      <c r="C42" s="520"/>
      <c r="D42" s="88"/>
    </row>
    <row r="43" spans="1:4" ht="15" customHeight="1">
      <c r="A43" s="521" t="s">
        <v>292</v>
      </c>
      <c r="B43" s="521"/>
      <c r="C43" s="522"/>
      <c r="D43" s="88"/>
    </row>
    <row r="44" spans="3:4" ht="15" customHeight="1">
      <c r="C44" s="73"/>
      <c r="D44" s="88"/>
    </row>
    <row r="45" spans="1:4" ht="15" customHeight="1">
      <c r="A45" s="4" t="s">
        <v>1126</v>
      </c>
      <c r="C45" s="73"/>
      <c r="D45" s="88"/>
    </row>
    <row r="46" spans="1:4" ht="15" customHeight="1">
      <c r="A46" s="4" t="s">
        <v>1657</v>
      </c>
      <c r="C46" s="73"/>
      <c r="D46" s="88"/>
    </row>
  </sheetData>
  <mergeCells count="3">
    <mergeCell ref="A1:C1"/>
    <mergeCell ref="A42:C42"/>
    <mergeCell ref="A43:C43"/>
  </mergeCells>
  <printOptions/>
  <pageMargins left="0.75" right="0.75" top="1" bottom="1" header="0.5" footer="0.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1:E12"/>
  <sheetViews>
    <sheetView workbookViewId="0" topLeftCell="A1"/>
  </sheetViews>
  <sheetFormatPr defaultColWidth="9.140625" defaultRowHeight="15" customHeight="1"/>
  <cols>
    <col min="1" max="1" width="39.00390625" style="0" customWidth="1"/>
    <col min="2" max="2" width="12.00390625" style="0" customWidth="1"/>
    <col min="3" max="3" width="9.140625" style="0" customWidth="1"/>
    <col min="4" max="4" width="16.140625" style="0" customWidth="1"/>
    <col min="5" max="6" width="9.140625" style="0" customWidth="1"/>
  </cols>
  <sheetData>
    <row r="1" ht="15" customHeight="1">
      <c r="A1" s="1" t="s">
        <v>1473</v>
      </c>
    </row>
    <row r="2" ht="15" customHeight="1"/>
    <row r="3" spans="1:4" ht="15" customHeight="1">
      <c r="A3" s="15"/>
      <c r="B3" s="15"/>
      <c r="C3" s="15"/>
      <c r="D3" s="15"/>
    </row>
    <row r="4" spans="1:5" ht="76.5">
      <c r="A4" s="65"/>
      <c r="B4" s="523" t="s">
        <v>472</v>
      </c>
      <c r="C4" s="523" t="s">
        <v>2182</v>
      </c>
      <c r="D4" s="523" t="s">
        <v>527</v>
      </c>
      <c r="E4" s="88"/>
    </row>
    <row r="5" spans="1:5" ht="15" customHeight="1">
      <c r="A5" s="65" t="s">
        <v>2001</v>
      </c>
      <c r="B5" s="524">
        <v>2.29091</v>
      </c>
      <c r="C5" s="525">
        <v>25.0138426978629</v>
      </c>
      <c r="D5" s="526">
        <v>57.304462374961</v>
      </c>
      <c r="E5" s="88"/>
    </row>
    <row r="6" spans="1:5" ht="15" customHeight="1">
      <c r="A6" s="65" t="s">
        <v>934</v>
      </c>
      <c r="B6" s="524">
        <v>1.76863</v>
      </c>
      <c r="C6" s="525">
        <v>23.0048754006414</v>
      </c>
      <c r="D6" s="526">
        <v>40.6871127798364</v>
      </c>
      <c r="E6" s="88"/>
    </row>
    <row r="7" spans="1:5" ht="15" customHeight="1">
      <c r="A7" s="65" t="s">
        <v>1872</v>
      </c>
      <c r="B7" s="524">
        <v>2.00603</v>
      </c>
      <c r="C7" s="525">
        <v>25.8769774106291</v>
      </c>
      <c r="D7" s="526">
        <v>51.9099929950443</v>
      </c>
      <c r="E7" s="88"/>
    </row>
    <row r="8" spans="1:5" ht="15" customHeight="1">
      <c r="A8" s="65" t="s">
        <v>639</v>
      </c>
      <c r="B8" s="524">
        <v>0.68846</v>
      </c>
      <c r="C8" s="525">
        <v>17.6</v>
      </c>
      <c r="D8" s="526">
        <v>12.116896</v>
      </c>
      <c r="E8" s="88"/>
    </row>
    <row r="9" spans="1:4" ht="15" customHeight="1">
      <c r="A9" s="71"/>
      <c r="B9" s="71"/>
      <c r="C9" s="71"/>
      <c r="D9" s="71"/>
    </row>
    <row r="10" ht="15" customHeight="1"/>
    <row r="11" ht="15" customHeight="1">
      <c r="A11" s="4" t="s">
        <v>1126</v>
      </c>
    </row>
    <row r="12" ht="15" customHeight="1">
      <c r="A12" s="4" t="s">
        <v>1657</v>
      </c>
    </row>
    <row r="13" ht="15" customHeight="1"/>
    <row r="14" ht="15" customHeight="1"/>
    <row r="15" ht="15" customHeight="1"/>
    <row r="16" ht="15" customHeight="1"/>
    <row r="17" ht="15" customHeight="1"/>
    <row r="18" ht="15" customHeight="1"/>
    <row r="19" ht="15" customHeight="1"/>
    <row r="20" ht="15" customHeight="1"/>
  </sheetData>
  <printOptions/>
  <pageMargins left="0.75" right="0.75" top="1" bottom="1" header="0.5" footer="0.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1:F26"/>
  <sheetViews>
    <sheetView workbookViewId="0" topLeftCell="A1"/>
  </sheetViews>
  <sheetFormatPr defaultColWidth="9.140625" defaultRowHeight="15" customHeight="1"/>
  <cols>
    <col min="1" max="1" width="29.140625" style="0" customWidth="1"/>
    <col min="2" max="2" width="13.57421875" style="0" customWidth="1"/>
    <col min="3" max="3" width="11.140625" style="0" customWidth="1"/>
    <col min="4" max="5" width="10.140625" style="0" customWidth="1"/>
    <col min="6" max="6" width="14.7109375" style="0" customWidth="1"/>
  </cols>
  <sheetData>
    <row r="1" ht="15" customHeight="1">
      <c r="A1" s="1" t="s">
        <v>1718</v>
      </c>
    </row>
    <row r="2" spans="1:6" ht="15" customHeight="1">
      <c r="A2" s="15"/>
      <c r="B2" s="15"/>
      <c r="C2" s="15"/>
      <c r="D2" s="15"/>
      <c r="E2" s="15"/>
      <c r="F2" s="15"/>
    </row>
    <row r="3" spans="1:6" ht="15" customHeight="1">
      <c r="A3" s="145"/>
      <c r="B3" s="146"/>
      <c r="C3" s="527" t="s">
        <v>2590</v>
      </c>
      <c r="D3" s="527" t="s">
        <v>21</v>
      </c>
      <c r="E3" s="527"/>
      <c r="F3" s="528"/>
    </row>
    <row r="4" spans="1:6" ht="30">
      <c r="A4" s="529" t="s">
        <v>1894</v>
      </c>
      <c r="B4" s="530" t="s">
        <v>593</v>
      </c>
      <c r="C4" s="531" t="s">
        <v>1332</v>
      </c>
      <c r="D4" s="531" t="s">
        <v>1682</v>
      </c>
      <c r="E4" s="531" t="s">
        <v>1276</v>
      </c>
      <c r="F4" s="532" t="s">
        <v>2485</v>
      </c>
    </row>
    <row r="5" spans="1:6" ht="105">
      <c r="A5" s="533" t="s">
        <v>189</v>
      </c>
      <c r="B5" s="534" t="s">
        <v>1319</v>
      </c>
      <c r="C5" s="535">
        <v>2.44216654012191</v>
      </c>
      <c r="D5" s="535">
        <v>12.3</v>
      </c>
      <c r="E5" s="536">
        <v>12840.468325553</v>
      </c>
      <c r="F5" s="537">
        <v>25.680936651106</v>
      </c>
    </row>
    <row r="6" spans="1:6" ht="105">
      <c r="A6" s="538" t="s">
        <v>1973</v>
      </c>
      <c r="B6" s="539" t="s">
        <v>1319</v>
      </c>
      <c r="C6" s="540">
        <v>4.0671251199761</v>
      </c>
      <c r="D6" s="540">
        <v>12.5</v>
      </c>
      <c r="E6" s="541">
        <v>12938.4887053145</v>
      </c>
      <c r="F6" s="542">
        <v>25.8769774106291</v>
      </c>
    </row>
    <row r="7" spans="1:6" ht="105">
      <c r="A7" s="538" t="s">
        <v>823</v>
      </c>
      <c r="B7" s="539" t="s">
        <v>1319</v>
      </c>
      <c r="C7" s="540">
        <v>1.76122524989904</v>
      </c>
      <c r="D7" s="540">
        <v>16</v>
      </c>
      <c r="E7" s="541">
        <v>12097.5847604043</v>
      </c>
      <c r="F7" s="542">
        <v>24.1951695208086</v>
      </c>
    </row>
    <row r="8" spans="1:6" ht="105">
      <c r="A8" s="538" t="s">
        <v>1021</v>
      </c>
      <c r="B8" s="539" t="s">
        <v>1319</v>
      </c>
      <c r="C8" s="540">
        <v>3.77032760797168</v>
      </c>
      <c r="D8" s="540">
        <v>20.9</v>
      </c>
      <c r="E8" s="541">
        <v>11515.6745822019</v>
      </c>
      <c r="F8" s="542">
        <v>23.0313491644038</v>
      </c>
    </row>
    <row r="9" spans="1:6" ht="75">
      <c r="A9" s="538" t="s">
        <v>1146</v>
      </c>
      <c r="B9" s="539" t="s">
        <v>1319</v>
      </c>
      <c r="C9" s="540">
        <v>1.11884445151329</v>
      </c>
      <c r="D9" s="540">
        <v>5.9</v>
      </c>
      <c r="E9" s="541">
        <v>12506.9213489314</v>
      </c>
      <c r="F9" s="542">
        <v>25.0138426978629</v>
      </c>
    </row>
    <row r="10" spans="1:6" ht="105">
      <c r="A10" s="538" t="s">
        <v>1855</v>
      </c>
      <c r="B10" s="539" t="s">
        <v>1319</v>
      </c>
      <c r="C10" s="540">
        <v>2</v>
      </c>
      <c r="D10" s="540">
        <v>8.2</v>
      </c>
      <c r="E10" s="541">
        <v>12325.2894678422</v>
      </c>
      <c r="F10" s="542">
        <v>24.6505789356844</v>
      </c>
    </row>
    <row r="11" spans="1:6" ht="60">
      <c r="A11" s="538" t="s">
        <v>2251</v>
      </c>
      <c r="B11" s="539" t="s">
        <v>1319</v>
      </c>
      <c r="C11" s="540">
        <v>2.52253819274642</v>
      </c>
      <c r="D11" s="540">
        <v>8.7</v>
      </c>
      <c r="E11" s="541">
        <v>11747.2074167625</v>
      </c>
      <c r="F11" s="542">
        <v>23.494414833525</v>
      </c>
    </row>
    <row r="12" spans="1:6" ht="45">
      <c r="A12" s="538" t="s">
        <v>664</v>
      </c>
      <c r="B12" s="539" t="s">
        <v>1319</v>
      </c>
      <c r="C12" s="540">
        <v>2.5</v>
      </c>
      <c r="D12" s="540">
        <v>4.5</v>
      </c>
      <c r="E12" s="541">
        <v>12091.2253461231</v>
      </c>
      <c r="F12" s="542">
        <v>24.1824506922463</v>
      </c>
    </row>
    <row r="13" spans="1:6" ht="45">
      <c r="A13" s="538" t="s">
        <v>664</v>
      </c>
      <c r="B13" s="539" t="s">
        <v>1319</v>
      </c>
      <c r="C13" s="540">
        <v>3.5</v>
      </c>
      <c r="D13" s="540">
        <v>6.5</v>
      </c>
      <c r="E13" s="541">
        <v>11502.4377003207</v>
      </c>
      <c r="F13" s="542">
        <v>23.0048754006414</v>
      </c>
    </row>
    <row r="14" spans="1:6" ht="45">
      <c r="A14" s="538" t="s">
        <v>664</v>
      </c>
      <c r="B14" s="539" t="s">
        <v>1319</v>
      </c>
      <c r="C14" s="540">
        <v>5</v>
      </c>
      <c r="D14" s="540">
        <v>6.3</v>
      </c>
      <c r="E14" s="541">
        <v>11664.9421278759</v>
      </c>
      <c r="F14" s="542">
        <v>23.3298842557517</v>
      </c>
    </row>
    <row r="15" spans="1:6" ht="30">
      <c r="A15" s="538" t="s">
        <v>2414</v>
      </c>
      <c r="B15" s="539" t="s">
        <v>1319</v>
      </c>
      <c r="C15" s="540">
        <v>4.92453123755798</v>
      </c>
      <c r="D15" s="540">
        <v>12.7</v>
      </c>
      <c r="E15" s="541">
        <v>12174.0026087356</v>
      </c>
      <c r="F15" s="542">
        <v>24.3480052174712</v>
      </c>
    </row>
    <row r="16" spans="1:6" ht="30">
      <c r="A16" s="538" t="s">
        <v>130</v>
      </c>
      <c r="B16" s="539" t="s">
        <v>669</v>
      </c>
      <c r="C16" s="540">
        <v>3.36950493646793</v>
      </c>
      <c r="D16" s="540">
        <v>10.8</v>
      </c>
      <c r="E16" s="541">
        <v>6839.70161864413</v>
      </c>
      <c r="F16" s="542">
        <v>13.6794032372883</v>
      </c>
    </row>
    <row r="17" spans="1:6" ht="15" customHeight="1">
      <c r="A17" s="538" t="s">
        <v>669</v>
      </c>
      <c r="B17" s="539" t="s">
        <v>669</v>
      </c>
      <c r="C17" s="540">
        <v>2.30014279124922</v>
      </c>
      <c r="D17" s="540">
        <v>10.8</v>
      </c>
      <c r="E17" s="541">
        <v>6584.63019250386</v>
      </c>
      <c r="F17" s="542">
        <v>13.1692603850077</v>
      </c>
    </row>
    <row r="18" spans="1:6" ht="75">
      <c r="A18" s="538" t="s">
        <v>1626</v>
      </c>
      <c r="B18" s="539" t="s">
        <v>597</v>
      </c>
      <c r="C18" s="540">
        <v>1.1836007408133</v>
      </c>
      <c r="D18" s="540">
        <v>5.2</v>
      </c>
      <c r="E18" s="541">
        <v>9052.29771042814</v>
      </c>
      <c r="F18" s="542">
        <v>18.1045954208563</v>
      </c>
    </row>
    <row r="19" spans="1:6" ht="75">
      <c r="A19" s="538" t="s">
        <v>1269</v>
      </c>
      <c r="B19" s="539" t="s">
        <v>597</v>
      </c>
      <c r="C19" s="540">
        <v>0.8339305069713</v>
      </c>
      <c r="D19" s="540">
        <v>7.1</v>
      </c>
      <c r="E19" s="541">
        <v>8400</v>
      </c>
      <c r="F19" s="542">
        <v>16.8</v>
      </c>
    </row>
    <row r="20" spans="1:6" ht="75">
      <c r="A20" s="538" t="s">
        <v>631</v>
      </c>
      <c r="B20" s="539" t="s">
        <v>597</v>
      </c>
      <c r="C20" s="540">
        <v>0.70656455216392</v>
      </c>
      <c r="D20" s="540">
        <v>5.8</v>
      </c>
      <c r="E20" s="541">
        <v>8800</v>
      </c>
      <c r="F20" s="542">
        <v>17.6</v>
      </c>
    </row>
    <row r="21" spans="1:6" ht="45">
      <c r="A21" s="538" t="s">
        <v>2067</v>
      </c>
      <c r="B21" s="539" t="s">
        <v>597</v>
      </c>
      <c r="C21" s="540">
        <v>1.14322748395281</v>
      </c>
      <c r="D21" s="540">
        <v>3.7</v>
      </c>
      <c r="E21" s="541">
        <v>9184.67881954446</v>
      </c>
      <c r="F21" s="542">
        <v>18.3693576390889</v>
      </c>
    </row>
    <row r="22" spans="1:6" ht="60">
      <c r="A22" s="538" t="s">
        <v>945</v>
      </c>
      <c r="B22" s="539" t="s">
        <v>2462</v>
      </c>
      <c r="C22" s="540">
        <v>0.98035713307662</v>
      </c>
      <c r="D22" s="540">
        <v>3.7</v>
      </c>
      <c r="E22" s="541">
        <v>11218.0808653429</v>
      </c>
      <c r="F22" s="542">
        <v>22.4361617306857</v>
      </c>
    </row>
    <row r="23" spans="1:6" ht="45">
      <c r="A23" s="538" t="s">
        <v>1560</v>
      </c>
      <c r="B23" s="539" t="s">
        <v>2462</v>
      </c>
      <c r="C23" s="540">
        <v>1.28379943896008</v>
      </c>
      <c r="D23" s="540">
        <v>4.1</v>
      </c>
      <c r="E23" s="541">
        <v>11790.4681550821</v>
      </c>
      <c r="F23" s="542">
        <v>23.5809363101643</v>
      </c>
    </row>
    <row r="24" spans="1:6" ht="45">
      <c r="A24" s="538" t="s">
        <v>2340</v>
      </c>
      <c r="B24" s="539" t="s">
        <v>1319</v>
      </c>
      <c r="C24" s="540">
        <v>0.92877706566812</v>
      </c>
      <c r="D24" s="540">
        <v>4.2</v>
      </c>
      <c r="E24" s="541">
        <v>10914.6278101582</v>
      </c>
      <c r="F24" s="542">
        <v>21.8292556203164</v>
      </c>
    </row>
    <row r="25" spans="1:6" ht="60">
      <c r="A25" s="538" t="s">
        <v>977</v>
      </c>
      <c r="B25" s="539" t="s">
        <v>1319</v>
      </c>
      <c r="C25" s="540">
        <v>1.54585434403225</v>
      </c>
      <c r="D25" s="540">
        <v>4.2</v>
      </c>
      <c r="E25" s="541">
        <v>9392.81318175625</v>
      </c>
      <c r="F25" s="542">
        <v>18.7856263635125</v>
      </c>
    </row>
    <row r="26" spans="1:6" ht="15" customHeight="1">
      <c r="A26" s="543" t="s">
        <v>127</v>
      </c>
      <c r="B26" s="544" t="s">
        <v>1319</v>
      </c>
      <c r="C26" s="545">
        <v>1</v>
      </c>
      <c r="D26" s="545">
        <v>5.5</v>
      </c>
      <c r="E26" s="546">
        <v>12000</v>
      </c>
      <c r="F26" s="547">
        <v>24</v>
      </c>
    </row>
  </sheetData>
  <printOptions/>
  <pageMargins left="0.75" right="0.75" top="1" bottom="1" header="0.5" footer="0.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1:D34"/>
  <sheetViews>
    <sheetView workbookViewId="0" topLeftCell="A1"/>
  </sheetViews>
  <sheetFormatPr defaultColWidth="9.140625" defaultRowHeight="15" customHeight="1"/>
  <cols>
    <col min="1" max="1" width="18.8515625" style="0" customWidth="1"/>
    <col min="2" max="2" width="16.00390625" style="0" customWidth="1"/>
    <col min="3" max="3" width="11.57421875" style="0" customWidth="1"/>
    <col min="4" max="6" width="9.140625" style="0" customWidth="1"/>
  </cols>
  <sheetData>
    <row r="1" ht="15" customHeight="1">
      <c r="A1" s="1" t="s">
        <v>236</v>
      </c>
    </row>
    <row r="2" spans="1:2" ht="15" customHeight="1">
      <c r="A2" s="53"/>
      <c r="B2" s="53"/>
    </row>
    <row r="3" spans="1:4" ht="28.5">
      <c r="A3" s="134" t="s">
        <v>512</v>
      </c>
      <c r="B3" s="548" t="s">
        <v>2228</v>
      </c>
      <c r="C3" s="88"/>
      <c r="D3" s="6"/>
    </row>
    <row r="4" spans="1:4" ht="42.75">
      <c r="A4" s="445" t="s">
        <v>215</v>
      </c>
      <c r="B4" s="549" t="s">
        <v>615</v>
      </c>
      <c r="C4" s="88"/>
      <c r="D4" s="6"/>
    </row>
    <row r="5" spans="1:3" ht="15" customHeight="1">
      <c r="A5" s="57" t="s">
        <v>2447</v>
      </c>
      <c r="B5" s="73" t="s">
        <v>2134</v>
      </c>
      <c r="C5" s="57"/>
    </row>
    <row r="6" spans="1:3" ht="15" customHeight="1">
      <c r="A6" s="57" t="s">
        <v>397</v>
      </c>
      <c r="B6" s="73" t="s">
        <v>970</v>
      </c>
      <c r="C6" s="57"/>
    </row>
    <row r="7" spans="1:3" ht="15" customHeight="1">
      <c r="A7" s="57" t="s">
        <v>2575</v>
      </c>
      <c r="B7" s="73" t="s">
        <v>1919</v>
      </c>
      <c r="C7" s="57"/>
    </row>
    <row r="8" spans="1:3" ht="15" customHeight="1">
      <c r="A8" s="57" t="s">
        <v>266</v>
      </c>
      <c r="B8" s="73" t="s">
        <v>788</v>
      </c>
      <c r="C8" s="57"/>
    </row>
    <row r="9" spans="1:3" ht="15" customHeight="1">
      <c r="A9" s="57" t="s">
        <v>2376</v>
      </c>
      <c r="B9" s="73" t="s">
        <v>946</v>
      </c>
      <c r="C9" s="57"/>
    </row>
    <row r="10" spans="1:3" ht="15" customHeight="1">
      <c r="A10" s="57" t="s">
        <v>2459</v>
      </c>
      <c r="B10" s="73" t="s">
        <v>946</v>
      </c>
      <c r="C10" s="57"/>
    </row>
    <row r="11" spans="1:3" ht="28.5">
      <c r="A11" s="57" t="s">
        <v>1303</v>
      </c>
      <c r="B11" s="73" t="s">
        <v>2134</v>
      </c>
      <c r="C11" s="57"/>
    </row>
    <row r="12" spans="1:3" ht="15" customHeight="1">
      <c r="A12" s="57" t="s">
        <v>229</v>
      </c>
      <c r="B12" s="73" t="s">
        <v>788</v>
      </c>
      <c r="C12" s="57"/>
    </row>
    <row r="13" spans="1:3" ht="28.5">
      <c r="A13" s="57" t="s">
        <v>209</v>
      </c>
      <c r="B13" s="73" t="s">
        <v>2134</v>
      </c>
      <c r="C13" s="57"/>
    </row>
    <row r="14" spans="1:3" ht="15" customHeight="1">
      <c r="A14" s="57" t="s">
        <v>1601</v>
      </c>
      <c r="B14" s="73" t="s">
        <v>788</v>
      </c>
      <c r="C14" s="57"/>
    </row>
    <row r="15" spans="1:3" ht="15" customHeight="1">
      <c r="A15" s="57" t="s">
        <v>2149</v>
      </c>
      <c r="B15" s="73" t="s">
        <v>2109</v>
      </c>
      <c r="C15" s="57"/>
    </row>
    <row r="16" spans="1:3" ht="28.5">
      <c r="A16" s="57" t="s">
        <v>2219</v>
      </c>
      <c r="B16" s="73" t="s">
        <v>946</v>
      </c>
      <c r="C16" s="57"/>
    </row>
    <row r="17" spans="1:3" ht="15" customHeight="1">
      <c r="A17" s="57" t="s">
        <v>1036</v>
      </c>
      <c r="B17" s="73" t="s">
        <v>244</v>
      </c>
      <c r="C17" s="57"/>
    </row>
    <row r="18" spans="1:3" ht="28.5">
      <c r="A18" s="57" t="s">
        <v>1822</v>
      </c>
      <c r="B18" s="73" t="s">
        <v>615</v>
      </c>
      <c r="C18" s="57"/>
    </row>
    <row r="19" spans="1:3" ht="28.5">
      <c r="A19" s="57" t="s">
        <v>1177</v>
      </c>
      <c r="B19" s="73" t="s">
        <v>2109</v>
      </c>
      <c r="C19" s="57"/>
    </row>
    <row r="20" spans="1:3" ht="28.5">
      <c r="A20" s="57" t="s">
        <v>141</v>
      </c>
      <c r="B20" s="73" t="s">
        <v>2109</v>
      </c>
      <c r="C20" s="57"/>
    </row>
    <row r="21" spans="1:3" ht="15" customHeight="1">
      <c r="A21" s="57" t="s">
        <v>700</v>
      </c>
      <c r="B21" s="73" t="s">
        <v>2109</v>
      </c>
      <c r="C21" s="57"/>
    </row>
    <row r="22" spans="1:3" ht="15" customHeight="1">
      <c r="A22" s="57" t="s">
        <v>442</v>
      </c>
      <c r="B22" s="73" t="s">
        <v>805</v>
      </c>
      <c r="C22" s="57"/>
    </row>
    <row r="23" spans="1:3" ht="15" customHeight="1">
      <c r="A23" s="57" t="s">
        <v>2618</v>
      </c>
      <c r="B23" s="73" t="s">
        <v>805</v>
      </c>
      <c r="C23" s="57"/>
    </row>
    <row r="24" spans="1:3" ht="28.5">
      <c r="A24" s="57" t="s">
        <v>2615</v>
      </c>
      <c r="B24" s="73" t="s">
        <v>749</v>
      </c>
      <c r="C24" s="57"/>
    </row>
    <row r="25" spans="1:3" ht="15" customHeight="1">
      <c r="A25" s="57" t="s">
        <v>1533</v>
      </c>
      <c r="B25" s="73" t="s">
        <v>615</v>
      </c>
      <c r="C25" s="57"/>
    </row>
    <row r="26" spans="1:3" ht="15" customHeight="1">
      <c r="A26" s="57" t="s">
        <v>1923</v>
      </c>
      <c r="B26" s="73" t="s">
        <v>1919</v>
      </c>
      <c r="C26" s="57"/>
    </row>
    <row r="27" spans="1:3" ht="15" customHeight="1">
      <c r="A27" s="57" t="s">
        <v>2121</v>
      </c>
      <c r="B27" s="73" t="s">
        <v>244</v>
      </c>
      <c r="C27" s="57"/>
    </row>
    <row r="28" spans="1:3" ht="15" customHeight="1">
      <c r="A28" s="57" t="s">
        <v>1090</v>
      </c>
      <c r="B28" s="73" t="s">
        <v>788</v>
      </c>
      <c r="C28" s="57"/>
    </row>
    <row r="29" spans="1:3" ht="15" customHeight="1">
      <c r="A29" s="57" t="s">
        <v>1089</v>
      </c>
      <c r="B29" s="73" t="s">
        <v>970</v>
      </c>
      <c r="C29" s="57"/>
    </row>
    <row r="30" spans="1:3" ht="15" customHeight="1">
      <c r="A30" s="57" t="s">
        <v>537</v>
      </c>
      <c r="B30" s="73" t="s">
        <v>1919</v>
      </c>
      <c r="C30" s="57"/>
    </row>
    <row r="31" spans="1:3" ht="15" customHeight="1">
      <c r="A31" s="330" t="s">
        <v>2625</v>
      </c>
      <c r="B31" s="75" t="s">
        <v>1919</v>
      </c>
      <c r="C31" s="57"/>
    </row>
    <row r="32" spans="1:2" ht="15" customHeight="1">
      <c r="A32" s="44"/>
      <c r="B32" s="44"/>
    </row>
    <row r="33" ht="370.5">
      <c r="A33" s="6" t="s">
        <v>1126</v>
      </c>
    </row>
    <row r="34" ht="213.75">
      <c r="A34" s="6" t="s">
        <v>1657</v>
      </c>
    </row>
  </sheetData>
  <mergeCells count="3">
    <mergeCell ref="A1:D1"/>
    <mergeCell ref="A33:F33"/>
    <mergeCell ref="A34:F34"/>
  </mergeCells>
  <printOptions/>
  <pageMargins left="0.75" right="0.75" top="1" bottom="1" header="0.5" footer="0.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1:O23"/>
  <sheetViews>
    <sheetView workbookViewId="0" topLeftCell="A1"/>
  </sheetViews>
  <sheetFormatPr defaultColWidth="17.140625" defaultRowHeight="12.75" customHeight="1"/>
  <cols>
    <col min="1" max="1" width="3.140625" style="0" customWidth="1"/>
    <col min="2" max="20" width="17.140625" style="0" customWidth="1"/>
  </cols>
  <sheetData>
    <row r="1" ht="15">
      <c r="B1" s="1" t="s">
        <v>1698</v>
      </c>
    </row>
    <row r="2" spans="1:14" ht="14.25">
      <c r="A2" s="103"/>
      <c r="B2" s="330"/>
      <c r="C2" s="53"/>
      <c r="D2" s="53"/>
      <c r="E2" s="53"/>
      <c r="F2" s="53"/>
      <c r="G2" s="53"/>
      <c r="H2" s="53"/>
      <c r="I2" s="53"/>
      <c r="J2" s="53"/>
      <c r="K2" s="53"/>
      <c r="L2" s="53"/>
      <c r="M2" s="53"/>
      <c r="N2" s="53"/>
    </row>
    <row r="3" spans="1:15" ht="30">
      <c r="A3" s="103"/>
      <c r="B3" s="359"/>
      <c r="C3" s="382"/>
      <c r="D3" s="550" t="s">
        <v>1436</v>
      </c>
      <c r="E3" s="551"/>
      <c r="F3" s="551"/>
      <c r="G3" s="551"/>
      <c r="H3" s="552"/>
      <c r="I3" s="553" t="s">
        <v>1755</v>
      </c>
      <c r="J3" s="554"/>
      <c r="K3" s="555"/>
      <c r="L3" s="550" t="s">
        <v>317</v>
      </c>
      <c r="M3" s="551"/>
      <c r="N3" s="552"/>
      <c r="O3" s="57"/>
    </row>
    <row r="4" spans="1:15" ht="15">
      <c r="A4" s="103"/>
      <c r="B4" s="165"/>
      <c r="C4" s="383"/>
      <c r="D4" s="556" t="s">
        <v>468</v>
      </c>
      <c r="E4" s="557" t="s">
        <v>2573</v>
      </c>
      <c r="F4" s="557" t="s">
        <v>1728</v>
      </c>
      <c r="G4" s="557" t="s">
        <v>1238</v>
      </c>
      <c r="H4" s="222" t="s">
        <v>559</v>
      </c>
      <c r="I4" s="556" t="s">
        <v>1274</v>
      </c>
      <c r="J4" s="557" t="s">
        <v>279</v>
      </c>
      <c r="K4" s="222" t="s">
        <v>140</v>
      </c>
      <c r="L4" s="556" t="s">
        <v>38</v>
      </c>
      <c r="M4" s="557" t="s">
        <v>32</v>
      </c>
      <c r="N4" s="222" t="s">
        <v>45</v>
      </c>
      <c r="O4" s="57"/>
    </row>
    <row r="5" spans="1:15" ht="15">
      <c r="A5" s="103"/>
      <c r="B5" s="145" t="s">
        <v>483</v>
      </c>
      <c r="C5" s="382" t="s">
        <v>2253</v>
      </c>
      <c r="D5" s="558">
        <v>0</v>
      </c>
      <c r="E5" s="559">
        <v>0</v>
      </c>
      <c r="F5" s="559">
        <v>0</v>
      </c>
      <c r="G5" s="559">
        <v>0</v>
      </c>
      <c r="H5" s="560">
        <v>0</v>
      </c>
      <c r="I5" s="558">
        <v>0</v>
      </c>
      <c r="J5" s="559">
        <v>0</v>
      </c>
      <c r="K5" s="560">
        <v>0</v>
      </c>
      <c r="L5" s="145">
        <v>0.5</v>
      </c>
      <c r="M5" s="559">
        <v>0</v>
      </c>
      <c r="N5" s="560">
        <v>0</v>
      </c>
      <c r="O5" s="57"/>
    </row>
    <row r="6" spans="1:15" ht="15">
      <c r="A6" s="103"/>
      <c r="B6" s="154" t="s">
        <v>475</v>
      </c>
      <c r="C6" s="144" t="s">
        <v>187</v>
      </c>
      <c r="D6" s="154">
        <v>0.5</v>
      </c>
      <c r="E6" s="172">
        <v>0.5</v>
      </c>
      <c r="F6" s="172">
        <v>0.5</v>
      </c>
      <c r="G6" s="172">
        <v>0.5</v>
      </c>
      <c r="H6" s="144">
        <v>0.5</v>
      </c>
      <c r="I6" s="154">
        <v>0.5</v>
      </c>
      <c r="J6" s="172">
        <v>0.5</v>
      </c>
      <c r="K6" s="144">
        <v>0.5</v>
      </c>
      <c r="L6" s="561" t="s">
        <v>1596</v>
      </c>
      <c r="M6" s="562" t="s">
        <v>1596</v>
      </c>
      <c r="N6" s="563" t="s">
        <v>1596</v>
      </c>
      <c r="O6" s="57"/>
    </row>
    <row r="7" spans="1:15" ht="15">
      <c r="A7" s="103"/>
      <c r="B7" s="154" t="s">
        <v>2033</v>
      </c>
      <c r="C7" s="144" t="s">
        <v>1334</v>
      </c>
      <c r="D7" s="564">
        <v>0</v>
      </c>
      <c r="E7" s="172">
        <v>0.4</v>
      </c>
      <c r="F7" s="172">
        <v>0.4</v>
      </c>
      <c r="G7" s="172">
        <v>0.4</v>
      </c>
      <c r="H7" s="144">
        <v>0.4</v>
      </c>
      <c r="I7" s="154">
        <v>0.4</v>
      </c>
      <c r="J7" s="172">
        <v>0.4</v>
      </c>
      <c r="K7" s="144">
        <v>0.4</v>
      </c>
      <c r="L7" s="154">
        <v>0.4</v>
      </c>
      <c r="M7" s="172">
        <v>0.4</v>
      </c>
      <c r="N7" s="144">
        <v>0.4</v>
      </c>
      <c r="O7" s="57"/>
    </row>
    <row r="8" spans="1:15" ht="15">
      <c r="A8" s="103"/>
      <c r="B8" s="154" t="s">
        <v>117</v>
      </c>
      <c r="C8" s="144" t="s">
        <v>1394</v>
      </c>
      <c r="D8" s="154">
        <v>0.8</v>
      </c>
      <c r="E8" s="172">
        <v>0.8</v>
      </c>
      <c r="F8" s="172">
        <v>0.8</v>
      </c>
      <c r="G8" s="172">
        <v>0.8</v>
      </c>
      <c r="H8" s="144">
        <v>0.8</v>
      </c>
      <c r="I8" s="154">
        <v>0.8</v>
      </c>
      <c r="J8" s="172">
        <v>0.8</v>
      </c>
      <c r="K8" s="144">
        <v>0.8</v>
      </c>
      <c r="L8" s="561" t="s">
        <v>1596</v>
      </c>
      <c r="M8" s="562" t="s">
        <v>1596</v>
      </c>
      <c r="N8" s="563" t="s">
        <v>1596</v>
      </c>
      <c r="O8" s="57"/>
    </row>
    <row r="9" spans="1:15" ht="15">
      <c r="A9" s="103"/>
      <c r="B9" s="154" t="s">
        <v>252</v>
      </c>
      <c r="C9" s="144" t="s">
        <v>281</v>
      </c>
      <c r="D9" s="154">
        <v>0.8</v>
      </c>
      <c r="E9" s="172">
        <v>0.8</v>
      </c>
      <c r="F9" s="172">
        <v>0.8</v>
      </c>
      <c r="G9" s="172">
        <v>0.8</v>
      </c>
      <c r="H9" s="144">
        <v>0.8</v>
      </c>
      <c r="I9" s="154">
        <v>0.8</v>
      </c>
      <c r="J9" s="172">
        <v>0.8</v>
      </c>
      <c r="K9" s="144">
        <v>0.8</v>
      </c>
      <c r="L9" s="154">
        <v>0.5</v>
      </c>
      <c r="M9" s="172">
        <v>0.8</v>
      </c>
      <c r="N9" s="144">
        <v>0.8</v>
      </c>
      <c r="O9" s="57"/>
    </row>
    <row r="10" spans="1:15" ht="15">
      <c r="A10" s="103"/>
      <c r="B10" s="154" t="s">
        <v>474</v>
      </c>
      <c r="C10" s="144" t="s">
        <v>2160</v>
      </c>
      <c r="D10" s="564">
        <v>0.5</v>
      </c>
      <c r="E10" s="565">
        <v>0.5</v>
      </c>
      <c r="F10" s="565">
        <v>0.5</v>
      </c>
      <c r="G10" s="565">
        <v>0.5</v>
      </c>
      <c r="H10" s="566">
        <v>0.5</v>
      </c>
      <c r="I10" s="564">
        <v>0.5</v>
      </c>
      <c r="J10" s="565">
        <v>0.5</v>
      </c>
      <c r="K10" s="566">
        <v>0.5</v>
      </c>
      <c r="L10" s="564">
        <v>0.5</v>
      </c>
      <c r="M10" s="565">
        <v>0.5</v>
      </c>
      <c r="N10" s="566">
        <v>0.5</v>
      </c>
      <c r="O10" s="57"/>
    </row>
    <row r="11" spans="1:15" ht="15">
      <c r="A11" s="103"/>
      <c r="B11" s="165" t="s">
        <v>467</v>
      </c>
      <c r="C11" s="383" t="s">
        <v>1834</v>
      </c>
      <c r="D11" s="567">
        <v>0</v>
      </c>
      <c r="E11" s="568">
        <v>0</v>
      </c>
      <c r="F11" s="568">
        <v>0</v>
      </c>
      <c r="G11" s="568">
        <v>0</v>
      </c>
      <c r="H11" s="569">
        <v>0</v>
      </c>
      <c r="I11" s="567">
        <v>0</v>
      </c>
      <c r="J11" s="568">
        <v>0</v>
      </c>
      <c r="K11" s="569">
        <v>0</v>
      </c>
      <c r="L11" s="567">
        <v>1</v>
      </c>
      <c r="M11" s="568">
        <v>0</v>
      </c>
      <c r="N11" s="569">
        <v>0</v>
      </c>
      <c r="O11" s="57"/>
    </row>
    <row r="12" spans="1:14" ht="15">
      <c r="A12" s="103"/>
      <c r="B12" s="145" t="s">
        <v>2439</v>
      </c>
      <c r="C12" s="382" t="s">
        <v>1958</v>
      </c>
      <c r="D12" s="558">
        <v>4</v>
      </c>
      <c r="E12" s="559">
        <v>4</v>
      </c>
      <c r="F12" s="559">
        <v>4</v>
      </c>
      <c r="G12" s="559">
        <v>4</v>
      </c>
      <c r="H12" s="560">
        <v>4</v>
      </c>
      <c r="I12" s="558">
        <v>4</v>
      </c>
      <c r="J12" s="559">
        <v>4</v>
      </c>
      <c r="K12" s="560">
        <v>4</v>
      </c>
      <c r="L12" s="78"/>
      <c r="M12" s="44"/>
      <c r="N12" s="44"/>
    </row>
    <row r="13" spans="1:12" ht="15">
      <c r="A13" s="73"/>
      <c r="B13" s="165" t="s">
        <v>492</v>
      </c>
      <c r="C13" s="383" t="s">
        <v>1896</v>
      </c>
      <c r="D13" s="567">
        <v>3</v>
      </c>
      <c r="E13" s="568">
        <v>3</v>
      </c>
      <c r="F13" s="568">
        <v>3</v>
      </c>
      <c r="G13" s="568">
        <v>1</v>
      </c>
      <c r="H13" s="569">
        <v>1</v>
      </c>
      <c r="I13" s="567">
        <v>3</v>
      </c>
      <c r="J13" s="568">
        <v>3</v>
      </c>
      <c r="K13" s="569">
        <v>3</v>
      </c>
      <c r="L13" s="57"/>
    </row>
    <row r="14" spans="2:11" ht="15">
      <c r="B14" s="146" t="s">
        <v>290</v>
      </c>
      <c r="C14" s="44"/>
      <c r="D14" s="44"/>
      <c r="E14" s="44"/>
      <c r="F14" s="44"/>
      <c r="G14" s="44"/>
      <c r="H14" s="44"/>
      <c r="I14" s="44"/>
      <c r="J14" s="44"/>
      <c r="K14" s="44"/>
    </row>
    <row r="15" ht="12.75" customHeight="1"/>
    <row r="16" spans="1:12" ht="15">
      <c r="A16" s="103"/>
      <c r="B16" s="570" t="s">
        <v>1314</v>
      </c>
      <c r="C16" s="53"/>
      <c r="D16" s="53"/>
      <c r="E16" s="53"/>
      <c r="F16" s="53"/>
      <c r="G16" s="53"/>
      <c r="H16" s="53"/>
      <c r="I16" s="53"/>
      <c r="J16" s="53"/>
      <c r="K16" s="53"/>
      <c r="L16" s="53"/>
    </row>
    <row r="17" spans="1:13" ht="15">
      <c r="A17" s="103"/>
      <c r="B17" s="324"/>
      <c r="C17" s="384"/>
      <c r="D17" s="324">
        <v>2010</v>
      </c>
      <c r="E17" s="365">
        <v>2015</v>
      </c>
      <c r="F17" s="365">
        <v>2020</v>
      </c>
      <c r="G17" s="365">
        <v>2025</v>
      </c>
      <c r="H17" s="365">
        <v>2030</v>
      </c>
      <c r="I17" s="365">
        <v>2035</v>
      </c>
      <c r="J17" s="365">
        <v>2040</v>
      </c>
      <c r="K17" s="365">
        <v>2045</v>
      </c>
      <c r="L17" s="384">
        <v>2050</v>
      </c>
      <c r="M17" s="57"/>
    </row>
    <row r="18" spans="1:13" ht="15">
      <c r="A18" s="103"/>
      <c r="B18" s="145" t="s">
        <v>2433</v>
      </c>
      <c r="C18" s="382" t="s">
        <v>1274</v>
      </c>
      <c r="D18" s="145">
        <v>0.3</v>
      </c>
      <c r="E18" s="146">
        <v>0.51</v>
      </c>
      <c r="F18" s="146">
        <v>0.65</v>
      </c>
      <c r="G18" s="146">
        <v>0.76</v>
      </c>
      <c r="H18" s="146">
        <v>0.83</v>
      </c>
      <c r="I18" s="146">
        <v>0.88</v>
      </c>
      <c r="J18" s="146">
        <v>0.91</v>
      </c>
      <c r="K18" s="146">
        <v>0.94</v>
      </c>
      <c r="L18" s="382">
        <v>0.96</v>
      </c>
      <c r="M18" s="57"/>
    </row>
    <row r="19" spans="1:13" ht="15">
      <c r="A19" s="73"/>
      <c r="B19" s="165" t="s">
        <v>2578</v>
      </c>
      <c r="C19" s="383" t="s">
        <v>279</v>
      </c>
      <c r="D19" s="165">
        <v>0.6</v>
      </c>
      <c r="E19" s="166">
        <v>0.72</v>
      </c>
      <c r="F19" s="166">
        <v>0.8</v>
      </c>
      <c r="G19" s="166">
        <v>0.86</v>
      </c>
      <c r="H19" s="166">
        <v>0.9</v>
      </c>
      <c r="I19" s="166">
        <v>0.93</v>
      </c>
      <c r="J19" s="166">
        <v>0.95</v>
      </c>
      <c r="K19" s="166">
        <v>0.97</v>
      </c>
      <c r="L19" s="383">
        <v>0.98</v>
      </c>
      <c r="M19" s="57"/>
    </row>
    <row r="20" spans="2:12" ht="14.25">
      <c r="B20" s="44"/>
      <c r="C20" s="44"/>
      <c r="D20" s="44"/>
      <c r="E20" s="44"/>
      <c r="F20" s="44"/>
      <c r="G20" s="44"/>
      <c r="H20" s="44"/>
      <c r="I20" s="44"/>
      <c r="J20" s="44"/>
      <c r="K20" s="44"/>
      <c r="L20" s="44"/>
    </row>
    <row r="21" ht="12.75" customHeight="1"/>
    <row r="22" ht="14.25">
      <c r="B22" s="4" t="s">
        <v>1126</v>
      </c>
    </row>
    <row r="23" ht="14.25">
      <c r="B23" s="4" t="s">
        <v>1657</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6">
    <mergeCell ref="B1:H1"/>
    <mergeCell ref="D3:H3"/>
    <mergeCell ref="I3:K3"/>
    <mergeCell ref="L3:N3"/>
    <mergeCell ref="B22:K22"/>
    <mergeCell ref="B23:K23"/>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X131"/>
  <sheetViews>
    <sheetView workbookViewId="0" topLeftCell="A1"/>
  </sheetViews>
  <sheetFormatPr defaultColWidth="9.140625" defaultRowHeight="15" customHeight="1"/>
  <cols>
    <col min="1" max="1" width="27.00390625" style="0" customWidth="1"/>
    <col min="2" max="2" width="6.57421875" style="0" customWidth="1"/>
    <col min="3" max="3" width="6.28125" style="0" customWidth="1"/>
    <col min="4" max="11" width="5.140625" style="0" customWidth="1"/>
    <col min="12" max="12" width="5.57421875" style="0" customWidth="1"/>
    <col min="13" max="16" width="5.140625" style="0" customWidth="1"/>
    <col min="17" max="17" width="5.57421875" style="0" customWidth="1"/>
    <col min="18" max="22" width="5.140625" style="0" customWidth="1"/>
    <col min="23" max="24" width="9.140625" style="0" customWidth="1"/>
  </cols>
  <sheetData>
    <row r="1" ht="15" customHeight="1">
      <c r="A1" s="1" t="s">
        <v>1040</v>
      </c>
    </row>
    <row r="2" spans="1:21" ht="409.5">
      <c r="A2" s="66" t="s">
        <v>882</v>
      </c>
      <c r="B2" s="66"/>
      <c r="C2" s="66"/>
      <c r="D2" s="66"/>
      <c r="E2" s="66"/>
      <c r="F2" s="66"/>
      <c r="G2" s="66"/>
      <c r="H2" s="66"/>
      <c r="I2" s="66"/>
      <c r="J2" s="66"/>
      <c r="K2" s="66"/>
      <c r="L2" s="66"/>
      <c r="M2" s="66"/>
      <c r="N2" s="66"/>
      <c r="O2" s="66"/>
      <c r="P2" s="66"/>
      <c r="Q2" s="66"/>
      <c r="R2" s="66"/>
      <c r="S2" s="66"/>
      <c r="T2" s="66"/>
      <c r="U2" s="66"/>
    </row>
    <row r="3" spans="1:2" ht="85.5">
      <c r="A3" s="67" t="s">
        <v>2227</v>
      </c>
      <c r="B3" s="67"/>
    </row>
    <row r="4" ht="15" customHeight="1">
      <c r="A4" s="8" t="s">
        <v>1811</v>
      </c>
    </row>
    <row r="5" ht="15.75">
      <c r="A5" s="13" t="s">
        <v>891</v>
      </c>
    </row>
    <row r="6" spans="1:24" ht="15" customHeight="1">
      <c r="A6" s="68" t="s">
        <v>1503</v>
      </c>
      <c r="B6" s="15"/>
      <c r="C6" s="15"/>
      <c r="D6" s="15"/>
      <c r="E6" s="15"/>
      <c r="F6" s="15"/>
      <c r="G6" s="15"/>
      <c r="H6" s="15"/>
      <c r="I6" s="15"/>
      <c r="J6" s="15"/>
      <c r="K6" s="15"/>
      <c r="L6" s="15"/>
      <c r="M6" s="15"/>
      <c r="N6" s="15"/>
      <c r="O6" s="15"/>
      <c r="P6" s="15"/>
      <c r="Q6" s="15"/>
      <c r="R6" s="15"/>
      <c r="S6" s="15"/>
      <c r="T6" s="15"/>
      <c r="U6" s="15"/>
      <c r="V6" s="15"/>
      <c r="W6" s="15"/>
      <c r="X6" s="53"/>
    </row>
    <row r="7" spans="1:24" ht="15.75">
      <c r="A7" s="69" t="s">
        <v>353</v>
      </c>
      <c r="B7" s="70"/>
      <c r="C7" s="19" t="s">
        <v>2487</v>
      </c>
      <c r="D7" s="19"/>
      <c r="E7" s="19"/>
      <c r="F7" s="19"/>
      <c r="G7" s="19"/>
      <c r="H7" s="19"/>
      <c r="I7" s="19"/>
      <c r="J7" s="19"/>
      <c r="K7" s="19"/>
      <c r="L7" s="19"/>
      <c r="M7" s="19" t="s">
        <v>558</v>
      </c>
      <c r="N7" s="19"/>
      <c r="O7" s="19"/>
      <c r="P7" s="19"/>
      <c r="Q7" s="19"/>
      <c r="R7" s="19" t="s">
        <v>1326</v>
      </c>
      <c r="S7" s="19"/>
      <c r="T7" s="19"/>
      <c r="U7" s="19"/>
      <c r="V7" s="19"/>
      <c r="W7" s="71" t="s">
        <v>1357</v>
      </c>
      <c r="X7" s="72"/>
    </row>
    <row r="8" spans="1:24" ht="28.5">
      <c r="A8" s="21"/>
      <c r="B8" s="4" t="s">
        <v>1429</v>
      </c>
      <c r="C8" s="24">
        <v>10</v>
      </c>
      <c r="D8" s="24">
        <v>25</v>
      </c>
      <c r="E8" s="24">
        <v>75</v>
      </c>
      <c r="F8" s="24">
        <v>100</v>
      </c>
      <c r="G8" s="24">
        <v>200</v>
      </c>
      <c r="H8" s="24">
        <v>300</v>
      </c>
      <c r="I8" s="24">
        <v>400</v>
      </c>
      <c r="J8" s="24">
        <v>500</v>
      </c>
      <c r="K8" s="24">
        <v>800</v>
      </c>
      <c r="L8" s="24">
        <v>1262</v>
      </c>
      <c r="M8" s="24">
        <v>25</v>
      </c>
      <c r="N8" s="24">
        <v>200</v>
      </c>
      <c r="O8" s="24">
        <v>600</v>
      </c>
      <c r="P8" s="24">
        <v>900</v>
      </c>
      <c r="Q8" s="24">
        <v>1203</v>
      </c>
      <c r="R8" s="24">
        <v>25</v>
      </c>
      <c r="S8" s="24">
        <v>100</v>
      </c>
      <c r="T8" s="24">
        <v>400</v>
      </c>
      <c r="U8" s="24">
        <v>700</v>
      </c>
      <c r="V8" s="24">
        <v>935</v>
      </c>
      <c r="W8" s="6" t="s">
        <v>2737</v>
      </c>
      <c r="X8" s="73"/>
    </row>
    <row r="9" spans="1:24" ht="28.5">
      <c r="A9" s="26" t="s">
        <v>512</v>
      </c>
      <c r="B9" s="74" t="s">
        <v>465</v>
      </c>
      <c r="C9" s="29" t="s">
        <v>1499</v>
      </c>
      <c r="D9" s="29" t="s">
        <v>1472</v>
      </c>
      <c r="E9" s="29" t="s">
        <v>1470</v>
      </c>
      <c r="F9" s="29" t="s">
        <v>1469</v>
      </c>
      <c r="G9" s="29" t="s">
        <v>1468</v>
      </c>
      <c r="H9" s="29" t="s">
        <v>1478</v>
      </c>
      <c r="I9" s="29" t="s">
        <v>1477</v>
      </c>
      <c r="J9" s="29" t="s">
        <v>1475</v>
      </c>
      <c r="K9" s="29" t="s">
        <v>1474</v>
      </c>
      <c r="L9" s="29" t="s">
        <v>641</v>
      </c>
      <c r="M9" s="29" t="s">
        <v>637</v>
      </c>
      <c r="N9" s="29" t="s">
        <v>638</v>
      </c>
      <c r="O9" s="29" t="s">
        <v>647</v>
      </c>
      <c r="P9" s="29" t="s">
        <v>648</v>
      </c>
      <c r="Q9" s="29" t="s">
        <v>644</v>
      </c>
      <c r="R9" s="29" t="s">
        <v>646</v>
      </c>
      <c r="S9" s="29" t="s">
        <v>633</v>
      </c>
      <c r="T9" s="29" t="s">
        <v>634</v>
      </c>
      <c r="U9" s="29" t="s">
        <v>632</v>
      </c>
      <c r="V9" s="29" t="s">
        <v>9</v>
      </c>
      <c r="W9" s="15" t="s">
        <v>689</v>
      </c>
      <c r="X9" s="75"/>
    </row>
    <row r="10" spans="1:24" ht="15" customHeight="1">
      <c r="A10" s="16" t="s">
        <v>323</v>
      </c>
      <c r="B10" s="19" t="s">
        <v>598</v>
      </c>
      <c r="C10" s="76">
        <v>0.14</v>
      </c>
      <c r="D10" s="76">
        <v>0.09</v>
      </c>
      <c r="E10" s="76">
        <v>0.13</v>
      </c>
      <c r="F10" s="76">
        <v>0.13</v>
      </c>
      <c r="G10" s="76">
        <v>0.13</v>
      </c>
      <c r="H10" s="76">
        <v>0.17</v>
      </c>
      <c r="I10" s="76">
        <v>0.16</v>
      </c>
      <c r="J10" s="76">
        <v>0.22</v>
      </c>
      <c r="K10" s="76">
        <v>0.27</v>
      </c>
      <c r="L10" s="76">
        <v>0.34</v>
      </c>
      <c r="M10" s="76">
        <v>0.17</v>
      </c>
      <c r="N10" s="76">
        <v>0.3</v>
      </c>
      <c r="O10" s="76">
        <v>0.3</v>
      </c>
      <c r="P10" s="76">
        <v>0.36</v>
      </c>
      <c r="Q10" s="76">
        <v>0.47</v>
      </c>
      <c r="R10" s="76">
        <v>0.41</v>
      </c>
      <c r="S10" s="76">
        <v>0.4</v>
      </c>
      <c r="T10" s="76">
        <v>0.36</v>
      </c>
      <c r="U10" s="76">
        <v>0.38</v>
      </c>
      <c r="V10" s="77">
        <v>0.46</v>
      </c>
      <c r="W10" s="78">
        <v>0.34</v>
      </c>
      <c r="X10" s="44"/>
    </row>
    <row r="11" spans="1:23" ht="15" customHeight="1">
      <c r="A11" s="21" t="s">
        <v>2575</v>
      </c>
      <c r="B11" s="24" t="s">
        <v>598</v>
      </c>
      <c r="V11" s="79"/>
      <c r="W11" s="57">
        <v>0</v>
      </c>
    </row>
    <row r="12" spans="1:23" ht="15" customHeight="1">
      <c r="A12" s="21" t="s">
        <v>1703</v>
      </c>
      <c r="B12" s="24" t="s">
        <v>598</v>
      </c>
      <c r="C12" s="80">
        <v>0.45</v>
      </c>
      <c r="D12" s="80">
        <v>0.32</v>
      </c>
      <c r="E12" s="80">
        <v>0.21</v>
      </c>
      <c r="F12" s="80">
        <v>0.2</v>
      </c>
      <c r="G12" s="80">
        <v>0.2</v>
      </c>
      <c r="H12" s="80">
        <v>0.19</v>
      </c>
      <c r="I12" s="80">
        <v>0.2</v>
      </c>
      <c r="J12" s="80">
        <v>0.2</v>
      </c>
      <c r="K12" s="80">
        <v>0.23</v>
      </c>
      <c r="L12" s="80">
        <v>0.22</v>
      </c>
      <c r="M12" s="80">
        <v>0.25</v>
      </c>
      <c r="N12" s="80">
        <v>0.33</v>
      </c>
      <c r="O12" s="80">
        <v>0.32</v>
      </c>
      <c r="P12" s="80">
        <v>0.33</v>
      </c>
      <c r="Q12" s="80">
        <v>0.33</v>
      </c>
      <c r="R12" s="80">
        <v>0.39</v>
      </c>
      <c r="S12" s="80">
        <v>0.37</v>
      </c>
      <c r="T12" s="80">
        <v>0.38</v>
      </c>
      <c r="U12" s="80">
        <v>0.36</v>
      </c>
      <c r="V12" s="79">
        <v>0.33</v>
      </c>
      <c r="W12" s="57">
        <v>0.29</v>
      </c>
    </row>
    <row r="13" spans="1:23" ht="15" customHeight="1">
      <c r="A13" s="21" t="s">
        <v>2229</v>
      </c>
      <c r="B13" s="24" t="s">
        <v>598</v>
      </c>
      <c r="C13" s="80">
        <v>0.45</v>
      </c>
      <c r="D13" s="80">
        <v>0.32</v>
      </c>
      <c r="E13" s="80">
        <v>0.21</v>
      </c>
      <c r="F13" s="80">
        <v>0.2</v>
      </c>
      <c r="G13" s="80">
        <v>0.2</v>
      </c>
      <c r="H13" s="80">
        <v>0.19</v>
      </c>
      <c r="I13" s="80">
        <v>0.2</v>
      </c>
      <c r="J13" s="80">
        <v>0.2</v>
      </c>
      <c r="K13" s="80">
        <v>0.23</v>
      </c>
      <c r="L13" s="80">
        <v>0.22</v>
      </c>
      <c r="M13" s="80">
        <v>0.25</v>
      </c>
      <c r="N13" s="80">
        <v>0.33</v>
      </c>
      <c r="O13" s="80">
        <v>0.32</v>
      </c>
      <c r="P13" s="80">
        <v>0.33</v>
      </c>
      <c r="Q13" s="80">
        <v>0.33</v>
      </c>
      <c r="R13" s="80">
        <v>0.39</v>
      </c>
      <c r="S13" s="80">
        <v>0.37</v>
      </c>
      <c r="T13" s="80">
        <v>0.38</v>
      </c>
      <c r="U13" s="80">
        <v>0.36</v>
      </c>
      <c r="V13" s="79">
        <v>0.33</v>
      </c>
      <c r="W13" s="57">
        <v>0.29</v>
      </c>
    </row>
    <row r="14" spans="1:23" ht="15" customHeight="1">
      <c r="A14" s="21" t="s">
        <v>266</v>
      </c>
      <c r="B14" s="24" t="s">
        <v>598</v>
      </c>
      <c r="C14" s="81">
        <v>0.19</v>
      </c>
      <c r="D14" s="80">
        <v>0.29</v>
      </c>
      <c r="E14" s="80">
        <v>0.28</v>
      </c>
      <c r="F14" s="80">
        <v>0.29</v>
      </c>
      <c r="G14" s="80">
        <v>0.26</v>
      </c>
      <c r="H14" s="80">
        <v>0.26</v>
      </c>
      <c r="I14" s="80">
        <v>0.32</v>
      </c>
      <c r="J14" s="80">
        <v>0.35</v>
      </c>
      <c r="K14" s="80">
        <v>0.37</v>
      </c>
      <c r="L14" s="80">
        <v>0.4</v>
      </c>
      <c r="M14" s="80">
        <v>0.31</v>
      </c>
      <c r="N14" s="80">
        <v>0.38</v>
      </c>
      <c r="O14" s="80">
        <v>0.4</v>
      </c>
      <c r="P14" s="80">
        <v>0.4</v>
      </c>
      <c r="Q14" s="80">
        <v>0.44</v>
      </c>
      <c r="R14" s="80">
        <v>0.64</v>
      </c>
      <c r="S14" s="80">
        <v>0.54</v>
      </c>
      <c r="T14" s="80">
        <v>0.5</v>
      </c>
      <c r="U14" s="80">
        <v>0.43</v>
      </c>
      <c r="V14" s="79">
        <v>0.45</v>
      </c>
      <c r="W14" s="57">
        <v>0.4</v>
      </c>
    </row>
    <row r="15" spans="1:23" ht="15" customHeight="1">
      <c r="A15" s="21" t="s">
        <v>2376</v>
      </c>
      <c r="B15" s="24" t="s">
        <v>598</v>
      </c>
      <c r="C15" s="82">
        <v>0.41</v>
      </c>
      <c r="D15" s="80">
        <v>0.3</v>
      </c>
      <c r="E15" s="80">
        <v>0.26</v>
      </c>
      <c r="F15" s="80">
        <v>0.19</v>
      </c>
      <c r="G15" s="80">
        <v>0.21</v>
      </c>
      <c r="H15" s="80">
        <v>0.21</v>
      </c>
      <c r="I15" s="80">
        <v>0.21</v>
      </c>
      <c r="J15" s="80">
        <v>0.22</v>
      </c>
      <c r="K15" s="80">
        <v>0.25</v>
      </c>
      <c r="L15" s="80">
        <v>0.26</v>
      </c>
      <c r="M15" s="80">
        <v>0.44</v>
      </c>
      <c r="N15" s="80">
        <v>0.37</v>
      </c>
      <c r="O15" s="80">
        <v>0.34</v>
      </c>
      <c r="P15" s="80">
        <v>0.35</v>
      </c>
      <c r="Q15" s="80">
        <v>0.38</v>
      </c>
      <c r="R15" s="80">
        <v>0.59</v>
      </c>
      <c r="S15" s="80">
        <v>0.39</v>
      </c>
      <c r="T15" s="80">
        <v>0.42</v>
      </c>
      <c r="U15" s="80">
        <v>0.42</v>
      </c>
      <c r="V15" s="79">
        <v>0.48</v>
      </c>
      <c r="W15" s="57">
        <v>0.33</v>
      </c>
    </row>
    <row r="16" spans="1:23" ht="15" customHeight="1">
      <c r="A16" s="21" t="s">
        <v>2459</v>
      </c>
      <c r="B16" s="24" t="s">
        <v>598</v>
      </c>
      <c r="C16" s="80">
        <v>0.63</v>
      </c>
      <c r="D16" s="80">
        <v>0.46</v>
      </c>
      <c r="E16" s="80">
        <v>0.24</v>
      </c>
      <c r="F16" s="80">
        <v>0.21</v>
      </c>
      <c r="G16" s="80">
        <v>0.21</v>
      </c>
      <c r="H16" s="80">
        <v>0.2</v>
      </c>
      <c r="I16" s="80">
        <v>0.2</v>
      </c>
      <c r="J16" s="80">
        <v>0.2</v>
      </c>
      <c r="K16" s="80">
        <v>0.23</v>
      </c>
      <c r="L16" s="80">
        <v>0.24</v>
      </c>
      <c r="M16" s="80">
        <v>0.3</v>
      </c>
      <c r="N16" s="80">
        <v>0.29</v>
      </c>
      <c r="O16" s="80">
        <v>0.29</v>
      </c>
      <c r="P16" s="80">
        <v>0.31</v>
      </c>
      <c r="Q16" s="80">
        <v>0.32</v>
      </c>
      <c r="R16" s="80">
        <v>0.64</v>
      </c>
      <c r="S16" s="80">
        <v>0.44</v>
      </c>
      <c r="T16" s="80">
        <v>0.47</v>
      </c>
      <c r="U16" s="80">
        <v>0.44</v>
      </c>
      <c r="V16" s="79">
        <v>0.43</v>
      </c>
      <c r="W16" s="57">
        <v>0.3</v>
      </c>
    </row>
    <row r="17" spans="1:23" ht="15" customHeight="1">
      <c r="A17" s="21" t="s">
        <v>1303</v>
      </c>
      <c r="B17" s="24" t="s">
        <v>598</v>
      </c>
      <c r="C17" s="80">
        <v>0.41</v>
      </c>
      <c r="D17" s="80">
        <v>0.32</v>
      </c>
      <c r="E17" s="80">
        <v>0.23</v>
      </c>
      <c r="F17" s="80">
        <v>0.19</v>
      </c>
      <c r="G17" s="80">
        <v>0.2</v>
      </c>
      <c r="H17" s="80">
        <v>0.22</v>
      </c>
      <c r="I17" s="80">
        <v>0.23</v>
      </c>
      <c r="J17" s="80">
        <v>0.25</v>
      </c>
      <c r="K17" s="80">
        <v>0.27</v>
      </c>
      <c r="L17" s="80">
        <v>0.29</v>
      </c>
      <c r="M17" s="80">
        <v>0.53</v>
      </c>
      <c r="N17" s="80">
        <v>0.4</v>
      </c>
      <c r="O17" s="80">
        <v>0.36</v>
      </c>
      <c r="P17" s="80">
        <v>0.37</v>
      </c>
      <c r="Q17" s="80">
        <v>0.41</v>
      </c>
      <c r="R17" s="80">
        <v>0.59</v>
      </c>
      <c r="S17" s="80">
        <v>0.44</v>
      </c>
      <c r="T17" s="80">
        <v>0.42</v>
      </c>
      <c r="U17" s="80">
        <v>0.41</v>
      </c>
      <c r="V17" s="79">
        <v>0.49</v>
      </c>
      <c r="W17" s="57">
        <v>0.35</v>
      </c>
    </row>
    <row r="18" spans="1:23" ht="15" customHeight="1">
      <c r="A18" s="21" t="s">
        <v>229</v>
      </c>
      <c r="B18" s="24" t="s">
        <v>598</v>
      </c>
      <c r="C18" s="80">
        <v>0.28</v>
      </c>
      <c r="D18" s="80">
        <v>0.35</v>
      </c>
      <c r="E18" s="80">
        <v>0.27</v>
      </c>
      <c r="F18" s="80">
        <v>0.27</v>
      </c>
      <c r="G18" s="80">
        <v>0.25</v>
      </c>
      <c r="H18" s="80">
        <v>0.24</v>
      </c>
      <c r="I18" s="80">
        <v>0.3</v>
      </c>
      <c r="J18" s="80">
        <v>0.35</v>
      </c>
      <c r="K18" s="80">
        <v>0.35</v>
      </c>
      <c r="L18" s="80">
        <v>0.39</v>
      </c>
      <c r="M18" s="80">
        <v>0.28</v>
      </c>
      <c r="N18" s="80">
        <v>0.36</v>
      </c>
      <c r="O18" s="80">
        <v>0.37</v>
      </c>
      <c r="P18" s="80">
        <v>0.4</v>
      </c>
      <c r="Q18" s="80">
        <v>0.41</v>
      </c>
      <c r="R18" s="80">
        <v>0.56</v>
      </c>
      <c r="S18" s="80">
        <v>0.51</v>
      </c>
      <c r="T18" s="80">
        <v>0.42</v>
      </c>
      <c r="U18" s="80">
        <v>0.39</v>
      </c>
      <c r="V18" s="79">
        <v>0.42</v>
      </c>
      <c r="W18" s="57">
        <v>0.38</v>
      </c>
    </row>
    <row r="19" spans="1:23" ht="15" customHeight="1">
      <c r="A19" s="21" t="s">
        <v>209</v>
      </c>
      <c r="B19" s="24" t="s">
        <v>598</v>
      </c>
      <c r="C19" s="80">
        <v>0.59</v>
      </c>
      <c r="D19" s="80">
        <v>0.4</v>
      </c>
      <c r="E19" s="80">
        <v>0.23</v>
      </c>
      <c r="F19" s="80">
        <v>0.2</v>
      </c>
      <c r="G19" s="80">
        <v>0.2</v>
      </c>
      <c r="H19" s="80">
        <v>0.21</v>
      </c>
      <c r="I19" s="80">
        <v>0.22</v>
      </c>
      <c r="J19" s="80">
        <v>0.25</v>
      </c>
      <c r="K19" s="80">
        <v>0.27</v>
      </c>
      <c r="L19" s="80">
        <v>0.3</v>
      </c>
      <c r="M19" s="80">
        <v>0.31</v>
      </c>
      <c r="N19" s="80">
        <v>0.32</v>
      </c>
      <c r="O19" s="80">
        <v>0.3</v>
      </c>
      <c r="P19" s="80">
        <v>0.33</v>
      </c>
      <c r="Q19" s="80">
        <v>0.38</v>
      </c>
      <c r="R19" s="80">
        <v>0.67</v>
      </c>
      <c r="S19" s="80">
        <v>0.46</v>
      </c>
      <c r="T19" s="80">
        <v>0.41</v>
      </c>
      <c r="U19" s="80">
        <v>0.38</v>
      </c>
      <c r="V19" s="79">
        <v>0.43</v>
      </c>
      <c r="W19" s="57">
        <v>0.33</v>
      </c>
    </row>
    <row r="20" spans="1:23" ht="15" customHeight="1">
      <c r="A20" s="21" t="s">
        <v>1601</v>
      </c>
      <c r="B20" s="24" t="s">
        <v>598</v>
      </c>
      <c r="C20" s="80">
        <v>0.25</v>
      </c>
      <c r="D20" s="80">
        <v>0.36</v>
      </c>
      <c r="E20" s="80">
        <v>0.29</v>
      </c>
      <c r="F20" s="80">
        <v>0.24</v>
      </c>
      <c r="G20" s="80">
        <v>0.25</v>
      </c>
      <c r="H20" s="80">
        <v>0.26</v>
      </c>
      <c r="I20" s="80">
        <v>0.3</v>
      </c>
      <c r="J20" s="80">
        <v>0.36</v>
      </c>
      <c r="K20" s="80">
        <v>0.35</v>
      </c>
      <c r="L20" s="80">
        <v>0.39</v>
      </c>
      <c r="M20" s="80">
        <v>0.28</v>
      </c>
      <c r="N20" s="80">
        <v>0.37</v>
      </c>
      <c r="O20" s="80">
        <v>0.41</v>
      </c>
      <c r="P20" s="80">
        <v>0.43</v>
      </c>
      <c r="Q20" s="80">
        <v>0.46</v>
      </c>
      <c r="R20" s="80">
        <v>0.6</v>
      </c>
      <c r="S20" s="80">
        <v>0.53</v>
      </c>
      <c r="T20" s="80">
        <v>0.48</v>
      </c>
      <c r="U20" s="80">
        <v>0.45</v>
      </c>
      <c r="V20" s="79">
        <v>0.48</v>
      </c>
      <c r="W20" s="57">
        <v>0.4</v>
      </c>
    </row>
    <row r="21" spans="1:23" ht="15" customHeight="1">
      <c r="A21" s="21" t="s">
        <v>561</v>
      </c>
      <c r="B21" s="24" t="s">
        <v>598</v>
      </c>
      <c r="C21" s="80">
        <v>0.29</v>
      </c>
      <c r="D21" s="80">
        <v>0.23</v>
      </c>
      <c r="E21" s="80">
        <v>0.21</v>
      </c>
      <c r="F21" s="80">
        <v>0.18</v>
      </c>
      <c r="G21" s="80">
        <v>0.19</v>
      </c>
      <c r="H21" s="80">
        <v>0.21</v>
      </c>
      <c r="I21" s="80">
        <v>0.16</v>
      </c>
      <c r="J21" s="80">
        <v>0.17</v>
      </c>
      <c r="K21" s="80">
        <v>0.21</v>
      </c>
      <c r="L21" s="80">
        <v>0.22</v>
      </c>
      <c r="M21" s="80">
        <v>0.31</v>
      </c>
      <c r="N21" s="80">
        <v>0.3</v>
      </c>
      <c r="O21" s="80">
        <v>0.28</v>
      </c>
      <c r="P21" s="80">
        <v>0.27</v>
      </c>
      <c r="Q21" s="80">
        <v>0.28</v>
      </c>
      <c r="R21" s="80">
        <v>0.44</v>
      </c>
      <c r="S21" s="80">
        <v>0.41</v>
      </c>
      <c r="T21" s="80">
        <v>0.36</v>
      </c>
      <c r="U21" s="80">
        <v>0.34</v>
      </c>
      <c r="V21" s="79">
        <v>0.35</v>
      </c>
      <c r="W21" s="57">
        <v>0.26</v>
      </c>
    </row>
    <row r="22" spans="1:23" ht="15" customHeight="1">
      <c r="A22" s="21" t="s">
        <v>2756</v>
      </c>
      <c r="B22" s="24" t="s">
        <v>598</v>
      </c>
      <c r="C22" s="80">
        <v>0.36</v>
      </c>
      <c r="D22" s="80">
        <v>0.26</v>
      </c>
      <c r="E22" s="80">
        <v>0.25</v>
      </c>
      <c r="F22" s="80">
        <v>0.2</v>
      </c>
      <c r="G22" s="80">
        <v>0.22</v>
      </c>
      <c r="H22" s="80">
        <v>0.23</v>
      </c>
      <c r="I22" s="80">
        <v>0.18</v>
      </c>
      <c r="J22" s="80">
        <v>0.2</v>
      </c>
      <c r="K22" s="80">
        <v>0.25</v>
      </c>
      <c r="L22" s="80">
        <v>0.26</v>
      </c>
      <c r="M22" s="80">
        <v>0.38</v>
      </c>
      <c r="N22" s="80">
        <v>0.34</v>
      </c>
      <c r="O22" s="80">
        <v>0.32</v>
      </c>
      <c r="P22" s="80">
        <v>0.31</v>
      </c>
      <c r="Q22" s="80">
        <v>0.32</v>
      </c>
      <c r="R22" s="80">
        <v>0.54</v>
      </c>
      <c r="S22" s="80">
        <v>0.47</v>
      </c>
      <c r="T22" s="80">
        <v>0.42</v>
      </c>
      <c r="U22" s="80">
        <v>0.4</v>
      </c>
      <c r="V22" s="79">
        <v>0.41</v>
      </c>
      <c r="W22" s="57">
        <v>0.31</v>
      </c>
    </row>
    <row r="23" spans="1:23" ht="15" customHeight="1">
      <c r="A23" s="21" t="s">
        <v>2761</v>
      </c>
      <c r="B23" s="24" t="s">
        <v>598</v>
      </c>
      <c r="C23" s="80">
        <v>0.27</v>
      </c>
      <c r="D23" s="80">
        <v>0.17</v>
      </c>
      <c r="E23" s="80">
        <v>0.19</v>
      </c>
      <c r="F23" s="80">
        <v>0.2</v>
      </c>
      <c r="G23" s="80">
        <v>0.22</v>
      </c>
      <c r="H23" s="80">
        <v>0.25</v>
      </c>
      <c r="I23" s="80">
        <v>0.2</v>
      </c>
      <c r="J23" s="80">
        <v>0.21</v>
      </c>
      <c r="K23" s="80">
        <v>0.27</v>
      </c>
      <c r="L23" s="80">
        <v>0.29</v>
      </c>
      <c r="M23" s="80">
        <v>0.43</v>
      </c>
      <c r="N23" s="80">
        <v>0.39</v>
      </c>
      <c r="O23" s="80">
        <v>0.32</v>
      </c>
      <c r="P23" s="80">
        <v>0.35</v>
      </c>
      <c r="Q23" s="80">
        <v>0.38</v>
      </c>
      <c r="R23" s="80">
        <v>0.58</v>
      </c>
      <c r="S23" s="80">
        <v>0.49</v>
      </c>
      <c r="T23" s="80">
        <v>0.46</v>
      </c>
      <c r="U23" s="80">
        <v>0.44</v>
      </c>
      <c r="V23" s="79">
        <v>0.47</v>
      </c>
      <c r="W23" s="57">
        <v>0.34</v>
      </c>
    </row>
    <row r="24" spans="1:23" ht="15" customHeight="1">
      <c r="A24" s="21" t="s">
        <v>2690</v>
      </c>
      <c r="B24" s="24" t="s">
        <v>598</v>
      </c>
      <c r="C24" s="80">
        <v>0.38</v>
      </c>
      <c r="D24" s="80">
        <v>0.21</v>
      </c>
      <c r="E24" s="80">
        <v>0.19</v>
      </c>
      <c r="F24" s="80">
        <v>0.18</v>
      </c>
      <c r="G24" s="80">
        <v>0.2</v>
      </c>
      <c r="H24" s="80">
        <v>0.22</v>
      </c>
      <c r="I24" s="80">
        <v>0.18</v>
      </c>
      <c r="J24" s="80">
        <v>0.19</v>
      </c>
      <c r="K24" s="80">
        <v>0.26</v>
      </c>
      <c r="L24" s="80">
        <v>0.29</v>
      </c>
      <c r="M24" s="80">
        <v>0.4</v>
      </c>
      <c r="N24" s="80">
        <v>0.37</v>
      </c>
      <c r="O24" s="80">
        <v>0.34</v>
      </c>
      <c r="P24" s="80">
        <v>0.35</v>
      </c>
      <c r="Q24" s="80">
        <v>0.36</v>
      </c>
      <c r="R24" s="80">
        <v>0.57</v>
      </c>
      <c r="S24" s="80">
        <v>0.48</v>
      </c>
      <c r="T24" s="80">
        <v>0.46</v>
      </c>
      <c r="U24" s="80">
        <v>0.45</v>
      </c>
      <c r="V24" s="79">
        <v>0.45</v>
      </c>
      <c r="W24" s="57">
        <v>0.33</v>
      </c>
    </row>
    <row r="25" spans="1:23" ht="15" customHeight="1">
      <c r="A25" s="21" t="s">
        <v>2605</v>
      </c>
      <c r="B25" s="24" t="s">
        <v>598</v>
      </c>
      <c r="C25" s="80">
        <v>0.38</v>
      </c>
      <c r="D25" s="80">
        <v>0.23</v>
      </c>
      <c r="E25" s="80">
        <v>0.2</v>
      </c>
      <c r="F25" s="80">
        <v>0.17</v>
      </c>
      <c r="G25" s="80">
        <v>0.19</v>
      </c>
      <c r="H25" s="80">
        <v>0.19</v>
      </c>
      <c r="I25" s="80">
        <v>0.15</v>
      </c>
      <c r="J25" s="80">
        <v>0.14</v>
      </c>
      <c r="K25" s="80">
        <v>0.19</v>
      </c>
      <c r="L25" s="80">
        <v>0.19</v>
      </c>
      <c r="M25" s="80">
        <v>0.32</v>
      </c>
      <c r="N25" s="80">
        <v>0.22</v>
      </c>
      <c r="O25" s="80">
        <v>0.21</v>
      </c>
      <c r="P25" s="80">
        <v>0.22</v>
      </c>
      <c r="Q25" s="80">
        <v>0.24</v>
      </c>
      <c r="R25" s="80">
        <v>0.32</v>
      </c>
      <c r="S25" s="80">
        <v>0.31</v>
      </c>
      <c r="T25" s="80">
        <v>0.3</v>
      </c>
      <c r="U25" s="80">
        <v>0.29</v>
      </c>
      <c r="V25" s="79">
        <v>0.29</v>
      </c>
      <c r="W25" s="57">
        <v>0.22</v>
      </c>
    </row>
    <row r="26" spans="1:23" ht="15" customHeight="1">
      <c r="A26" s="21" t="s">
        <v>2524</v>
      </c>
      <c r="B26" s="24" t="s">
        <v>598</v>
      </c>
      <c r="C26" s="80">
        <v>0.49</v>
      </c>
      <c r="D26" s="80">
        <v>0.26</v>
      </c>
      <c r="E26" s="80">
        <v>0.22</v>
      </c>
      <c r="F26" s="80">
        <v>0.19</v>
      </c>
      <c r="G26" s="80">
        <v>0.21</v>
      </c>
      <c r="H26" s="80">
        <v>0.23</v>
      </c>
      <c r="I26" s="80">
        <v>0.19</v>
      </c>
      <c r="J26" s="80">
        <v>0.2</v>
      </c>
      <c r="K26" s="80">
        <v>0.28</v>
      </c>
      <c r="L26" s="80">
        <v>0.3</v>
      </c>
      <c r="M26" s="80">
        <v>0.39</v>
      </c>
      <c r="N26" s="80">
        <v>0.36</v>
      </c>
      <c r="O26" s="80">
        <v>0.36</v>
      </c>
      <c r="P26" s="80">
        <v>0.35</v>
      </c>
      <c r="Q26" s="80">
        <v>0.36</v>
      </c>
      <c r="R26" s="80">
        <v>0.56</v>
      </c>
      <c r="S26" s="80">
        <v>0.49</v>
      </c>
      <c r="T26" s="80">
        <v>0.49</v>
      </c>
      <c r="U26" s="80">
        <v>0.47</v>
      </c>
      <c r="V26" s="79">
        <v>0.47</v>
      </c>
      <c r="W26" s="57">
        <v>0.34</v>
      </c>
    </row>
    <row r="27" spans="1:23" ht="15" customHeight="1">
      <c r="A27" s="21" t="s">
        <v>1172</v>
      </c>
      <c r="B27" s="24" t="s">
        <v>598</v>
      </c>
      <c r="C27" s="83">
        <v>0.36</v>
      </c>
      <c r="D27" s="83">
        <v>0.21</v>
      </c>
      <c r="E27" s="83">
        <v>0.2</v>
      </c>
      <c r="F27" s="83">
        <v>0.19</v>
      </c>
      <c r="G27" s="83">
        <v>0.21</v>
      </c>
      <c r="H27" s="83">
        <v>0.24</v>
      </c>
      <c r="I27" s="83">
        <v>0.19</v>
      </c>
      <c r="J27" s="83">
        <v>0.2</v>
      </c>
      <c r="K27" s="83">
        <v>0.27</v>
      </c>
      <c r="L27" s="83">
        <v>0.29</v>
      </c>
      <c r="M27" s="83">
        <v>0.41</v>
      </c>
      <c r="N27" s="83">
        <v>0.37</v>
      </c>
      <c r="O27" s="83">
        <v>0.34</v>
      </c>
      <c r="P27" s="83">
        <v>0.35</v>
      </c>
      <c r="Q27" s="83">
        <v>0.37</v>
      </c>
      <c r="R27" s="83">
        <v>0.57</v>
      </c>
      <c r="S27" s="83">
        <v>0.49</v>
      </c>
      <c r="T27" s="83">
        <v>0.46</v>
      </c>
      <c r="U27" s="83">
        <v>0.45</v>
      </c>
      <c r="V27" s="84">
        <v>0.46</v>
      </c>
      <c r="W27" s="85">
        <v>0.336</v>
      </c>
    </row>
    <row r="28" spans="1:23" ht="15" customHeight="1">
      <c r="A28" s="21" t="s">
        <v>2219</v>
      </c>
      <c r="B28" s="24" t="s">
        <v>598</v>
      </c>
      <c r="C28" s="80">
        <v>0.05</v>
      </c>
      <c r="D28" s="80">
        <v>0.09</v>
      </c>
      <c r="E28" s="80">
        <v>0.16</v>
      </c>
      <c r="F28" s="80">
        <v>0.12</v>
      </c>
      <c r="G28" s="80">
        <v>0.14</v>
      </c>
      <c r="H28" s="80">
        <v>0.14</v>
      </c>
      <c r="I28" s="80">
        <v>0.15</v>
      </c>
      <c r="J28" s="80">
        <v>0.15</v>
      </c>
      <c r="K28" s="80">
        <v>0.19</v>
      </c>
      <c r="L28" s="80">
        <v>0.22</v>
      </c>
      <c r="M28" s="80">
        <v>0.17</v>
      </c>
      <c r="N28" s="80">
        <v>0.25</v>
      </c>
      <c r="O28" s="80">
        <v>0.27</v>
      </c>
      <c r="P28" s="80">
        <v>0.26</v>
      </c>
      <c r="Q28" s="80">
        <v>0.32</v>
      </c>
      <c r="R28" s="80">
        <v>0.34</v>
      </c>
      <c r="S28" s="80">
        <v>0.29</v>
      </c>
      <c r="T28" s="80">
        <v>0.33</v>
      </c>
      <c r="U28" s="80">
        <v>0.35</v>
      </c>
      <c r="V28" s="79">
        <v>0.41</v>
      </c>
      <c r="W28" s="57">
        <v>0.26</v>
      </c>
    </row>
    <row r="29" spans="1:23" ht="15" customHeight="1">
      <c r="A29" s="21" t="s">
        <v>1177</v>
      </c>
      <c r="B29" s="24" t="s">
        <v>598</v>
      </c>
      <c r="C29" s="80">
        <v>0.59</v>
      </c>
      <c r="D29" s="80">
        <v>0.38</v>
      </c>
      <c r="E29" s="80">
        <v>0.27</v>
      </c>
      <c r="F29" s="80">
        <v>0.21</v>
      </c>
      <c r="G29" s="80">
        <v>0.21</v>
      </c>
      <c r="H29" s="80">
        <v>0.21</v>
      </c>
      <c r="I29" s="80">
        <v>0.18</v>
      </c>
      <c r="J29" s="80">
        <v>0.21</v>
      </c>
      <c r="K29" s="80">
        <v>0.26</v>
      </c>
      <c r="L29" s="80">
        <v>0.26</v>
      </c>
      <c r="M29" s="80">
        <v>0.35</v>
      </c>
      <c r="N29" s="80">
        <v>0.3</v>
      </c>
      <c r="O29" s="80">
        <v>0.34</v>
      </c>
      <c r="P29" s="80">
        <v>0.34</v>
      </c>
      <c r="Q29" s="80">
        <v>0.35</v>
      </c>
      <c r="R29" s="80">
        <v>0.49</v>
      </c>
      <c r="S29" s="80">
        <v>0.48</v>
      </c>
      <c r="T29" s="80">
        <v>0.48</v>
      </c>
      <c r="U29" s="80">
        <v>0.49</v>
      </c>
      <c r="V29" s="79">
        <v>0.46</v>
      </c>
      <c r="W29" s="57">
        <v>0.33</v>
      </c>
    </row>
    <row r="30" spans="1:23" ht="15" customHeight="1">
      <c r="A30" s="21" t="s">
        <v>141</v>
      </c>
      <c r="B30" s="24" t="s">
        <v>598</v>
      </c>
      <c r="C30" s="80">
        <v>0.51</v>
      </c>
      <c r="D30" s="80">
        <v>0.4</v>
      </c>
      <c r="E30" s="80">
        <v>0.36</v>
      </c>
      <c r="F30" s="80">
        <v>0.3</v>
      </c>
      <c r="G30" s="80">
        <v>0.32</v>
      </c>
      <c r="H30" s="80">
        <v>0.33</v>
      </c>
      <c r="I30" s="80">
        <v>0.26</v>
      </c>
      <c r="J30" s="80">
        <v>0.26</v>
      </c>
      <c r="K30" s="80">
        <v>0.29</v>
      </c>
      <c r="L30" s="80">
        <v>0.26</v>
      </c>
      <c r="M30" s="80">
        <v>0.49</v>
      </c>
      <c r="N30" s="80">
        <v>0.37</v>
      </c>
      <c r="O30" s="80">
        <v>0.36</v>
      </c>
      <c r="P30" s="80">
        <v>0.35</v>
      </c>
      <c r="Q30" s="80">
        <v>0.33</v>
      </c>
      <c r="R30" s="80">
        <v>0.52</v>
      </c>
      <c r="S30" s="80">
        <v>0.49</v>
      </c>
      <c r="T30" s="80">
        <v>0.44</v>
      </c>
      <c r="U30" s="80">
        <v>0.41</v>
      </c>
      <c r="V30" s="79">
        <v>0.43</v>
      </c>
      <c r="W30" s="57">
        <v>0.34</v>
      </c>
    </row>
    <row r="31" spans="1:23" ht="15" customHeight="1">
      <c r="A31" s="21" t="s">
        <v>700</v>
      </c>
      <c r="B31" s="24" t="s">
        <v>598</v>
      </c>
      <c r="C31" s="82">
        <v>0.5</v>
      </c>
      <c r="D31" s="80">
        <v>0.35</v>
      </c>
      <c r="E31" s="80">
        <v>0.32</v>
      </c>
      <c r="F31" s="80">
        <v>0.3</v>
      </c>
      <c r="G31" s="80">
        <v>0.32</v>
      </c>
      <c r="H31" s="80">
        <v>0.32</v>
      </c>
      <c r="I31" s="80">
        <v>0.28</v>
      </c>
      <c r="J31" s="80">
        <v>0.23</v>
      </c>
      <c r="K31" s="80">
        <v>0.27</v>
      </c>
      <c r="L31" s="80">
        <v>0.24</v>
      </c>
      <c r="M31" s="80">
        <v>0.51</v>
      </c>
      <c r="N31" s="80">
        <v>0.34</v>
      </c>
      <c r="O31" s="80">
        <v>0.33</v>
      </c>
      <c r="P31" s="80">
        <v>0.32</v>
      </c>
      <c r="Q31" s="80">
        <v>0.32</v>
      </c>
      <c r="R31" s="80">
        <v>0.48</v>
      </c>
      <c r="S31" s="80">
        <v>0.42</v>
      </c>
      <c r="T31" s="80">
        <v>0.38</v>
      </c>
      <c r="U31" s="80">
        <v>0.38</v>
      </c>
      <c r="V31" s="79">
        <v>0.39</v>
      </c>
      <c r="W31" s="57">
        <v>0.32</v>
      </c>
    </row>
    <row r="32" spans="1:23" ht="15" customHeight="1">
      <c r="A32" s="21" t="s">
        <v>442</v>
      </c>
      <c r="B32" s="24" t="s">
        <v>598</v>
      </c>
      <c r="C32" s="80">
        <v>0.13</v>
      </c>
      <c r="D32" s="80">
        <v>0.11</v>
      </c>
      <c r="E32" s="80">
        <v>0.15</v>
      </c>
      <c r="F32" s="80">
        <v>0.14</v>
      </c>
      <c r="G32" s="80">
        <v>0.14</v>
      </c>
      <c r="H32" s="80">
        <v>0.16</v>
      </c>
      <c r="I32" s="80">
        <v>0.16</v>
      </c>
      <c r="J32" s="80">
        <v>0.16</v>
      </c>
      <c r="K32" s="80">
        <v>0.18</v>
      </c>
      <c r="L32" s="80">
        <v>0.16</v>
      </c>
      <c r="M32" s="80">
        <v>0.24</v>
      </c>
      <c r="N32" s="80">
        <v>0.25</v>
      </c>
      <c r="O32" s="80">
        <v>0.26</v>
      </c>
      <c r="P32" s="80">
        <v>0.25</v>
      </c>
      <c r="Q32" s="80">
        <v>0.24</v>
      </c>
      <c r="R32" s="80">
        <v>0.39</v>
      </c>
      <c r="S32" s="80">
        <v>0.34</v>
      </c>
      <c r="T32" s="80">
        <v>0.3</v>
      </c>
      <c r="U32" s="80">
        <v>0.31</v>
      </c>
      <c r="V32" s="79">
        <v>0.31</v>
      </c>
      <c r="W32" s="57">
        <v>0.23</v>
      </c>
    </row>
    <row r="33" spans="1:23" ht="15" customHeight="1">
      <c r="A33" s="21" t="s">
        <v>2618</v>
      </c>
      <c r="B33" s="24" t="s">
        <v>598</v>
      </c>
      <c r="C33" s="80">
        <v>0.17</v>
      </c>
      <c r="D33" s="80">
        <v>0.17</v>
      </c>
      <c r="E33" s="80">
        <v>0.17</v>
      </c>
      <c r="F33" s="80">
        <v>0.13</v>
      </c>
      <c r="G33" s="80">
        <v>0.14</v>
      </c>
      <c r="H33" s="80">
        <v>0.16</v>
      </c>
      <c r="I33" s="80">
        <v>0.15</v>
      </c>
      <c r="J33" s="80">
        <v>0.17</v>
      </c>
      <c r="K33" s="80">
        <v>0.21</v>
      </c>
      <c r="L33" s="80">
        <v>0.21</v>
      </c>
      <c r="M33" s="80">
        <v>0.3</v>
      </c>
      <c r="N33" s="80">
        <v>0.26</v>
      </c>
      <c r="O33" s="80">
        <v>0.3</v>
      </c>
      <c r="P33" s="80">
        <v>0.3</v>
      </c>
      <c r="Q33" s="80">
        <v>0.31</v>
      </c>
      <c r="R33" s="80">
        <v>0.52</v>
      </c>
      <c r="S33" s="80">
        <v>0.48</v>
      </c>
      <c r="T33" s="80">
        <v>0.43</v>
      </c>
      <c r="U33" s="80">
        <v>0.43</v>
      </c>
      <c r="V33" s="79">
        <v>0.43</v>
      </c>
      <c r="W33" s="57">
        <v>0.28</v>
      </c>
    </row>
    <row r="34" spans="1:23" ht="15" customHeight="1">
      <c r="A34" s="21" t="s">
        <v>2615</v>
      </c>
      <c r="B34" s="24" t="s">
        <v>598</v>
      </c>
      <c r="C34" s="80">
        <v>0.38</v>
      </c>
      <c r="D34" s="80">
        <v>0.3</v>
      </c>
      <c r="E34" s="80">
        <v>0.22</v>
      </c>
      <c r="F34" s="80">
        <v>0.17</v>
      </c>
      <c r="G34" s="80">
        <v>0.18</v>
      </c>
      <c r="H34" s="80">
        <v>0.19</v>
      </c>
      <c r="I34" s="80">
        <v>0.19</v>
      </c>
      <c r="J34" s="80">
        <v>0.21</v>
      </c>
      <c r="K34" s="80">
        <v>0.25</v>
      </c>
      <c r="L34" s="80">
        <v>0.25</v>
      </c>
      <c r="M34" s="80">
        <v>0.4</v>
      </c>
      <c r="N34" s="80">
        <v>0.33</v>
      </c>
      <c r="O34" s="80">
        <v>0.32</v>
      </c>
      <c r="P34" s="80">
        <v>0.33</v>
      </c>
      <c r="Q34" s="80">
        <v>0.35</v>
      </c>
      <c r="R34" s="80">
        <v>0.62</v>
      </c>
      <c r="S34" s="80">
        <v>0.43</v>
      </c>
      <c r="T34" s="80">
        <v>0.44</v>
      </c>
      <c r="U34" s="80">
        <v>0.43</v>
      </c>
      <c r="V34" s="79">
        <v>0.46</v>
      </c>
      <c r="W34" s="57">
        <v>0.32</v>
      </c>
    </row>
    <row r="35" spans="1:23" ht="15" customHeight="1">
      <c r="A35" s="21" t="s">
        <v>612</v>
      </c>
      <c r="B35" s="24" t="s">
        <v>598</v>
      </c>
      <c r="C35" s="80">
        <v>0.05</v>
      </c>
      <c r="D35" s="80">
        <v>0.04</v>
      </c>
      <c r="E35" s="80">
        <v>0.09</v>
      </c>
      <c r="F35" s="80">
        <v>0.11</v>
      </c>
      <c r="G35" s="80">
        <v>0.1</v>
      </c>
      <c r="H35" s="80">
        <v>0.11</v>
      </c>
      <c r="I35" s="80">
        <v>0.13</v>
      </c>
      <c r="J35" s="80">
        <v>0.15</v>
      </c>
      <c r="K35" s="80">
        <v>0.22</v>
      </c>
      <c r="L35" s="80">
        <v>0.26</v>
      </c>
      <c r="M35" s="80">
        <v>0.11</v>
      </c>
      <c r="N35" s="80">
        <v>0.32</v>
      </c>
      <c r="O35" s="80">
        <v>0.31</v>
      </c>
      <c r="P35" s="80">
        <v>0.28</v>
      </c>
      <c r="Q35" s="80">
        <v>0.4</v>
      </c>
      <c r="R35" s="80">
        <v>0.27</v>
      </c>
      <c r="S35" s="80">
        <v>0.3</v>
      </c>
      <c r="T35" s="80">
        <v>0.33</v>
      </c>
      <c r="U35" s="80">
        <v>0.36</v>
      </c>
      <c r="V35" s="79">
        <v>0.47</v>
      </c>
      <c r="W35" s="57">
        <v>0.29</v>
      </c>
    </row>
    <row r="36" spans="1:23" ht="15" customHeight="1">
      <c r="A36" s="21" t="s">
        <v>1090</v>
      </c>
      <c r="B36" s="24" t="s">
        <v>598</v>
      </c>
      <c r="C36" s="80">
        <v>0.6</v>
      </c>
      <c r="D36" s="80">
        <v>0.4</v>
      </c>
      <c r="E36" s="80">
        <v>0.28</v>
      </c>
      <c r="F36" s="80">
        <v>0.31</v>
      </c>
      <c r="G36" s="80">
        <v>0.3</v>
      </c>
      <c r="H36" s="80">
        <v>0.29</v>
      </c>
      <c r="I36" s="80">
        <v>0.31</v>
      </c>
      <c r="J36" s="80">
        <v>0.34</v>
      </c>
      <c r="K36" s="80">
        <v>0.33</v>
      </c>
      <c r="L36" s="80">
        <v>0.38</v>
      </c>
      <c r="M36" s="80">
        <v>0.39</v>
      </c>
      <c r="N36" s="80">
        <v>0.38</v>
      </c>
      <c r="O36" s="80">
        <v>0.38</v>
      </c>
      <c r="P36" s="80">
        <v>0.45</v>
      </c>
      <c r="Q36" s="80">
        <v>0.47</v>
      </c>
      <c r="R36" s="80">
        <v>0.46</v>
      </c>
      <c r="S36" s="80">
        <v>0.44</v>
      </c>
      <c r="T36" s="80">
        <v>0.37</v>
      </c>
      <c r="U36" s="80">
        <v>0.39</v>
      </c>
      <c r="V36" s="79">
        <v>0.45</v>
      </c>
      <c r="W36" s="57">
        <v>0.39</v>
      </c>
    </row>
    <row r="37" spans="1:23" ht="15" customHeight="1">
      <c r="A37" s="21" t="s">
        <v>1089</v>
      </c>
      <c r="B37" s="24" t="s">
        <v>598</v>
      </c>
      <c r="C37" s="80">
        <v>0.64</v>
      </c>
      <c r="D37" s="80">
        <v>0.41</v>
      </c>
      <c r="E37" s="80">
        <v>0.27</v>
      </c>
      <c r="F37" s="80">
        <v>0.33</v>
      </c>
      <c r="G37" s="80">
        <v>0.33</v>
      </c>
      <c r="H37" s="80">
        <v>0.29</v>
      </c>
      <c r="I37" s="80">
        <v>0.3</v>
      </c>
      <c r="J37" s="80">
        <v>0.32</v>
      </c>
      <c r="K37" s="80">
        <v>0.32</v>
      </c>
      <c r="L37" s="80">
        <v>0.38</v>
      </c>
      <c r="M37" s="80">
        <v>0.38</v>
      </c>
      <c r="N37" s="80">
        <v>0.38</v>
      </c>
      <c r="O37" s="80">
        <v>0.37</v>
      </c>
      <c r="P37" s="80">
        <v>0.46</v>
      </c>
      <c r="Q37" s="80">
        <v>0.49</v>
      </c>
      <c r="R37" s="80">
        <v>0.46</v>
      </c>
      <c r="S37" s="80">
        <v>0.42</v>
      </c>
      <c r="T37" s="80">
        <v>0.38</v>
      </c>
      <c r="U37" s="80">
        <v>0.39</v>
      </c>
      <c r="V37" s="79">
        <v>0.45</v>
      </c>
      <c r="W37" s="57">
        <v>0.39</v>
      </c>
    </row>
    <row r="38" spans="1:23" ht="15" customHeight="1">
      <c r="A38" s="21" t="s">
        <v>537</v>
      </c>
      <c r="B38" s="24" t="s">
        <v>598</v>
      </c>
      <c r="C38" s="80">
        <v>0.05</v>
      </c>
      <c r="D38" s="80">
        <v>0.04</v>
      </c>
      <c r="E38" s="80">
        <v>0.09</v>
      </c>
      <c r="F38" s="80">
        <v>0.11</v>
      </c>
      <c r="G38" s="80">
        <v>0.1</v>
      </c>
      <c r="H38" s="80">
        <v>0.11</v>
      </c>
      <c r="I38" s="80">
        <v>0.13</v>
      </c>
      <c r="J38" s="80">
        <v>0.15</v>
      </c>
      <c r="K38" s="80">
        <v>0.22</v>
      </c>
      <c r="L38" s="80">
        <v>0.26</v>
      </c>
      <c r="M38" s="80">
        <v>0.11</v>
      </c>
      <c r="N38" s="80">
        <v>0.32</v>
      </c>
      <c r="O38" s="80">
        <v>0.31</v>
      </c>
      <c r="P38" s="80">
        <v>0.28</v>
      </c>
      <c r="Q38" s="80">
        <v>0.4</v>
      </c>
      <c r="R38" s="80">
        <v>0.27</v>
      </c>
      <c r="S38" s="80">
        <v>0.3</v>
      </c>
      <c r="T38" s="80">
        <v>0.33</v>
      </c>
      <c r="U38" s="80">
        <v>0.36</v>
      </c>
      <c r="V38" s="79">
        <v>0.47</v>
      </c>
      <c r="W38" s="57">
        <v>0.29</v>
      </c>
    </row>
    <row r="39" spans="1:23" ht="15" customHeight="1">
      <c r="A39" s="26" t="s">
        <v>2625</v>
      </c>
      <c r="B39" s="29" t="s">
        <v>598</v>
      </c>
      <c r="C39" s="86">
        <v>0.18</v>
      </c>
      <c r="D39" s="86">
        <v>0.12</v>
      </c>
      <c r="E39" s="86">
        <v>0.25</v>
      </c>
      <c r="F39" s="86">
        <v>0.28</v>
      </c>
      <c r="G39" s="86">
        <v>0.22</v>
      </c>
      <c r="H39" s="86">
        <v>0.23</v>
      </c>
      <c r="I39" s="86">
        <v>0.25</v>
      </c>
      <c r="J39" s="86">
        <v>0.22</v>
      </c>
      <c r="K39" s="86">
        <v>0.25</v>
      </c>
      <c r="L39" s="86">
        <v>0.23</v>
      </c>
      <c r="M39" s="86">
        <v>0.15</v>
      </c>
      <c r="N39" s="86">
        <v>0.29</v>
      </c>
      <c r="O39" s="86">
        <v>0.31</v>
      </c>
      <c r="P39" s="86">
        <v>0.3</v>
      </c>
      <c r="Q39" s="86">
        <v>0.35</v>
      </c>
      <c r="R39" s="86">
        <v>0.42</v>
      </c>
      <c r="S39" s="86">
        <v>0.35</v>
      </c>
      <c r="T39" s="86">
        <v>0.35</v>
      </c>
      <c r="U39" s="86">
        <v>0.35</v>
      </c>
      <c r="V39" s="87">
        <v>0.39</v>
      </c>
      <c r="W39" s="57">
        <v>0.3</v>
      </c>
    </row>
    <row r="40" spans="1:23" ht="15" customHeight="1">
      <c r="A40" s="16" t="s">
        <v>120</v>
      </c>
      <c r="B40" s="44"/>
      <c r="C40" s="44"/>
      <c r="D40" s="44"/>
      <c r="E40" s="44"/>
      <c r="F40" s="44"/>
      <c r="G40" s="44"/>
      <c r="H40" s="44"/>
      <c r="I40" s="44"/>
      <c r="J40" s="44"/>
      <c r="K40" s="44"/>
      <c r="L40" s="44"/>
      <c r="M40" s="44"/>
      <c r="N40" s="44"/>
      <c r="O40" s="44"/>
      <c r="P40" s="44"/>
      <c r="Q40" s="44"/>
      <c r="R40" s="44"/>
      <c r="S40" s="44"/>
      <c r="T40" s="44"/>
      <c r="U40" s="44"/>
      <c r="V40" s="77"/>
      <c r="W40" s="57"/>
    </row>
    <row r="41" spans="1:23" ht="409.5">
      <c r="A41" s="88" t="s">
        <v>1658</v>
      </c>
      <c r="V41" s="89"/>
      <c r="W41" s="57"/>
    </row>
    <row r="42" spans="1:23" ht="15" customHeight="1">
      <c r="A42" s="21" t="s">
        <v>1672</v>
      </c>
      <c r="C42" s="83">
        <v>0.36</v>
      </c>
      <c r="D42" s="83">
        <v>0.21</v>
      </c>
      <c r="E42" s="83">
        <v>0.2</v>
      </c>
      <c r="F42" s="83">
        <v>0.19</v>
      </c>
      <c r="G42" s="83">
        <v>0.21</v>
      </c>
      <c r="H42" s="83">
        <v>0.24</v>
      </c>
      <c r="I42" s="83">
        <v>0.19</v>
      </c>
      <c r="J42" s="83">
        <v>0.2</v>
      </c>
      <c r="K42" s="83">
        <v>0.27</v>
      </c>
      <c r="L42" s="83">
        <v>0.29</v>
      </c>
      <c r="M42" s="83">
        <v>0.41</v>
      </c>
      <c r="N42" s="83">
        <v>0.37</v>
      </c>
      <c r="O42" s="83">
        <v>0.34</v>
      </c>
      <c r="P42" s="83">
        <v>0.35</v>
      </c>
      <c r="Q42" s="83">
        <v>0.37</v>
      </c>
      <c r="R42" s="83">
        <v>0.57</v>
      </c>
      <c r="S42" s="83">
        <v>0.49</v>
      </c>
      <c r="T42" s="83">
        <v>0.46</v>
      </c>
      <c r="U42" s="83">
        <v>0.45</v>
      </c>
      <c r="V42" s="84">
        <v>0.46</v>
      </c>
      <c r="W42" s="85">
        <v>0.336</v>
      </c>
    </row>
    <row r="43" spans="1:23" ht="15" customHeight="1">
      <c r="A43" s="21" t="s">
        <v>2557</v>
      </c>
      <c r="C43" s="90">
        <v>0.34</v>
      </c>
      <c r="D43" s="90">
        <v>0.21</v>
      </c>
      <c r="E43" s="90">
        <v>0.21</v>
      </c>
      <c r="F43" s="90">
        <v>0.19</v>
      </c>
      <c r="G43" s="90">
        <v>0.21</v>
      </c>
      <c r="H43" s="90">
        <v>0.23</v>
      </c>
      <c r="I43" s="90">
        <v>0.19</v>
      </c>
      <c r="J43" s="90">
        <v>0.2</v>
      </c>
      <c r="K43" s="90">
        <v>0.26</v>
      </c>
      <c r="L43" s="90">
        <v>0.27</v>
      </c>
      <c r="M43" s="90">
        <v>0.4</v>
      </c>
      <c r="N43" s="90">
        <v>0.36</v>
      </c>
      <c r="O43" s="90">
        <v>0.32</v>
      </c>
      <c r="P43" s="90">
        <v>0.33</v>
      </c>
      <c r="Q43" s="90">
        <v>0.35</v>
      </c>
      <c r="R43" s="90">
        <v>0.54</v>
      </c>
      <c r="S43" s="90">
        <v>0.47</v>
      </c>
      <c r="T43" s="90">
        <v>0.44</v>
      </c>
      <c r="U43" s="90">
        <v>0.42</v>
      </c>
      <c r="V43" s="91">
        <v>0.44</v>
      </c>
      <c r="W43" s="57">
        <v>0.321</v>
      </c>
    </row>
    <row r="44" spans="1:23" ht="15" customHeight="1">
      <c r="A44" s="26"/>
      <c r="B44" s="53"/>
      <c r="C44" s="53"/>
      <c r="D44" s="53"/>
      <c r="E44" s="53"/>
      <c r="F44" s="53"/>
      <c r="G44" s="53"/>
      <c r="H44" s="53"/>
      <c r="I44" s="53"/>
      <c r="J44" s="53"/>
      <c r="K44" s="53"/>
      <c r="L44" s="53"/>
      <c r="M44" s="53"/>
      <c r="N44" s="53"/>
      <c r="O44" s="53"/>
      <c r="P44" s="53"/>
      <c r="Q44" s="53"/>
      <c r="R44" s="53"/>
      <c r="S44" s="53"/>
      <c r="T44" s="53"/>
      <c r="U44" s="53"/>
      <c r="V44" s="30"/>
      <c r="W44" s="57"/>
    </row>
    <row r="45" spans="1:23" ht="15.75">
      <c r="A45" s="69" t="s">
        <v>886</v>
      </c>
      <c r="B45" s="70"/>
      <c r="C45" s="19" t="s">
        <v>2487</v>
      </c>
      <c r="D45" s="19"/>
      <c r="E45" s="19"/>
      <c r="F45" s="19"/>
      <c r="G45" s="19"/>
      <c r="H45" s="19"/>
      <c r="I45" s="19"/>
      <c r="J45" s="19"/>
      <c r="K45" s="19"/>
      <c r="L45" s="19"/>
      <c r="M45" s="19" t="s">
        <v>558</v>
      </c>
      <c r="N45" s="19"/>
      <c r="O45" s="19"/>
      <c r="P45" s="19"/>
      <c r="Q45" s="19"/>
      <c r="R45" s="19" t="s">
        <v>1326</v>
      </c>
      <c r="S45" s="19"/>
      <c r="T45" s="19"/>
      <c r="U45" s="19"/>
      <c r="V45" s="20"/>
      <c r="W45" s="57"/>
    </row>
    <row r="46" spans="1:23" ht="15" customHeight="1">
      <c r="A46" s="21"/>
      <c r="B46" s="4" t="s">
        <v>1429</v>
      </c>
      <c r="C46" s="24">
        <v>10</v>
      </c>
      <c r="D46" s="24">
        <v>25</v>
      </c>
      <c r="E46" s="24">
        <v>75</v>
      </c>
      <c r="F46" s="24">
        <v>100</v>
      </c>
      <c r="G46" s="24">
        <v>200</v>
      </c>
      <c r="H46" s="24">
        <v>300</v>
      </c>
      <c r="I46" s="24">
        <v>400</v>
      </c>
      <c r="J46" s="24">
        <v>500</v>
      </c>
      <c r="K46" s="24">
        <v>800</v>
      </c>
      <c r="L46" s="24">
        <v>1262</v>
      </c>
      <c r="M46" s="24">
        <v>25</v>
      </c>
      <c r="N46" s="24">
        <v>200</v>
      </c>
      <c r="O46" s="24">
        <v>600</v>
      </c>
      <c r="P46" s="24">
        <v>900</v>
      </c>
      <c r="Q46" s="24">
        <v>1203</v>
      </c>
      <c r="R46" s="24">
        <v>25</v>
      </c>
      <c r="S46" s="24">
        <v>100</v>
      </c>
      <c r="T46" s="24">
        <v>400</v>
      </c>
      <c r="U46" s="24">
        <v>700</v>
      </c>
      <c r="V46" s="25">
        <v>935</v>
      </c>
      <c r="W46" s="57"/>
    </row>
    <row r="47" spans="1:23" ht="15" customHeight="1">
      <c r="A47" s="26" t="s">
        <v>512</v>
      </c>
      <c r="B47" s="74" t="s">
        <v>465</v>
      </c>
      <c r="C47" s="29" t="s">
        <v>1499</v>
      </c>
      <c r="D47" s="29" t="s">
        <v>1472</v>
      </c>
      <c r="E47" s="29" t="s">
        <v>1470</v>
      </c>
      <c r="F47" s="29" t="s">
        <v>1469</v>
      </c>
      <c r="G47" s="29" t="s">
        <v>1468</v>
      </c>
      <c r="H47" s="29" t="s">
        <v>1478</v>
      </c>
      <c r="I47" s="29" t="s">
        <v>1477</v>
      </c>
      <c r="J47" s="29" t="s">
        <v>1475</v>
      </c>
      <c r="K47" s="29" t="s">
        <v>1474</v>
      </c>
      <c r="L47" s="29" t="s">
        <v>641</v>
      </c>
      <c r="M47" s="29" t="s">
        <v>637</v>
      </c>
      <c r="N47" s="29" t="s">
        <v>638</v>
      </c>
      <c r="O47" s="29" t="s">
        <v>647</v>
      </c>
      <c r="P47" s="29" t="s">
        <v>648</v>
      </c>
      <c r="Q47" s="29" t="s">
        <v>644</v>
      </c>
      <c r="R47" s="29" t="s">
        <v>646</v>
      </c>
      <c r="S47" s="29" t="s">
        <v>633</v>
      </c>
      <c r="T47" s="29" t="s">
        <v>634</v>
      </c>
      <c r="U47" s="29" t="s">
        <v>632</v>
      </c>
      <c r="V47" s="30" t="s">
        <v>9</v>
      </c>
      <c r="W47" s="57"/>
    </row>
    <row r="48" spans="1:23" ht="15" customHeight="1">
      <c r="A48" s="16" t="s">
        <v>323</v>
      </c>
      <c r="B48" s="19" t="s">
        <v>598</v>
      </c>
      <c r="C48" s="76"/>
      <c r="D48" s="76"/>
      <c r="E48" s="76"/>
      <c r="F48" s="76"/>
      <c r="G48" s="76"/>
      <c r="H48" s="76"/>
      <c r="I48" s="76"/>
      <c r="J48" s="76"/>
      <c r="K48" s="76"/>
      <c r="L48" s="76"/>
      <c r="M48" s="76"/>
      <c r="N48" s="76"/>
      <c r="O48" s="76"/>
      <c r="P48" s="76"/>
      <c r="Q48" s="76"/>
      <c r="R48" s="76"/>
      <c r="S48" s="76"/>
      <c r="T48" s="76"/>
      <c r="U48" s="76"/>
      <c r="V48" s="77"/>
      <c r="W48" s="57"/>
    </row>
    <row r="49" spans="1:23" ht="15" customHeight="1">
      <c r="A49" s="21" t="s">
        <v>2575</v>
      </c>
      <c r="B49" s="24" t="s">
        <v>598</v>
      </c>
      <c r="V49" s="79"/>
      <c r="W49" s="57"/>
    </row>
    <row r="50" spans="1:23" ht="15" customHeight="1">
      <c r="A50" s="21" t="s">
        <v>1703</v>
      </c>
      <c r="B50" s="24" t="s">
        <v>598</v>
      </c>
      <c r="C50" s="7">
        <v>0.68</v>
      </c>
      <c r="D50" s="7">
        <v>0.44</v>
      </c>
      <c r="E50" s="7">
        <v>0.25</v>
      </c>
      <c r="F50" s="7">
        <v>0.26</v>
      </c>
      <c r="G50" s="7">
        <v>0.26</v>
      </c>
      <c r="H50" s="7">
        <v>0.25</v>
      </c>
      <c r="I50" s="7">
        <v>0.22</v>
      </c>
      <c r="J50" s="7">
        <v>0.26</v>
      </c>
      <c r="K50" s="7">
        <v>0.32</v>
      </c>
      <c r="L50" s="7">
        <v>0.32</v>
      </c>
      <c r="M50" s="7">
        <v>0.36</v>
      </c>
      <c r="N50" s="7">
        <v>0.38</v>
      </c>
      <c r="O50" s="7">
        <v>0.41</v>
      </c>
      <c r="P50" s="7">
        <v>0.43</v>
      </c>
      <c r="Q50" s="7">
        <v>0.42</v>
      </c>
      <c r="R50" s="7">
        <v>0.42</v>
      </c>
      <c r="S50" s="7">
        <v>0.48</v>
      </c>
      <c r="T50" s="7">
        <v>0.5</v>
      </c>
      <c r="U50" s="7">
        <v>0.5</v>
      </c>
      <c r="V50" s="79">
        <v>0.47</v>
      </c>
      <c r="W50" s="57">
        <v>0.38</v>
      </c>
    </row>
    <row r="51" spans="1:23" ht="15" customHeight="1">
      <c r="A51" s="21" t="s">
        <v>2229</v>
      </c>
      <c r="B51" s="24" t="s">
        <v>598</v>
      </c>
      <c r="V51" s="79"/>
      <c r="W51" s="57"/>
    </row>
    <row r="52" spans="1:23" ht="15" customHeight="1">
      <c r="A52" s="21" t="s">
        <v>266</v>
      </c>
      <c r="B52" s="24" t="s">
        <v>598</v>
      </c>
      <c r="V52" s="79"/>
      <c r="W52" s="57"/>
    </row>
    <row r="53" spans="1:23" ht="15" customHeight="1">
      <c r="A53" s="21" t="s">
        <v>2376</v>
      </c>
      <c r="B53" s="24" t="s">
        <v>598</v>
      </c>
      <c r="C53" s="80">
        <v>0.66</v>
      </c>
      <c r="D53" s="80">
        <v>0.48</v>
      </c>
      <c r="E53" s="80">
        <v>0.29</v>
      </c>
      <c r="F53" s="80">
        <v>0.21</v>
      </c>
      <c r="G53" s="80">
        <v>0.24</v>
      </c>
      <c r="H53" s="80">
        <v>0.24</v>
      </c>
      <c r="I53" s="80">
        <v>0.24</v>
      </c>
      <c r="J53" s="80">
        <v>0.27</v>
      </c>
      <c r="K53" s="80">
        <v>0.25</v>
      </c>
      <c r="L53" s="80">
        <v>0.25</v>
      </c>
      <c r="M53" s="80">
        <v>0.64</v>
      </c>
      <c r="N53" s="80">
        <v>0.44</v>
      </c>
      <c r="O53" s="80">
        <v>0.38</v>
      </c>
      <c r="P53" s="80">
        <v>0.4</v>
      </c>
      <c r="Q53" s="80">
        <v>0.4</v>
      </c>
      <c r="R53" s="80">
        <v>0.59</v>
      </c>
      <c r="S53" s="80">
        <v>0.43</v>
      </c>
      <c r="T53" s="80">
        <v>0.43</v>
      </c>
      <c r="U53" s="80">
        <v>0.42</v>
      </c>
      <c r="V53" s="79">
        <v>0.48</v>
      </c>
      <c r="W53" s="57">
        <v>0.35</v>
      </c>
    </row>
    <row r="54" spans="1:23" ht="15" customHeight="1">
      <c r="A54" s="21" t="s">
        <v>2459</v>
      </c>
      <c r="B54" s="24" t="s">
        <v>598</v>
      </c>
      <c r="C54" s="80">
        <v>0.48</v>
      </c>
      <c r="D54" s="80">
        <v>0.45</v>
      </c>
      <c r="E54" s="80">
        <v>0.34</v>
      </c>
      <c r="F54" s="80">
        <v>0.26</v>
      </c>
      <c r="G54" s="80">
        <v>0.28</v>
      </c>
      <c r="H54" s="80">
        <v>0.27</v>
      </c>
      <c r="I54" s="80">
        <v>0.3</v>
      </c>
      <c r="J54" s="80">
        <v>0.29</v>
      </c>
      <c r="K54" s="80">
        <v>0.3</v>
      </c>
      <c r="L54" s="80">
        <v>0.3</v>
      </c>
      <c r="M54" s="80">
        <v>0.41</v>
      </c>
      <c r="N54" s="80">
        <v>0.37</v>
      </c>
      <c r="O54" s="80">
        <v>0.34</v>
      </c>
      <c r="P54" s="80">
        <v>0.36</v>
      </c>
      <c r="Q54" s="80">
        <v>0.37</v>
      </c>
      <c r="R54" s="80">
        <v>0.69</v>
      </c>
      <c r="S54" s="80">
        <v>0.5</v>
      </c>
      <c r="T54" s="80">
        <v>0.49</v>
      </c>
      <c r="U54" s="80">
        <v>0.46</v>
      </c>
      <c r="V54" s="79">
        <v>0.44</v>
      </c>
      <c r="W54" s="57">
        <v>0.357</v>
      </c>
    </row>
    <row r="55" spans="1:23" ht="15" customHeight="1">
      <c r="A55" s="21" t="s">
        <v>1303</v>
      </c>
      <c r="B55" s="24" t="s">
        <v>598</v>
      </c>
      <c r="V55" s="79"/>
      <c r="W55" s="57"/>
    </row>
    <row r="56" spans="1:23" ht="15" customHeight="1">
      <c r="A56" s="21" t="s">
        <v>229</v>
      </c>
      <c r="B56" s="24" t="s">
        <v>598</v>
      </c>
      <c r="C56" s="80"/>
      <c r="D56" s="80"/>
      <c r="E56" s="80"/>
      <c r="F56" s="80"/>
      <c r="G56" s="80"/>
      <c r="H56" s="80"/>
      <c r="I56" s="80"/>
      <c r="J56" s="80"/>
      <c r="K56" s="80"/>
      <c r="L56" s="80"/>
      <c r="M56" s="80"/>
      <c r="N56" s="80"/>
      <c r="O56" s="80"/>
      <c r="P56" s="80"/>
      <c r="Q56" s="80"/>
      <c r="R56" s="80"/>
      <c r="S56" s="80"/>
      <c r="T56" s="80"/>
      <c r="U56" s="80"/>
      <c r="V56" s="79"/>
      <c r="W56" s="57"/>
    </row>
    <row r="57" spans="1:23" ht="15" customHeight="1">
      <c r="A57" s="21" t="s">
        <v>209</v>
      </c>
      <c r="B57" s="24" t="s">
        <v>598</v>
      </c>
      <c r="C57" s="80">
        <v>0.46</v>
      </c>
      <c r="D57" s="80">
        <v>0.41</v>
      </c>
      <c r="E57" s="80">
        <v>0.33</v>
      </c>
      <c r="F57" s="80">
        <v>0.27</v>
      </c>
      <c r="G57" s="80">
        <v>0.27</v>
      </c>
      <c r="H57" s="80">
        <v>0.26</v>
      </c>
      <c r="I57" s="80">
        <v>0.31</v>
      </c>
      <c r="J57" s="80">
        <v>0.29</v>
      </c>
      <c r="K57" s="80">
        <v>0.28</v>
      </c>
      <c r="L57" s="80">
        <v>0.3</v>
      </c>
      <c r="M57" s="80">
        <v>0.45</v>
      </c>
      <c r="N57" s="80">
        <v>0.35</v>
      </c>
      <c r="O57" s="80">
        <v>0.31</v>
      </c>
      <c r="P57" s="80">
        <v>0.35</v>
      </c>
      <c r="Q57" s="80">
        <v>0.36</v>
      </c>
      <c r="R57" s="80">
        <v>0.63</v>
      </c>
      <c r="S57" s="80">
        <v>0.44</v>
      </c>
      <c r="T57" s="80">
        <v>0.41</v>
      </c>
      <c r="U57" s="80">
        <v>0.38</v>
      </c>
      <c r="V57" s="79">
        <v>0.4</v>
      </c>
      <c r="W57" s="57">
        <v>0.338</v>
      </c>
    </row>
    <row r="58" spans="1:23" ht="15" customHeight="1">
      <c r="A58" s="21" t="s">
        <v>1601</v>
      </c>
      <c r="B58" s="24" t="s">
        <v>598</v>
      </c>
      <c r="C58" s="80"/>
      <c r="D58" s="80"/>
      <c r="E58" s="80"/>
      <c r="F58" s="80"/>
      <c r="G58" s="80"/>
      <c r="H58" s="80"/>
      <c r="I58" s="80"/>
      <c r="J58" s="80"/>
      <c r="K58" s="80"/>
      <c r="L58" s="80"/>
      <c r="M58" s="80"/>
      <c r="N58" s="80"/>
      <c r="O58" s="80"/>
      <c r="P58" s="80"/>
      <c r="Q58" s="80"/>
      <c r="R58" s="80"/>
      <c r="S58" s="80"/>
      <c r="T58" s="80"/>
      <c r="U58" s="80"/>
      <c r="V58" s="79"/>
      <c r="W58" s="57"/>
    </row>
    <row r="59" spans="1:23" ht="15" customHeight="1">
      <c r="A59" s="21" t="s">
        <v>561</v>
      </c>
      <c r="B59" s="24" t="s">
        <v>598</v>
      </c>
      <c r="C59" s="7">
        <v>0.72</v>
      </c>
      <c r="D59" s="7">
        <v>0.53</v>
      </c>
      <c r="E59" s="7">
        <v>0.44</v>
      </c>
      <c r="F59" s="7">
        <v>0.38</v>
      </c>
      <c r="G59" s="7">
        <v>0.38</v>
      </c>
      <c r="H59" s="7">
        <v>0.36</v>
      </c>
      <c r="I59" s="7">
        <v>0.29</v>
      </c>
      <c r="J59" s="7">
        <v>0.25</v>
      </c>
      <c r="K59" s="7">
        <v>0.31</v>
      </c>
      <c r="L59" s="7">
        <v>0.23</v>
      </c>
      <c r="M59" s="7">
        <v>0.64</v>
      </c>
      <c r="N59" s="7">
        <v>0.37</v>
      </c>
      <c r="O59" s="7">
        <v>0.39</v>
      </c>
      <c r="P59" s="7">
        <v>0.35</v>
      </c>
      <c r="Q59" s="7">
        <v>0.32</v>
      </c>
      <c r="R59" s="7">
        <v>0.62</v>
      </c>
      <c r="S59" s="7">
        <v>0.54</v>
      </c>
      <c r="T59" s="7">
        <v>0.48</v>
      </c>
      <c r="U59" s="7">
        <v>0.46</v>
      </c>
      <c r="V59" s="79">
        <v>0.43</v>
      </c>
      <c r="W59" s="57">
        <v>0.35</v>
      </c>
    </row>
    <row r="60" spans="1:23" ht="15" customHeight="1">
      <c r="A60" s="21" t="s">
        <v>2756</v>
      </c>
      <c r="B60" s="24" t="s">
        <v>598</v>
      </c>
      <c r="C60" s="80">
        <v>0.74</v>
      </c>
      <c r="D60" s="80">
        <v>0.59</v>
      </c>
      <c r="E60" s="80">
        <v>0.52</v>
      </c>
      <c r="F60" s="80">
        <v>0.45</v>
      </c>
      <c r="G60" s="80">
        <v>0.44</v>
      </c>
      <c r="H60" s="80">
        <v>0.46</v>
      </c>
      <c r="I60" s="80">
        <v>0.4</v>
      </c>
      <c r="J60" s="80">
        <v>0.37</v>
      </c>
      <c r="K60" s="80">
        <v>0.43</v>
      </c>
      <c r="L60" s="80">
        <v>0.4</v>
      </c>
      <c r="M60" s="80">
        <v>0.73</v>
      </c>
      <c r="N60" s="80">
        <v>0.41</v>
      </c>
      <c r="O60" s="80">
        <v>0.46</v>
      </c>
      <c r="P60" s="80">
        <v>0.44</v>
      </c>
      <c r="Q60" s="80">
        <v>0.45</v>
      </c>
      <c r="R60" s="80">
        <v>0.65</v>
      </c>
      <c r="S60" s="80">
        <v>0.53</v>
      </c>
      <c r="T60" s="80">
        <v>0.54</v>
      </c>
      <c r="U60" s="80">
        <v>0.55</v>
      </c>
      <c r="V60" s="79">
        <v>0.52</v>
      </c>
      <c r="W60" s="57">
        <v>0.456</v>
      </c>
    </row>
    <row r="61" spans="1:23" ht="15" customHeight="1">
      <c r="A61" s="21" t="s">
        <v>2761</v>
      </c>
      <c r="B61" s="24" t="s">
        <v>598</v>
      </c>
      <c r="C61" s="80">
        <v>0.53</v>
      </c>
      <c r="D61" s="80">
        <v>0.38</v>
      </c>
      <c r="E61" s="80">
        <v>0.42</v>
      </c>
      <c r="F61" s="80">
        <v>0.44</v>
      </c>
      <c r="G61" s="80">
        <v>0.48</v>
      </c>
      <c r="H61" s="80">
        <v>0.43</v>
      </c>
      <c r="I61" s="80">
        <v>0.37</v>
      </c>
      <c r="J61" s="80">
        <v>0.33</v>
      </c>
      <c r="K61" s="80">
        <v>0.41</v>
      </c>
      <c r="L61" s="80">
        <v>0.35</v>
      </c>
      <c r="M61" s="80">
        <v>0.56</v>
      </c>
      <c r="N61" s="80">
        <v>0.4</v>
      </c>
      <c r="O61" s="80">
        <v>0.39</v>
      </c>
      <c r="P61" s="80">
        <v>0.39</v>
      </c>
      <c r="Q61" s="80">
        <v>0.36</v>
      </c>
      <c r="R61" s="80">
        <v>0.6</v>
      </c>
      <c r="S61" s="80">
        <v>0.49</v>
      </c>
      <c r="T61" s="80">
        <v>0.45</v>
      </c>
      <c r="U61" s="80">
        <v>0.47</v>
      </c>
      <c r="V61" s="79">
        <v>0.45</v>
      </c>
      <c r="W61" s="57">
        <v>0.399</v>
      </c>
    </row>
    <row r="62" spans="1:23" ht="15" customHeight="1">
      <c r="A62" s="21" t="s">
        <v>2690</v>
      </c>
      <c r="B62" s="24" t="s">
        <v>598</v>
      </c>
      <c r="C62" s="7">
        <v>0.57</v>
      </c>
      <c r="D62" s="7">
        <v>0.4</v>
      </c>
      <c r="E62" s="7">
        <v>0.4</v>
      </c>
      <c r="F62" s="7">
        <v>0.35</v>
      </c>
      <c r="G62" s="7">
        <v>0.41</v>
      </c>
      <c r="H62" s="7">
        <v>0.36</v>
      </c>
      <c r="I62" s="7">
        <v>0.3</v>
      </c>
      <c r="J62" s="7">
        <v>0.3</v>
      </c>
      <c r="K62" s="7">
        <v>0.36</v>
      </c>
      <c r="L62" s="7">
        <v>0.32</v>
      </c>
      <c r="M62" s="7">
        <v>0.43</v>
      </c>
      <c r="N62" s="7">
        <v>0.38</v>
      </c>
      <c r="O62" s="7">
        <v>0.37</v>
      </c>
      <c r="P62" s="7">
        <v>0.35</v>
      </c>
      <c r="Q62" s="7">
        <v>0.34</v>
      </c>
      <c r="R62" s="7">
        <v>0.58</v>
      </c>
      <c r="S62" s="7">
        <v>0.49</v>
      </c>
      <c r="T62" s="7">
        <v>0.43</v>
      </c>
      <c r="U62" s="7">
        <v>0.43</v>
      </c>
      <c r="V62" s="79">
        <v>0.42</v>
      </c>
      <c r="W62" s="57">
        <v>0.365</v>
      </c>
    </row>
    <row r="63" spans="1:23" ht="15" customHeight="1">
      <c r="A63" s="21" t="s">
        <v>2605</v>
      </c>
      <c r="B63" s="24" t="s">
        <v>598</v>
      </c>
      <c r="C63" s="7">
        <v>0.81</v>
      </c>
      <c r="D63" s="7">
        <v>0.65</v>
      </c>
      <c r="E63" s="7">
        <v>0.52</v>
      </c>
      <c r="F63" s="7">
        <v>0.5</v>
      </c>
      <c r="G63" s="7">
        <v>0.5</v>
      </c>
      <c r="H63" s="7">
        <v>0.45</v>
      </c>
      <c r="I63" s="7">
        <v>0.41</v>
      </c>
      <c r="J63" s="7">
        <v>0.35</v>
      </c>
      <c r="K63" s="7">
        <v>0.39</v>
      </c>
      <c r="L63" s="7">
        <v>0.33</v>
      </c>
      <c r="M63" s="7">
        <v>0.75</v>
      </c>
      <c r="N63" s="7">
        <v>0.4</v>
      </c>
      <c r="O63" s="7">
        <v>0.44</v>
      </c>
      <c r="P63" s="7">
        <v>0.43</v>
      </c>
      <c r="Q63" s="7">
        <v>0.4</v>
      </c>
      <c r="R63" s="7">
        <v>0.64</v>
      </c>
      <c r="S63" s="7">
        <v>0.55</v>
      </c>
      <c r="T63" s="7">
        <v>0.52</v>
      </c>
      <c r="U63" s="7">
        <v>0.52</v>
      </c>
      <c r="V63" s="79">
        <v>0.48</v>
      </c>
      <c r="W63" s="57">
        <v>0.427</v>
      </c>
    </row>
    <row r="64" spans="1:23" ht="15" customHeight="1">
      <c r="A64" s="21" t="s">
        <v>2524</v>
      </c>
      <c r="B64" s="24" t="s">
        <v>598</v>
      </c>
      <c r="C64" s="80"/>
      <c r="D64" s="80"/>
      <c r="E64" s="80"/>
      <c r="F64" s="80"/>
      <c r="G64" s="80"/>
      <c r="H64" s="80"/>
      <c r="I64" s="80"/>
      <c r="J64" s="80"/>
      <c r="K64" s="80"/>
      <c r="L64" s="80"/>
      <c r="M64" s="80"/>
      <c r="N64" s="80"/>
      <c r="O64" s="80"/>
      <c r="P64" s="80"/>
      <c r="Q64" s="80"/>
      <c r="R64" s="80"/>
      <c r="S64" s="80"/>
      <c r="T64" s="80"/>
      <c r="U64" s="80"/>
      <c r="V64" s="79"/>
      <c r="W64" s="57"/>
    </row>
    <row r="65" spans="1:23" ht="15" customHeight="1">
      <c r="A65" s="21" t="s">
        <v>2219</v>
      </c>
      <c r="B65" s="24" t="s">
        <v>598</v>
      </c>
      <c r="V65" s="79"/>
      <c r="W65" s="57"/>
    </row>
    <row r="66" spans="1:24" ht="15" customHeight="1">
      <c r="A66" s="21" t="s">
        <v>1177</v>
      </c>
      <c r="B66" s="24" t="s">
        <v>598</v>
      </c>
      <c r="C66" s="80">
        <v>0.68</v>
      </c>
      <c r="D66" s="80">
        <v>0.44</v>
      </c>
      <c r="E66" s="80">
        <v>0.25</v>
      </c>
      <c r="F66" s="80">
        <v>0.26</v>
      </c>
      <c r="G66" s="80">
        <v>0.26</v>
      </c>
      <c r="H66" s="80">
        <v>0.25</v>
      </c>
      <c r="I66" s="80">
        <v>0.22</v>
      </c>
      <c r="J66" s="80">
        <v>0.26</v>
      </c>
      <c r="K66" s="80">
        <v>0.32</v>
      </c>
      <c r="L66" s="80">
        <v>0.32</v>
      </c>
      <c r="M66" s="80">
        <v>0.36</v>
      </c>
      <c r="N66" s="80">
        <v>0.38</v>
      </c>
      <c r="O66" s="80">
        <v>0.41</v>
      </c>
      <c r="P66" s="80">
        <v>0.43</v>
      </c>
      <c r="Q66" s="80">
        <v>0.42</v>
      </c>
      <c r="R66" s="80">
        <v>0.42</v>
      </c>
      <c r="S66" s="80">
        <v>0.48</v>
      </c>
      <c r="T66" s="80">
        <v>0.5</v>
      </c>
      <c r="U66" s="80">
        <v>0.5</v>
      </c>
      <c r="V66" s="79">
        <v>0.47</v>
      </c>
      <c r="W66" s="57">
        <v>0.38</v>
      </c>
      <c r="X66" s="7" t="s">
        <v>70</v>
      </c>
    </row>
    <row r="67" spans="1:23" ht="15" customHeight="1">
      <c r="A67" s="21" t="s">
        <v>141</v>
      </c>
      <c r="B67" s="24" t="s">
        <v>598</v>
      </c>
      <c r="C67" s="80"/>
      <c r="D67" s="80"/>
      <c r="E67" s="80"/>
      <c r="F67" s="80"/>
      <c r="G67" s="80"/>
      <c r="H67" s="80"/>
      <c r="I67" s="80"/>
      <c r="J67" s="80"/>
      <c r="K67" s="80"/>
      <c r="L67" s="80"/>
      <c r="M67" s="80"/>
      <c r="N67" s="80"/>
      <c r="O67" s="80"/>
      <c r="P67" s="80"/>
      <c r="Q67" s="80"/>
      <c r="R67" s="80"/>
      <c r="S67" s="80"/>
      <c r="T67" s="80"/>
      <c r="U67" s="80"/>
      <c r="V67" s="79"/>
      <c r="W67" s="57"/>
    </row>
    <row r="68" spans="1:23" ht="15" customHeight="1">
      <c r="A68" s="21" t="s">
        <v>700</v>
      </c>
      <c r="B68" s="24" t="s">
        <v>598</v>
      </c>
      <c r="C68" s="92">
        <v>0.71</v>
      </c>
      <c r="D68" s="7">
        <v>0.58</v>
      </c>
      <c r="E68" s="7">
        <v>0.48</v>
      </c>
      <c r="F68" s="7">
        <v>0.49</v>
      </c>
      <c r="G68" s="7">
        <v>0.48</v>
      </c>
      <c r="H68" s="7">
        <v>0.45</v>
      </c>
      <c r="I68" s="7">
        <v>0.42</v>
      </c>
      <c r="J68" s="7">
        <v>0.33</v>
      </c>
      <c r="K68" s="7">
        <v>0.37</v>
      </c>
      <c r="L68" s="7">
        <v>0.29</v>
      </c>
      <c r="M68" s="7">
        <v>0.67</v>
      </c>
      <c r="N68" s="7">
        <v>0.4</v>
      </c>
      <c r="O68" s="7">
        <v>0.44</v>
      </c>
      <c r="P68" s="7">
        <v>0.42</v>
      </c>
      <c r="Q68" s="7">
        <v>0.38</v>
      </c>
      <c r="R68" s="7">
        <v>0.65</v>
      </c>
      <c r="S68" s="7">
        <v>0.55</v>
      </c>
      <c r="T68" s="7">
        <v>0.49</v>
      </c>
      <c r="U68" s="7">
        <v>0.49</v>
      </c>
      <c r="V68" s="79">
        <v>0.46</v>
      </c>
      <c r="W68" s="57">
        <v>0.407</v>
      </c>
    </row>
    <row r="69" spans="1:23" ht="15" customHeight="1">
      <c r="A69" s="21" t="s">
        <v>442</v>
      </c>
      <c r="B69" s="24" t="s">
        <v>598</v>
      </c>
      <c r="C69" s="80">
        <v>0.57</v>
      </c>
      <c r="D69" s="80">
        <v>0.49</v>
      </c>
      <c r="E69" s="80">
        <v>0.42</v>
      </c>
      <c r="F69" s="80">
        <v>0.43</v>
      </c>
      <c r="G69" s="80">
        <v>0.44</v>
      </c>
      <c r="H69" s="80">
        <v>0.44</v>
      </c>
      <c r="I69" s="80">
        <v>0.42</v>
      </c>
      <c r="J69" s="80">
        <v>0.35</v>
      </c>
      <c r="K69" s="80">
        <v>0.37</v>
      </c>
      <c r="L69" s="80">
        <v>0.31</v>
      </c>
      <c r="M69" s="80">
        <v>0.67</v>
      </c>
      <c r="N69" s="80">
        <v>0.4</v>
      </c>
      <c r="O69" s="80">
        <v>0.44</v>
      </c>
      <c r="P69" s="80">
        <v>0.43</v>
      </c>
      <c r="Q69" s="80">
        <v>0.41</v>
      </c>
      <c r="R69" s="80">
        <v>0.64</v>
      </c>
      <c r="S69" s="80">
        <v>0.53</v>
      </c>
      <c r="T69" s="80">
        <v>0.47</v>
      </c>
      <c r="U69" s="80">
        <v>0.51</v>
      </c>
      <c r="V69" s="79">
        <v>0.46</v>
      </c>
      <c r="W69" s="57">
        <v>0.414</v>
      </c>
    </row>
    <row r="70" spans="1:23" ht="15" customHeight="1">
      <c r="A70" s="21" t="s">
        <v>2618</v>
      </c>
      <c r="B70" s="24" t="s">
        <v>598</v>
      </c>
      <c r="C70" s="80">
        <v>0.38</v>
      </c>
      <c r="D70" s="80">
        <v>0.41</v>
      </c>
      <c r="E70" s="80">
        <v>0.37</v>
      </c>
      <c r="F70" s="80">
        <v>0.42</v>
      </c>
      <c r="G70" s="80">
        <v>0.39</v>
      </c>
      <c r="H70" s="80">
        <v>0.42</v>
      </c>
      <c r="I70" s="80">
        <v>0.4</v>
      </c>
      <c r="J70" s="80">
        <v>0.34</v>
      </c>
      <c r="K70" s="80">
        <v>0.35</v>
      </c>
      <c r="L70" s="80">
        <v>0.3</v>
      </c>
      <c r="M70" s="80">
        <v>0.61</v>
      </c>
      <c r="N70" s="80">
        <v>0.36</v>
      </c>
      <c r="O70" s="80">
        <v>0.41</v>
      </c>
      <c r="P70" s="80">
        <v>0.41</v>
      </c>
      <c r="Q70" s="80">
        <v>0.41</v>
      </c>
      <c r="R70" s="80">
        <v>0.57</v>
      </c>
      <c r="S70" s="80">
        <v>0.47</v>
      </c>
      <c r="T70" s="80">
        <v>0.44</v>
      </c>
      <c r="U70" s="80">
        <v>0.49</v>
      </c>
      <c r="V70" s="79">
        <v>0.46</v>
      </c>
      <c r="W70" s="57">
        <v>0.396</v>
      </c>
    </row>
    <row r="71" spans="1:23" ht="15" customHeight="1">
      <c r="A71" s="21" t="s">
        <v>2615</v>
      </c>
      <c r="B71" s="24" t="s">
        <v>598</v>
      </c>
      <c r="C71" s="80">
        <v>0.3</v>
      </c>
      <c r="D71" s="80">
        <v>0.32</v>
      </c>
      <c r="E71" s="80">
        <v>0.35</v>
      </c>
      <c r="F71" s="80">
        <v>0.38</v>
      </c>
      <c r="G71" s="80">
        <v>0.36</v>
      </c>
      <c r="H71" s="80">
        <v>0.38</v>
      </c>
      <c r="I71" s="80">
        <v>0.37</v>
      </c>
      <c r="J71" s="80">
        <v>0.31</v>
      </c>
      <c r="K71" s="80">
        <v>0.32</v>
      </c>
      <c r="L71" s="80">
        <v>0.29</v>
      </c>
      <c r="M71" s="80">
        <v>0.49</v>
      </c>
      <c r="N71" s="80">
        <v>0.4</v>
      </c>
      <c r="O71" s="80">
        <v>0.41</v>
      </c>
      <c r="P71" s="80">
        <v>0.4</v>
      </c>
      <c r="Q71" s="80">
        <v>0.41</v>
      </c>
      <c r="R71" s="80">
        <v>0.52</v>
      </c>
      <c r="S71" s="80">
        <v>0.45</v>
      </c>
      <c r="T71" s="80">
        <v>0.42</v>
      </c>
      <c r="U71" s="80">
        <v>0.46</v>
      </c>
      <c r="V71" s="79">
        <v>0.45</v>
      </c>
      <c r="W71" s="57">
        <v>0.381</v>
      </c>
    </row>
    <row r="72" spans="1:23" ht="15" customHeight="1">
      <c r="A72" s="21" t="s">
        <v>712</v>
      </c>
      <c r="B72" s="24" t="s">
        <v>598</v>
      </c>
      <c r="C72" s="80"/>
      <c r="D72" s="80"/>
      <c r="E72" s="80"/>
      <c r="F72" s="80"/>
      <c r="G72" s="80"/>
      <c r="H72" s="80"/>
      <c r="I72" s="80"/>
      <c r="J72" s="80"/>
      <c r="K72" s="80"/>
      <c r="L72" s="80"/>
      <c r="M72" s="80"/>
      <c r="N72" s="80"/>
      <c r="O72" s="80"/>
      <c r="P72" s="80"/>
      <c r="Q72" s="80"/>
      <c r="R72" s="80"/>
      <c r="S72" s="80"/>
      <c r="T72" s="80"/>
      <c r="U72" s="80"/>
      <c r="V72" s="79"/>
      <c r="W72" s="57"/>
    </row>
    <row r="73" spans="1:23" ht="15" customHeight="1">
      <c r="A73" s="21" t="s">
        <v>1090</v>
      </c>
      <c r="B73" s="24" t="s">
        <v>598</v>
      </c>
      <c r="C73" s="80"/>
      <c r="D73" s="80"/>
      <c r="E73" s="80"/>
      <c r="F73" s="80"/>
      <c r="G73" s="80"/>
      <c r="H73" s="80"/>
      <c r="I73" s="80"/>
      <c r="J73" s="80"/>
      <c r="K73" s="80"/>
      <c r="L73" s="80"/>
      <c r="M73" s="80"/>
      <c r="N73" s="80"/>
      <c r="O73" s="80"/>
      <c r="P73" s="80"/>
      <c r="Q73" s="80"/>
      <c r="R73" s="80"/>
      <c r="S73" s="80"/>
      <c r="T73" s="80"/>
      <c r="U73" s="80"/>
      <c r="V73" s="79"/>
      <c r="W73" s="57"/>
    </row>
    <row r="74" spans="1:23" ht="15" customHeight="1">
      <c r="A74" s="21" t="s">
        <v>1089</v>
      </c>
      <c r="B74" s="24" t="s">
        <v>598</v>
      </c>
      <c r="V74" s="79"/>
      <c r="W74" s="57"/>
    </row>
    <row r="75" spans="1:23" ht="15" customHeight="1">
      <c r="A75" s="21" t="s">
        <v>537</v>
      </c>
      <c r="B75" s="24" t="s">
        <v>598</v>
      </c>
      <c r="V75" s="79"/>
      <c r="W75" s="57"/>
    </row>
    <row r="76" spans="1:23" ht="15" customHeight="1">
      <c r="A76" s="21" t="s">
        <v>2625</v>
      </c>
      <c r="B76" s="24" t="s">
        <v>598</v>
      </c>
      <c r="C76" s="7">
        <v>0.45</v>
      </c>
      <c r="D76" s="7">
        <v>0.27</v>
      </c>
      <c r="E76" s="7">
        <v>0.44</v>
      </c>
      <c r="F76" s="7">
        <v>0.5</v>
      </c>
      <c r="G76" s="7">
        <v>0.4</v>
      </c>
      <c r="H76" s="7">
        <v>0.41</v>
      </c>
      <c r="I76" s="7">
        <v>0.4</v>
      </c>
      <c r="J76" s="7">
        <v>0.36</v>
      </c>
      <c r="K76" s="7">
        <v>0.35</v>
      </c>
      <c r="L76" s="7">
        <v>0.3</v>
      </c>
      <c r="M76" s="7">
        <v>0.23</v>
      </c>
      <c r="N76" s="7">
        <v>0.41</v>
      </c>
      <c r="O76" s="7">
        <v>0.42</v>
      </c>
      <c r="P76" s="7">
        <v>0.42</v>
      </c>
      <c r="Q76" s="7">
        <v>0.44</v>
      </c>
      <c r="R76" s="7">
        <v>0.51</v>
      </c>
      <c r="S76" s="7">
        <v>0.46</v>
      </c>
      <c r="T76" s="7">
        <v>0.42</v>
      </c>
      <c r="U76" s="7">
        <v>0.42</v>
      </c>
      <c r="V76" s="79">
        <v>0.42</v>
      </c>
      <c r="W76" s="57">
        <v>0.394</v>
      </c>
    </row>
    <row r="77" spans="1:23" ht="15" customHeight="1">
      <c r="A77" s="21"/>
      <c r="B77" s="24"/>
      <c r="V77" s="79"/>
      <c r="W77" s="57"/>
    </row>
    <row r="78" spans="1:23" ht="15" customHeight="1">
      <c r="A78" s="21" t="s">
        <v>2278</v>
      </c>
      <c r="B78" s="24"/>
      <c r="V78" s="79"/>
      <c r="W78" s="57"/>
    </row>
    <row r="79" spans="1:23" ht="15" customHeight="1">
      <c r="A79" s="21"/>
      <c r="B79" s="24"/>
      <c r="C79" s="80"/>
      <c r="D79" s="80"/>
      <c r="E79" s="80"/>
      <c r="F79" s="80"/>
      <c r="G79" s="80"/>
      <c r="H79" s="80"/>
      <c r="I79" s="80"/>
      <c r="J79" s="80"/>
      <c r="K79" s="80"/>
      <c r="L79" s="80"/>
      <c r="M79" s="80"/>
      <c r="N79" s="80"/>
      <c r="O79" s="80"/>
      <c r="P79" s="80"/>
      <c r="Q79" s="80"/>
      <c r="R79" s="80"/>
      <c r="S79" s="80"/>
      <c r="T79" s="80"/>
      <c r="U79" s="80"/>
      <c r="V79" s="79"/>
      <c r="W79" s="57"/>
    </row>
    <row r="80" spans="1:23" ht="15" customHeight="1">
      <c r="A80" s="93" t="s">
        <v>1126</v>
      </c>
      <c r="B80" s="29"/>
      <c r="C80" s="86"/>
      <c r="D80" s="86"/>
      <c r="E80" s="86"/>
      <c r="F80" s="86"/>
      <c r="G80" s="86"/>
      <c r="H80" s="86"/>
      <c r="I80" s="86"/>
      <c r="J80" s="86"/>
      <c r="K80" s="86"/>
      <c r="L80" s="86"/>
      <c r="M80" s="86"/>
      <c r="N80" s="86"/>
      <c r="O80" s="86"/>
      <c r="P80" s="86"/>
      <c r="Q80" s="86"/>
      <c r="R80" s="86"/>
      <c r="S80" s="86"/>
      <c r="T80" s="86"/>
      <c r="U80" s="86"/>
      <c r="V80" s="87"/>
      <c r="W80" s="57"/>
    </row>
    <row r="81" spans="1:22" ht="213.75">
      <c r="A81" s="44" t="s">
        <v>1657</v>
      </c>
      <c r="B81" s="44"/>
      <c r="C81" s="44"/>
      <c r="D81" s="44"/>
      <c r="E81" s="44"/>
      <c r="F81" s="44"/>
      <c r="G81" s="44"/>
      <c r="H81" s="44"/>
      <c r="I81" s="44"/>
      <c r="J81" s="44"/>
      <c r="K81" s="44"/>
      <c r="L81" s="44"/>
      <c r="M81" s="44"/>
      <c r="N81" s="44"/>
      <c r="O81" s="44"/>
      <c r="P81" s="44"/>
      <c r="Q81" s="44"/>
      <c r="R81" s="44"/>
      <c r="S81" s="44"/>
      <c r="T81" s="44"/>
      <c r="U81" s="44"/>
      <c r="V81" s="44"/>
    </row>
    <row r="82" ht="15" customHeight="1"/>
    <row r="83" ht="15" customHeight="1">
      <c r="A83" s="4"/>
    </row>
    <row r="84" ht="15" customHeight="1">
      <c r="A84" s="4"/>
    </row>
    <row r="85" spans="1:24" ht="15" customHeight="1">
      <c r="A85" s="21"/>
      <c r="W85" s="6"/>
      <c r="X85" s="73"/>
    </row>
    <row r="86" spans="1:24" ht="409.5">
      <c r="A86" s="94" t="s">
        <v>2723</v>
      </c>
      <c r="B86" s="66"/>
      <c r="C86" s="66"/>
      <c r="D86" s="66"/>
      <c r="E86" s="66"/>
      <c r="F86" s="66"/>
      <c r="G86" s="66"/>
      <c r="H86" s="66"/>
      <c r="I86" s="66"/>
      <c r="J86" s="66"/>
      <c r="K86" s="66"/>
      <c r="L86" s="66"/>
      <c r="M86" s="66"/>
      <c r="N86" s="66"/>
      <c r="O86" s="66"/>
      <c r="P86" s="66"/>
      <c r="Q86" s="66"/>
      <c r="R86" s="66"/>
      <c r="S86" s="66"/>
      <c r="T86" s="66"/>
      <c r="U86" s="66"/>
      <c r="V86" s="66"/>
      <c r="W86" s="6"/>
      <c r="X86" s="73"/>
    </row>
    <row r="87" spans="1:24" ht="15" customHeight="1">
      <c r="A87" s="95"/>
      <c r="B87" s="96"/>
      <c r="C87" s="96"/>
      <c r="D87" s="96"/>
      <c r="E87" s="96"/>
      <c r="F87" s="96"/>
      <c r="G87" s="96"/>
      <c r="H87" s="96"/>
      <c r="I87" s="96"/>
      <c r="J87" s="96"/>
      <c r="K87" s="96"/>
      <c r="L87" s="96"/>
      <c r="M87" s="96"/>
      <c r="N87" s="96"/>
      <c r="O87" s="96"/>
      <c r="P87" s="96"/>
      <c r="Q87" s="96"/>
      <c r="R87" s="96"/>
      <c r="S87" s="96"/>
      <c r="T87" s="96"/>
      <c r="U87" s="96"/>
      <c r="V87" s="96"/>
      <c r="W87" s="6"/>
      <c r="X87" s="73"/>
    </row>
    <row r="88" spans="1:24" ht="409.5">
      <c r="A88" s="97" t="s">
        <v>2399</v>
      </c>
      <c r="B88" s="96"/>
      <c r="C88" s="96"/>
      <c r="D88" s="96"/>
      <c r="E88" s="96"/>
      <c r="F88" s="96"/>
      <c r="G88" s="96"/>
      <c r="H88" s="96"/>
      <c r="I88" s="96"/>
      <c r="J88" s="96"/>
      <c r="K88" s="96"/>
      <c r="L88" s="96"/>
      <c r="M88" s="96"/>
      <c r="N88" s="96"/>
      <c r="O88" s="96"/>
      <c r="P88" s="96"/>
      <c r="Q88" s="96"/>
      <c r="R88" s="96"/>
      <c r="S88" s="96"/>
      <c r="T88" s="96"/>
      <c r="U88" s="96"/>
      <c r="V88" s="96"/>
      <c r="W88" s="6"/>
      <c r="X88" s="73"/>
    </row>
    <row r="89" spans="1:24" ht="15" customHeight="1">
      <c r="A89" s="95"/>
      <c r="B89" s="96"/>
      <c r="C89" s="96"/>
      <c r="D89" s="96"/>
      <c r="E89" s="96"/>
      <c r="F89" s="96"/>
      <c r="G89" s="96"/>
      <c r="H89" s="96"/>
      <c r="I89" s="96"/>
      <c r="J89" s="96"/>
      <c r="K89" s="96"/>
      <c r="L89" s="96"/>
      <c r="M89" s="96"/>
      <c r="N89" s="96"/>
      <c r="O89" s="96"/>
      <c r="P89" s="96"/>
      <c r="Q89" s="96"/>
      <c r="R89" s="96"/>
      <c r="S89" s="96"/>
      <c r="T89" s="96"/>
      <c r="U89" s="96"/>
      <c r="V89" s="96"/>
      <c r="W89" s="6"/>
      <c r="X89" s="73"/>
    </row>
    <row r="90" spans="1:24" ht="42.75">
      <c r="A90" s="95" t="s">
        <v>2196</v>
      </c>
      <c r="B90" s="96"/>
      <c r="C90" s="96" t="s">
        <v>2487</v>
      </c>
      <c r="D90" s="96"/>
      <c r="E90" s="96"/>
      <c r="F90" s="96"/>
      <c r="G90" s="96"/>
      <c r="H90" s="96"/>
      <c r="I90" s="96"/>
      <c r="J90" s="96"/>
      <c r="K90" s="96"/>
      <c r="L90" s="96"/>
      <c r="M90" s="96" t="s">
        <v>558</v>
      </c>
      <c r="N90" s="96"/>
      <c r="O90" s="96"/>
      <c r="P90" s="96"/>
      <c r="Q90" s="96"/>
      <c r="R90" s="96" t="s">
        <v>1326</v>
      </c>
      <c r="S90" s="96"/>
      <c r="T90" s="96"/>
      <c r="U90" s="96"/>
      <c r="V90" s="96"/>
      <c r="W90" s="6" t="s">
        <v>1357</v>
      </c>
      <c r="X90" s="73"/>
    </row>
    <row r="91" spans="1:24" ht="28.5">
      <c r="A91" s="98"/>
      <c r="B91" s="99" t="s">
        <v>1429</v>
      </c>
      <c r="C91" s="99">
        <v>10</v>
      </c>
      <c r="D91" s="99">
        <v>25</v>
      </c>
      <c r="E91" s="99">
        <v>75</v>
      </c>
      <c r="F91" s="99">
        <v>100</v>
      </c>
      <c r="G91" s="99">
        <v>200</v>
      </c>
      <c r="H91" s="99">
        <v>300</v>
      </c>
      <c r="I91" s="99">
        <v>400</v>
      </c>
      <c r="J91" s="99">
        <v>500</v>
      </c>
      <c r="K91" s="99">
        <v>800</v>
      </c>
      <c r="L91" s="99">
        <v>1262</v>
      </c>
      <c r="M91" s="99">
        <v>25</v>
      </c>
      <c r="N91" s="99">
        <v>200</v>
      </c>
      <c r="O91" s="99">
        <v>600</v>
      </c>
      <c r="P91" s="99">
        <v>900</v>
      </c>
      <c r="Q91" s="99">
        <v>1203</v>
      </c>
      <c r="R91" s="99">
        <v>25</v>
      </c>
      <c r="S91" s="99">
        <v>100</v>
      </c>
      <c r="T91" s="99">
        <v>400</v>
      </c>
      <c r="U91" s="99">
        <v>700</v>
      </c>
      <c r="V91" s="99">
        <v>935</v>
      </c>
      <c r="W91" s="6" t="s">
        <v>2737</v>
      </c>
      <c r="X91" s="73"/>
    </row>
    <row r="92" spans="1:24" ht="28.5">
      <c r="A92" s="100" t="s">
        <v>512</v>
      </c>
      <c r="B92" s="101" t="s">
        <v>465</v>
      </c>
      <c r="C92" s="101" t="s">
        <v>1499</v>
      </c>
      <c r="D92" s="101" t="s">
        <v>1472</v>
      </c>
      <c r="E92" s="101" t="s">
        <v>1470</v>
      </c>
      <c r="F92" s="101" t="s">
        <v>1469</v>
      </c>
      <c r="G92" s="101" t="s">
        <v>1468</v>
      </c>
      <c r="H92" s="101" t="s">
        <v>1478</v>
      </c>
      <c r="I92" s="101" t="s">
        <v>1477</v>
      </c>
      <c r="J92" s="101" t="s">
        <v>1475</v>
      </c>
      <c r="K92" s="101" t="s">
        <v>1474</v>
      </c>
      <c r="L92" s="101" t="s">
        <v>641</v>
      </c>
      <c r="M92" s="101" t="s">
        <v>637</v>
      </c>
      <c r="N92" s="101" t="s">
        <v>638</v>
      </c>
      <c r="O92" s="101" t="s">
        <v>647</v>
      </c>
      <c r="P92" s="101" t="s">
        <v>648</v>
      </c>
      <c r="Q92" s="101" t="s">
        <v>644</v>
      </c>
      <c r="R92" s="101" t="s">
        <v>646</v>
      </c>
      <c r="S92" s="101" t="s">
        <v>633</v>
      </c>
      <c r="T92" s="101" t="s">
        <v>634</v>
      </c>
      <c r="U92" s="101" t="s">
        <v>632</v>
      </c>
      <c r="V92" s="102" t="s">
        <v>9</v>
      </c>
      <c r="W92" s="88" t="s">
        <v>689</v>
      </c>
      <c r="X92" s="103"/>
    </row>
    <row r="93" spans="1:24" ht="15" customHeight="1">
      <c r="A93" s="97" t="s">
        <v>2447</v>
      </c>
      <c r="B93" s="104" t="s">
        <v>598</v>
      </c>
      <c r="C93" s="104">
        <v>0.12</v>
      </c>
      <c r="D93" s="104">
        <v>0.08</v>
      </c>
      <c r="E93" s="104">
        <v>0.12</v>
      </c>
      <c r="F93" s="104">
        <v>0.11</v>
      </c>
      <c r="G93" s="104">
        <v>0.12</v>
      </c>
      <c r="H93" s="104">
        <v>0.15</v>
      </c>
      <c r="I93" s="104">
        <v>0.14</v>
      </c>
      <c r="J93" s="104">
        <v>0.19</v>
      </c>
      <c r="K93" s="104">
        <v>0.24</v>
      </c>
      <c r="L93" s="104">
        <v>0.3</v>
      </c>
      <c r="M93" s="104">
        <v>0.15</v>
      </c>
      <c r="N93" s="104">
        <v>0.26</v>
      </c>
      <c r="O93" s="104">
        <v>0.26</v>
      </c>
      <c r="P93" s="104">
        <v>0.32</v>
      </c>
      <c r="Q93" s="104">
        <v>0.41</v>
      </c>
      <c r="R93" s="104">
        <v>0.36</v>
      </c>
      <c r="S93" s="104">
        <v>0.35</v>
      </c>
      <c r="T93" s="104">
        <v>0.32</v>
      </c>
      <c r="U93" s="104">
        <v>0.33</v>
      </c>
      <c r="V93" s="105">
        <v>0.41</v>
      </c>
      <c r="W93" s="88">
        <v>0.3</v>
      </c>
      <c r="X93" s="103"/>
    </row>
    <row r="94" spans="1:24" ht="28.5">
      <c r="A94" s="97" t="s">
        <v>2371</v>
      </c>
      <c r="B94" s="104" t="s">
        <v>598</v>
      </c>
      <c r="C94" s="104" t="e">
        <v>#DIV/0!</v>
      </c>
      <c r="D94" s="104" t="e">
        <v>#DIV/0!</v>
      </c>
      <c r="E94" s="104" t="e">
        <v>#DIV/0!</v>
      </c>
      <c r="F94" s="104" t="e">
        <v>#DIV/0!</v>
      </c>
      <c r="G94" s="104" t="e">
        <v>#DIV/0!</v>
      </c>
      <c r="H94" s="104" t="e">
        <v>#DIV/0!</v>
      </c>
      <c r="I94" s="104" t="e">
        <v>#DIV/0!</v>
      </c>
      <c r="J94" s="104" t="e">
        <v>#DIV/0!</v>
      </c>
      <c r="K94" s="104" t="e">
        <v>#DIV/0!</v>
      </c>
      <c r="L94" s="104" t="e">
        <v>#DIV/0!</v>
      </c>
      <c r="M94" s="104" t="e">
        <v>#DIV/0!</v>
      </c>
      <c r="N94" s="104" t="e">
        <v>#DIV/0!</v>
      </c>
      <c r="O94" s="104" t="e">
        <v>#DIV/0!</v>
      </c>
      <c r="P94" s="104" t="e">
        <v>#DIV/0!</v>
      </c>
      <c r="Q94" s="104" t="e">
        <v>#DIV/0!</v>
      </c>
      <c r="R94" s="104" t="e">
        <v>#DIV/0!</v>
      </c>
      <c r="S94" s="104" t="e">
        <v>#DIV/0!</v>
      </c>
      <c r="T94" s="104" t="e">
        <v>#DIV/0!</v>
      </c>
      <c r="U94" s="104" t="e">
        <v>#DIV/0!</v>
      </c>
      <c r="V94" s="105" t="e">
        <v>#DIV/0!</v>
      </c>
      <c r="W94" s="88" t="e">
        <v>#DIV/0!</v>
      </c>
      <c r="X94" s="103"/>
    </row>
    <row r="95" spans="1:24" ht="28.5">
      <c r="A95" s="97" t="s">
        <v>513</v>
      </c>
      <c r="B95" s="104" t="s">
        <v>598</v>
      </c>
      <c r="C95" s="104" t="e">
        <v>#N/A</v>
      </c>
      <c r="D95" s="104" t="e">
        <v>#N/A</v>
      </c>
      <c r="E95" s="104" t="e">
        <v>#N/A</v>
      </c>
      <c r="F95" s="104" t="e">
        <v>#N/A</v>
      </c>
      <c r="G95" s="104" t="e">
        <v>#N/A</v>
      </c>
      <c r="H95" s="104" t="e">
        <v>#N/A</v>
      </c>
      <c r="I95" s="104" t="e">
        <v>#N/A</v>
      </c>
      <c r="J95" s="104" t="e">
        <v>#N/A</v>
      </c>
      <c r="K95" s="104" t="e">
        <v>#N/A</v>
      </c>
      <c r="L95" s="104" t="e">
        <v>#N/A</v>
      </c>
      <c r="M95" s="104" t="e">
        <v>#N/A</v>
      </c>
      <c r="N95" s="104" t="e">
        <v>#N/A</v>
      </c>
      <c r="O95" s="104" t="e">
        <v>#N/A</v>
      </c>
      <c r="P95" s="104" t="e">
        <v>#N/A</v>
      </c>
      <c r="Q95" s="104" t="e">
        <v>#N/A</v>
      </c>
      <c r="R95" s="104" t="e">
        <v>#N/A</v>
      </c>
      <c r="S95" s="104" t="e">
        <v>#N/A</v>
      </c>
      <c r="T95" s="104" t="e">
        <v>#N/A</v>
      </c>
      <c r="U95" s="104" t="e">
        <v>#N/A</v>
      </c>
      <c r="V95" s="105" t="e">
        <v>#N/A</v>
      </c>
      <c r="W95" s="88" t="e">
        <v>#N/A</v>
      </c>
      <c r="X95" s="103"/>
    </row>
    <row r="96" spans="1:24" ht="42.75">
      <c r="A96" s="97" t="s">
        <v>2163</v>
      </c>
      <c r="B96" s="104" t="s">
        <v>598</v>
      </c>
      <c r="C96" s="104" t="e">
        <v>#N/A</v>
      </c>
      <c r="D96" s="104" t="e">
        <v>#N/A</v>
      </c>
      <c r="E96" s="104" t="e">
        <v>#N/A</v>
      </c>
      <c r="F96" s="104" t="e">
        <v>#N/A</v>
      </c>
      <c r="G96" s="104" t="e">
        <v>#N/A</v>
      </c>
      <c r="H96" s="104" t="e">
        <v>#N/A</v>
      </c>
      <c r="I96" s="104" t="e">
        <v>#N/A</v>
      </c>
      <c r="J96" s="104" t="e">
        <v>#N/A</v>
      </c>
      <c r="K96" s="104" t="e">
        <v>#N/A</v>
      </c>
      <c r="L96" s="104" t="e">
        <v>#N/A</v>
      </c>
      <c r="M96" s="104" t="e">
        <v>#N/A</v>
      </c>
      <c r="N96" s="104" t="e">
        <v>#N/A</v>
      </c>
      <c r="O96" s="104" t="e">
        <v>#N/A</v>
      </c>
      <c r="P96" s="104" t="e">
        <v>#N/A</v>
      </c>
      <c r="Q96" s="104" t="e">
        <v>#N/A</v>
      </c>
      <c r="R96" s="104" t="e">
        <v>#N/A</v>
      </c>
      <c r="S96" s="104" t="e">
        <v>#N/A</v>
      </c>
      <c r="T96" s="104" t="e">
        <v>#N/A</v>
      </c>
      <c r="U96" s="104" t="e">
        <v>#N/A</v>
      </c>
      <c r="V96" s="105" t="e">
        <v>#N/A</v>
      </c>
      <c r="W96" s="88" t="e">
        <v>#N/A</v>
      </c>
      <c r="X96" s="103"/>
    </row>
    <row r="97" spans="1:24" ht="15" customHeight="1">
      <c r="A97" s="97" t="s">
        <v>266</v>
      </c>
      <c r="B97" s="104" t="s">
        <v>598</v>
      </c>
      <c r="C97" s="104">
        <v>0.16</v>
      </c>
      <c r="D97" s="104">
        <v>0.25</v>
      </c>
      <c r="E97" s="104">
        <v>0.24</v>
      </c>
      <c r="F97" s="104">
        <v>0.25</v>
      </c>
      <c r="G97" s="104">
        <v>0.23</v>
      </c>
      <c r="H97" s="104">
        <v>0.22</v>
      </c>
      <c r="I97" s="104">
        <v>0.28</v>
      </c>
      <c r="J97" s="104">
        <v>0.3</v>
      </c>
      <c r="K97" s="104">
        <v>0.31</v>
      </c>
      <c r="L97" s="104">
        <v>0.34</v>
      </c>
      <c r="M97" s="104">
        <v>0.27</v>
      </c>
      <c r="N97" s="104">
        <v>0.32</v>
      </c>
      <c r="O97" s="104">
        <v>0.34</v>
      </c>
      <c r="P97" s="104">
        <v>0.34</v>
      </c>
      <c r="Q97" s="104">
        <v>0.37</v>
      </c>
      <c r="R97" s="104">
        <v>0.55</v>
      </c>
      <c r="S97" s="104">
        <v>0.46</v>
      </c>
      <c r="T97" s="104">
        <v>0.42</v>
      </c>
      <c r="U97" s="104">
        <v>0.37</v>
      </c>
      <c r="V97" s="105">
        <v>0.39</v>
      </c>
      <c r="W97" s="88">
        <v>0.34</v>
      </c>
      <c r="X97" s="103"/>
    </row>
    <row r="98" spans="1:24" ht="15" customHeight="1">
      <c r="A98" s="97" t="s">
        <v>2376</v>
      </c>
      <c r="B98" s="104" t="s">
        <v>598</v>
      </c>
      <c r="C98" s="104">
        <v>0.36</v>
      </c>
      <c r="D98" s="104">
        <v>0.26</v>
      </c>
      <c r="E98" s="104">
        <v>0.23</v>
      </c>
      <c r="F98" s="104">
        <v>0.17</v>
      </c>
      <c r="G98" s="104">
        <v>0.18</v>
      </c>
      <c r="H98" s="104">
        <v>0.19</v>
      </c>
      <c r="I98" s="104">
        <v>0.18</v>
      </c>
      <c r="J98" s="104">
        <v>0.2</v>
      </c>
      <c r="K98" s="104">
        <v>0.22</v>
      </c>
      <c r="L98" s="104">
        <v>0.23</v>
      </c>
      <c r="M98" s="104">
        <v>0.39</v>
      </c>
      <c r="N98" s="104">
        <v>0.33</v>
      </c>
      <c r="O98" s="104">
        <v>0.3</v>
      </c>
      <c r="P98" s="104">
        <v>0.31</v>
      </c>
      <c r="Q98" s="104">
        <v>0.34</v>
      </c>
      <c r="R98" s="104">
        <v>0.52</v>
      </c>
      <c r="S98" s="104">
        <v>0.34</v>
      </c>
      <c r="T98" s="104">
        <v>0.38</v>
      </c>
      <c r="U98" s="104">
        <v>0.37</v>
      </c>
      <c r="V98" s="105">
        <v>0.42</v>
      </c>
      <c r="W98" s="88">
        <v>0.29</v>
      </c>
      <c r="X98" s="103"/>
    </row>
    <row r="99" spans="1:24" ht="15" customHeight="1">
      <c r="A99" s="97" t="s">
        <v>2459</v>
      </c>
      <c r="B99" s="104" t="s">
        <v>598</v>
      </c>
      <c r="C99" s="104">
        <v>0.56</v>
      </c>
      <c r="D99" s="104">
        <v>0.4</v>
      </c>
      <c r="E99" s="104">
        <v>0.21</v>
      </c>
      <c r="F99" s="104">
        <v>0.18</v>
      </c>
      <c r="G99" s="104">
        <v>0.18</v>
      </c>
      <c r="H99" s="104">
        <v>0.18</v>
      </c>
      <c r="I99" s="104">
        <v>0.18</v>
      </c>
      <c r="J99" s="104">
        <v>0.18</v>
      </c>
      <c r="K99" s="104">
        <v>0.2</v>
      </c>
      <c r="L99" s="104">
        <v>0.21</v>
      </c>
      <c r="M99" s="104">
        <v>0.27</v>
      </c>
      <c r="N99" s="104">
        <v>0.25</v>
      </c>
      <c r="O99" s="104">
        <v>0.26</v>
      </c>
      <c r="P99" s="104">
        <v>0.27</v>
      </c>
      <c r="Q99" s="104">
        <v>0.28</v>
      </c>
      <c r="R99" s="104">
        <v>0.56</v>
      </c>
      <c r="S99" s="104">
        <v>0.39</v>
      </c>
      <c r="T99" s="104">
        <v>0.41</v>
      </c>
      <c r="U99" s="104">
        <v>0.39</v>
      </c>
      <c r="V99" s="105">
        <v>0.38</v>
      </c>
      <c r="W99" s="88">
        <v>0.27</v>
      </c>
      <c r="X99" s="103"/>
    </row>
    <row r="100" spans="1:24" ht="28.5">
      <c r="A100" s="97" t="s">
        <v>709</v>
      </c>
      <c r="B100" s="104" t="s">
        <v>598</v>
      </c>
      <c r="C100" s="104">
        <v>0.37</v>
      </c>
      <c r="D100" s="104">
        <v>0.28</v>
      </c>
      <c r="E100" s="104">
        <v>0.21</v>
      </c>
      <c r="F100" s="104">
        <v>0.16</v>
      </c>
      <c r="G100" s="104">
        <v>0.18</v>
      </c>
      <c r="H100" s="104">
        <v>0.2</v>
      </c>
      <c r="I100" s="104">
        <v>0.2</v>
      </c>
      <c r="J100" s="104">
        <v>0.22</v>
      </c>
      <c r="K100" s="104">
        <v>0.24</v>
      </c>
      <c r="L100" s="104">
        <v>0.26</v>
      </c>
      <c r="M100" s="104">
        <v>0.47</v>
      </c>
      <c r="N100" s="104">
        <v>0.36</v>
      </c>
      <c r="O100" s="104">
        <v>0.32</v>
      </c>
      <c r="P100" s="104">
        <v>0.33</v>
      </c>
      <c r="Q100" s="104">
        <v>0.37</v>
      </c>
      <c r="R100" s="104">
        <v>0.52</v>
      </c>
      <c r="S100" s="104">
        <v>0.39</v>
      </c>
      <c r="T100" s="104">
        <v>0.37</v>
      </c>
      <c r="U100" s="104">
        <v>0.37</v>
      </c>
      <c r="V100" s="105">
        <v>0.43</v>
      </c>
      <c r="W100" s="88">
        <v>0.31</v>
      </c>
      <c r="X100" s="103"/>
    </row>
    <row r="101" spans="1:24" ht="15" customHeight="1">
      <c r="A101" s="97" t="s">
        <v>229</v>
      </c>
      <c r="B101" s="104" t="s">
        <v>598</v>
      </c>
      <c r="C101" s="104">
        <v>0.24</v>
      </c>
      <c r="D101" s="104">
        <v>0.29</v>
      </c>
      <c r="E101" s="104">
        <v>0.23</v>
      </c>
      <c r="F101" s="104">
        <v>0.23</v>
      </c>
      <c r="G101" s="104">
        <v>0.21</v>
      </c>
      <c r="H101" s="104">
        <v>0.2</v>
      </c>
      <c r="I101" s="104">
        <v>0.25</v>
      </c>
      <c r="J101" s="104">
        <v>0.29</v>
      </c>
      <c r="K101" s="104">
        <v>0.29</v>
      </c>
      <c r="L101" s="104">
        <v>0.33</v>
      </c>
      <c r="M101" s="104">
        <v>0.24</v>
      </c>
      <c r="N101" s="104">
        <v>0.3</v>
      </c>
      <c r="O101" s="104">
        <v>0.31</v>
      </c>
      <c r="P101" s="104">
        <v>0.34</v>
      </c>
      <c r="Q101" s="104">
        <v>0.35</v>
      </c>
      <c r="R101" s="104">
        <v>0.47</v>
      </c>
      <c r="S101" s="104">
        <v>0.43</v>
      </c>
      <c r="T101" s="104">
        <v>0.36</v>
      </c>
      <c r="U101" s="104">
        <v>0.33</v>
      </c>
      <c r="V101" s="105">
        <v>0.35</v>
      </c>
      <c r="W101" s="88">
        <v>0.32</v>
      </c>
      <c r="X101" s="103"/>
    </row>
    <row r="102" spans="1:24" ht="28.5">
      <c r="A102" s="97" t="s">
        <v>209</v>
      </c>
      <c r="B102" s="104" t="s">
        <v>598</v>
      </c>
      <c r="C102" s="104">
        <v>0.51</v>
      </c>
      <c r="D102" s="104">
        <v>0.35</v>
      </c>
      <c r="E102" s="104">
        <v>0.2</v>
      </c>
      <c r="F102" s="104">
        <v>0.17</v>
      </c>
      <c r="G102" s="104">
        <v>0.17</v>
      </c>
      <c r="H102" s="104">
        <v>0.18</v>
      </c>
      <c r="I102" s="104">
        <v>0.19</v>
      </c>
      <c r="J102" s="104">
        <v>0.22</v>
      </c>
      <c r="K102" s="104">
        <v>0.23</v>
      </c>
      <c r="L102" s="104">
        <v>0.26</v>
      </c>
      <c r="M102" s="104">
        <v>0.27</v>
      </c>
      <c r="N102" s="104">
        <v>0.28</v>
      </c>
      <c r="O102" s="104">
        <v>0.26</v>
      </c>
      <c r="P102" s="104">
        <v>0.29</v>
      </c>
      <c r="Q102" s="104">
        <v>0.33</v>
      </c>
      <c r="R102" s="104">
        <v>0.58</v>
      </c>
      <c r="S102" s="104">
        <v>0.4</v>
      </c>
      <c r="T102" s="104">
        <v>0.35</v>
      </c>
      <c r="U102" s="104">
        <v>0.33</v>
      </c>
      <c r="V102" s="105">
        <v>0.38</v>
      </c>
      <c r="W102" s="88">
        <v>0.28</v>
      </c>
      <c r="X102" s="103"/>
    </row>
    <row r="103" spans="1:24" ht="15" customHeight="1">
      <c r="A103" s="97" t="s">
        <v>1601</v>
      </c>
      <c r="B103" s="104" t="s">
        <v>598</v>
      </c>
      <c r="C103" s="104">
        <v>0.22</v>
      </c>
      <c r="D103" s="104">
        <v>0.31</v>
      </c>
      <c r="E103" s="104">
        <v>0.26</v>
      </c>
      <c r="F103" s="104">
        <v>0.21</v>
      </c>
      <c r="G103" s="104">
        <v>0.22</v>
      </c>
      <c r="H103" s="104">
        <v>0.23</v>
      </c>
      <c r="I103" s="104">
        <v>0.26</v>
      </c>
      <c r="J103" s="104">
        <v>0.32</v>
      </c>
      <c r="K103" s="104">
        <v>0.31</v>
      </c>
      <c r="L103" s="104">
        <v>0.34</v>
      </c>
      <c r="M103" s="104">
        <v>0.25</v>
      </c>
      <c r="N103" s="104">
        <v>0.32</v>
      </c>
      <c r="O103" s="104">
        <v>0.36</v>
      </c>
      <c r="P103" s="104">
        <v>0.38</v>
      </c>
      <c r="Q103" s="104">
        <v>0.41</v>
      </c>
      <c r="R103" s="104">
        <v>0.53</v>
      </c>
      <c r="S103" s="104">
        <v>0.47</v>
      </c>
      <c r="T103" s="104">
        <v>0.42</v>
      </c>
      <c r="U103" s="104">
        <v>0.39</v>
      </c>
      <c r="V103" s="105">
        <v>0.42</v>
      </c>
      <c r="W103" s="88">
        <v>0.36</v>
      </c>
      <c r="X103" s="103"/>
    </row>
    <row r="104" spans="1:24" ht="15" customHeight="1">
      <c r="A104" s="97" t="s">
        <v>561</v>
      </c>
      <c r="B104" s="104" t="s">
        <v>598</v>
      </c>
      <c r="C104" s="104">
        <v>0.24</v>
      </c>
      <c r="D104" s="104">
        <v>0.19</v>
      </c>
      <c r="E104" s="104">
        <v>0.18</v>
      </c>
      <c r="F104" s="104">
        <v>0.15</v>
      </c>
      <c r="G104" s="104">
        <v>0.16</v>
      </c>
      <c r="H104" s="104">
        <v>0.17</v>
      </c>
      <c r="I104" s="104">
        <v>0.14</v>
      </c>
      <c r="J104" s="104">
        <v>0.14</v>
      </c>
      <c r="K104" s="104">
        <v>0.17</v>
      </c>
      <c r="L104" s="104">
        <v>0.18</v>
      </c>
      <c r="M104" s="104">
        <v>0.26</v>
      </c>
      <c r="N104" s="104">
        <v>0.25</v>
      </c>
      <c r="O104" s="104">
        <v>0.23</v>
      </c>
      <c r="P104" s="104">
        <v>0.23</v>
      </c>
      <c r="Q104" s="104">
        <v>0.23</v>
      </c>
      <c r="R104" s="104">
        <v>0.37</v>
      </c>
      <c r="S104" s="104">
        <v>0.34</v>
      </c>
      <c r="T104" s="104">
        <v>0.3</v>
      </c>
      <c r="U104" s="104">
        <v>0.28</v>
      </c>
      <c r="V104" s="105">
        <v>0.29</v>
      </c>
      <c r="W104" s="88">
        <v>0.22</v>
      </c>
      <c r="X104" s="103"/>
    </row>
    <row r="105" spans="1:24" ht="15" customHeight="1">
      <c r="A105" s="97" t="s">
        <v>2756</v>
      </c>
      <c r="B105" s="104" t="s">
        <v>598</v>
      </c>
      <c r="C105" s="104">
        <v>0.3</v>
      </c>
      <c r="D105" s="104">
        <v>0.21</v>
      </c>
      <c r="E105" s="104">
        <v>0.21</v>
      </c>
      <c r="F105" s="104">
        <v>0.17</v>
      </c>
      <c r="G105" s="104">
        <v>0.18</v>
      </c>
      <c r="H105" s="104">
        <v>0.19</v>
      </c>
      <c r="I105" s="104">
        <v>0.15</v>
      </c>
      <c r="J105" s="104">
        <v>0.16</v>
      </c>
      <c r="K105" s="104">
        <v>0.21</v>
      </c>
      <c r="L105" s="104">
        <v>0.21</v>
      </c>
      <c r="M105" s="104">
        <v>0.31</v>
      </c>
      <c r="N105" s="104">
        <v>0.28</v>
      </c>
      <c r="O105" s="104">
        <v>0.27</v>
      </c>
      <c r="P105" s="104">
        <v>0.26</v>
      </c>
      <c r="Q105" s="104">
        <v>0.27</v>
      </c>
      <c r="R105" s="104">
        <v>0.45</v>
      </c>
      <c r="S105" s="104">
        <v>0.39</v>
      </c>
      <c r="T105" s="104">
        <v>0.35</v>
      </c>
      <c r="U105" s="104">
        <v>0.33</v>
      </c>
      <c r="V105" s="105">
        <v>0.34</v>
      </c>
      <c r="W105" s="88">
        <v>0.25</v>
      </c>
      <c r="X105" s="103"/>
    </row>
    <row r="106" spans="1:24" ht="15" customHeight="1">
      <c r="A106" s="97" t="s">
        <v>2761</v>
      </c>
      <c r="B106" s="104" t="s">
        <v>598</v>
      </c>
      <c r="C106" s="104">
        <v>0.22</v>
      </c>
      <c r="D106" s="104">
        <v>0.14</v>
      </c>
      <c r="E106" s="104">
        <v>0.16</v>
      </c>
      <c r="F106" s="104">
        <v>0.17</v>
      </c>
      <c r="G106" s="104">
        <v>0.18</v>
      </c>
      <c r="H106" s="104">
        <v>0.2</v>
      </c>
      <c r="I106" s="104">
        <v>0.17</v>
      </c>
      <c r="J106" s="104">
        <v>0.17</v>
      </c>
      <c r="K106" s="104">
        <v>0.22</v>
      </c>
      <c r="L106" s="104">
        <v>0.24</v>
      </c>
      <c r="M106" s="104">
        <v>0.36</v>
      </c>
      <c r="N106" s="104">
        <v>0.32</v>
      </c>
      <c r="O106" s="104">
        <v>0.27</v>
      </c>
      <c r="P106" s="104">
        <v>0.29</v>
      </c>
      <c r="Q106" s="104">
        <v>0.32</v>
      </c>
      <c r="R106" s="104">
        <v>0.48</v>
      </c>
      <c r="S106" s="104">
        <v>0.41</v>
      </c>
      <c r="T106" s="104">
        <v>0.38</v>
      </c>
      <c r="U106" s="104">
        <v>0.36</v>
      </c>
      <c r="V106" s="105">
        <v>0.39</v>
      </c>
      <c r="W106" s="88">
        <v>0.28</v>
      </c>
      <c r="X106" s="103"/>
    </row>
    <row r="107" spans="1:24" ht="15" customHeight="1">
      <c r="A107" s="97" t="s">
        <v>2690</v>
      </c>
      <c r="B107" s="104" t="s">
        <v>598</v>
      </c>
      <c r="C107" s="104">
        <v>0.32</v>
      </c>
      <c r="D107" s="104">
        <v>0.17</v>
      </c>
      <c r="E107" s="104">
        <v>0.16</v>
      </c>
      <c r="F107" s="104">
        <v>0.15</v>
      </c>
      <c r="G107" s="104">
        <v>0.17</v>
      </c>
      <c r="H107" s="104">
        <v>0.18</v>
      </c>
      <c r="I107" s="104">
        <v>0.15</v>
      </c>
      <c r="J107" s="104">
        <v>0.16</v>
      </c>
      <c r="K107" s="104">
        <v>0.22</v>
      </c>
      <c r="L107" s="104">
        <v>0.24</v>
      </c>
      <c r="M107" s="104">
        <v>0.33</v>
      </c>
      <c r="N107" s="104">
        <v>0.31</v>
      </c>
      <c r="O107" s="104">
        <v>0.28</v>
      </c>
      <c r="P107" s="104">
        <v>0.29</v>
      </c>
      <c r="Q107" s="104">
        <v>0.3</v>
      </c>
      <c r="R107" s="104">
        <v>0.47</v>
      </c>
      <c r="S107" s="104">
        <v>0.4</v>
      </c>
      <c r="T107" s="104">
        <v>0.38</v>
      </c>
      <c r="U107" s="104">
        <v>0.37</v>
      </c>
      <c r="V107" s="105">
        <v>0.38</v>
      </c>
      <c r="W107" s="88">
        <v>0.27</v>
      </c>
      <c r="X107" s="103"/>
    </row>
    <row r="108" spans="1:24" ht="15" customHeight="1">
      <c r="A108" s="97" t="s">
        <v>2605</v>
      </c>
      <c r="B108" s="104" t="s">
        <v>598</v>
      </c>
      <c r="C108" s="104">
        <v>0.31</v>
      </c>
      <c r="D108" s="104">
        <v>0.19</v>
      </c>
      <c r="E108" s="104">
        <v>0.17</v>
      </c>
      <c r="F108" s="104">
        <v>0.14</v>
      </c>
      <c r="G108" s="104">
        <v>0.16</v>
      </c>
      <c r="H108" s="104">
        <v>0.16</v>
      </c>
      <c r="I108" s="104">
        <v>0.12</v>
      </c>
      <c r="J108" s="104">
        <v>0.12</v>
      </c>
      <c r="K108" s="104">
        <v>0.16</v>
      </c>
      <c r="L108" s="104">
        <v>0.16</v>
      </c>
      <c r="M108" s="104">
        <v>0.26</v>
      </c>
      <c r="N108" s="104">
        <v>0.18</v>
      </c>
      <c r="O108" s="104">
        <v>0.18</v>
      </c>
      <c r="P108" s="104">
        <v>0.18</v>
      </c>
      <c r="Q108" s="104">
        <v>0.2</v>
      </c>
      <c r="R108" s="104">
        <v>0.27</v>
      </c>
      <c r="S108" s="104">
        <v>0.26</v>
      </c>
      <c r="T108" s="104">
        <v>0.25</v>
      </c>
      <c r="U108" s="104">
        <v>0.24</v>
      </c>
      <c r="V108" s="105">
        <v>0.24</v>
      </c>
      <c r="W108" s="88">
        <v>0.19</v>
      </c>
      <c r="X108" s="103"/>
    </row>
    <row r="109" spans="1:24" ht="15" customHeight="1">
      <c r="A109" s="97" t="s">
        <v>2524</v>
      </c>
      <c r="B109" s="104" t="s">
        <v>598</v>
      </c>
      <c r="C109" s="104">
        <v>0.4</v>
      </c>
      <c r="D109" s="104">
        <v>0.21</v>
      </c>
      <c r="E109" s="104">
        <v>0.18</v>
      </c>
      <c r="F109" s="104">
        <v>0.16</v>
      </c>
      <c r="G109" s="104">
        <v>0.17</v>
      </c>
      <c r="H109" s="104">
        <v>0.19</v>
      </c>
      <c r="I109" s="104">
        <v>0.16</v>
      </c>
      <c r="J109" s="104">
        <v>0.16</v>
      </c>
      <c r="K109" s="104">
        <v>0.23</v>
      </c>
      <c r="L109" s="104">
        <v>0.25</v>
      </c>
      <c r="M109" s="104">
        <v>0.32</v>
      </c>
      <c r="N109" s="104">
        <v>0.3</v>
      </c>
      <c r="O109" s="104">
        <v>0.3</v>
      </c>
      <c r="P109" s="104">
        <v>0.29</v>
      </c>
      <c r="Q109" s="104">
        <v>0.3</v>
      </c>
      <c r="R109" s="104">
        <v>0.47</v>
      </c>
      <c r="S109" s="104">
        <v>0.41</v>
      </c>
      <c r="T109" s="104">
        <v>0.41</v>
      </c>
      <c r="U109" s="104">
        <v>0.39</v>
      </c>
      <c r="V109" s="105">
        <v>0.39</v>
      </c>
      <c r="W109" s="88">
        <v>0.28</v>
      </c>
      <c r="X109" s="103"/>
    </row>
    <row r="110" spans="1:24" ht="28.5">
      <c r="A110" s="97" t="s">
        <v>1033</v>
      </c>
      <c r="B110" s="104" t="s">
        <v>598</v>
      </c>
      <c r="C110" s="83">
        <v>0.3</v>
      </c>
      <c r="D110" s="83">
        <v>0.17</v>
      </c>
      <c r="E110" s="83">
        <v>0.17</v>
      </c>
      <c r="F110" s="83">
        <v>0.16</v>
      </c>
      <c r="G110" s="83">
        <v>0.18</v>
      </c>
      <c r="H110" s="83">
        <v>0.2</v>
      </c>
      <c r="I110" s="83">
        <v>0.16</v>
      </c>
      <c r="J110" s="83">
        <v>0.17</v>
      </c>
      <c r="K110" s="83">
        <v>0.22</v>
      </c>
      <c r="L110" s="83">
        <v>0.24</v>
      </c>
      <c r="M110" s="83">
        <v>0.34</v>
      </c>
      <c r="N110" s="83">
        <v>0.31</v>
      </c>
      <c r="O110" s="83">
        <v>0.28</v>
      </c>
      <c r="P110" s="83">
        <v>0.29</v>
      </c>
      <c r="Q110" s="83">
        <v>0.3</v>
      </c>
      <c r="R110" s="83">
        <v>0.47</v>
      </c>
      <c r="S110" s="83">
        <v>0.4</v>
      </c>
      <c r="T110" s="83">
        <v>0.38</v>
      </c>
      <c r="U110" s="83">
        <v>0.37</v>
      </c>
      <c r="V110" s="84">
        <v>0.38</v>
      </c>
      <c r="W110" s="85">
        <v>0.279</v>
      </c>
      <c r="X110" s="103"/>
    </row>
    <row r="111" spans="1:24" ht="28.5">
      <c r="A111" s="97" t="s">
        <v>2219</v>
      </c>
      <c r="B111" s="104" t="s">
        <v>598</v>
      </c>
      <c r="C111" s="104">
        <v>0.05</v>
      </c>
      <c r="D111" s="104">
        <v>0.08</v>
      </c>
      <c r="E111" s="104">
        <v>0.14</v>
      </c>
      <c r="F111" s="104">
        <v>0.1</v>
      </c>
      <c r="G111" s="104">
        <v>0.12</v>
      </c>
      <c r="H111" s="104">
        <v>0.12</v>
      </c>
      <c r="I111" s="104">
        <v>0.13</v>
      </c>
      <c r="J111" s="104">
        <v>0.13</v>
      </c>
      <c r="K111" s="104">
        <v>0.16</v>
      </c>
      <c r="L111" s="104">
        <v>0.19</v>
      </c>
      <c r="M111" s="104">
        <v>0.15</v>
      </c>
      <c r="N111" s="104">
        <v>0.21</v>
      </c>
      <c r="O111" s="104">
        <v>0.23</v>
      </c>
      <c r="P111" s="104">
        <v>0.22</v>
      </c>
      <c r="Q111" s="104">
        <v>0.28</v>
      </c>
      <c r="R111" s="104">
        <v>0.29</v>
      </c>
      <c r="S111" s="104">
        <v>0.25</v>
      </c>
      <c r="T111" s="104">
        <v>0.28</v>
      </c>
      <c r="U111" s="104">
        <v>0.3</v>
      </c>
      <c r="V111" s="105">
        <v>0.35</v>
      </c>
      <c r="W111" s="88">
        <v>0.22</v>
      </c>
      <c r="X111" s="103"/>
    </row>
    <row r="112" spans="1:24" ht="28.5">
      <c r="A112" s="97" t="s">
        <v>1177</v>
      </c>
      <c r="B112" s="104" t="s">
        <v>598</v>
      </c>
      <c r="C112" s="104">
        <v>0.5</v>
      </c>
      <c r="D112" s="104">
        <v>0.32</v>
      </c>
      <c r="E112" s="104">
        <v>0.23</v>
      </c>
      <c r="F112" s="104">
        <v>0.18</v>
      </c>
      <c r="G112" s="104">
        <v>0.18</v>
      </c>
      <c r="H112" s="104">
        <v>0.18</v>
      </c>
      <c r="I112" s="104">
        <v>0.15</v>
      </c>
      <c r="J112" s="104">
        <v>0.18</v>
      </c>
      <c r="K112" s="104">
        <v>0.22</v>
      </c>
      <c r="L112" s="104">
        <v>0.22</v>
      </c>
      <c r="M112" s="104">
        <v>0.3</v>
      </c>
      <c r="N112" s="104">
        <v>0.25</v>
      </c>
      <c r="O112" s="104">
        <v>0.29</v>
      </c>
      <c r="P112" s="104">
        <v>0.29</v>
      </c>
      <c r="Q112" s="104">
        <v>0.3</v>
      </c>
      <c r="R112" s="104">
        <v>0.42</v>
      </c>
      <c r="S112" s="104">
        <v>0.41</v>
      </c>
      <c r="T112" s="104">
        <v>0.41</v>
      </c>
      <c r="U112" s="104">
        <v>0.41</v>
      </c>
      <c r="V112" s="105">
        <v>0.39</v>
      </c>
      <c r="W112" s="88">
        <v>0.28</v>
      </c>
      <c r="X112" s="103"/>
    </row>
    <row r="113" spans="1:24" ht="28.5">
      <c r="A113" s="97" t="s">
        <v>141</v>
      </c>
      <c r="B113" s="104" t="s">
        <v>598</v>
      </c>
      <c r="C113" s="104">
        <v>0.42</v>
      </c>
      <c r="D113" s="104">
        <v>0.33</v>
      </c>
      <c r="E113" s="104">
        <v>0.3</v>
      </c>
      <c r="F113" s="104">
        <v>0.24</v>
      </c>
      <c r="G113" s="104">
        <v>0.26</v>
      </c>
      <c r="H113" s="104">
        <v>0.27</v>
      </c>
      <c r="I113" s="104">
        <v>0.21</v>
      </c>
      <c r="J113" s="104">
        <v>0.21</v>
      </c>
      <c r="K113" s="104">
        <v>0.24</v>
      </c>
      <c r="L113" s="104">
        <v>0.21</v>
      </c>
      <c r="M113" s="104">
        <v>0.4</v>
      </c>
      <c r="N113" s="104">
        <v>0.31</v>
      </c>
      <c r="O113" s="104">
        <v>0.29</v>
      </c>
      <c r="P113" s="104">
        <v>0.29</v>
      </c>
      <c r="Q113" s="104">
        <v>0.27</v>
      </c>
      <c r="R113" s="104">
        <v>0.43</v>
      </c>
      <c r="S113" s="104">
        <v>0.4</v>
      </c>
      <c r="T113" s="104">
        <v>0.36</v>
      </c>
      <c r="U113" s="104">
        <v>0.34</v>
      </c>
      <c r="V113" s="105">
        <v>0.36</v>
      </c>
      <c r="W113" s="88">
        <v>0.28</v>
      </c>
      <c r="X113" s="103"/>
    </row>
    <row r="114" spans="1:24" ht="15" customHeight="1">
      <c r="A114" s="97" t="s">
        <v>700</v>
      </c>
      <c r="B114" s="104" t="s">
        <v>598</v>
      </c>
      <c r="C114" s="104">
        <v>0.44</v>
      </c>
      <c r="D114" s="104">
        <v>0.31</v>
      </c>
      <c r="E114" s="104">
        <v>0.28</v>
      </c>
      <c r="F114" s="104">
        <v>0.26</v>
      </c>
      <c r="G114" s="104">
        <v>0.28</v>
      </c>
      <c r="H114" s="104">
        <v>0.28</v>
      </c>
      <c r="I114" s="104">
        <v>0.24</v>
      </c>
      <c r="J114" s="104">
        <v>0.21</v>
      </c>
      <c r="K114" s="104">
        <v>0.24</v>
      </c>
      <c r="L114" s="104">
        <v>0.21</v>
      </c>
      <c r="M114" s="104">
        <v>0.45</v>
      </c>
      <c r="N114" s="104">
        <v>0.3</v>
      </c>
      <c r="O114" s="104">
        <v>0.29</v>
      </c>
      <c r="P114" s="104">
        <v>0.28</v>
      </c>
      <c r="Q114" s="104">
        <v>0.29</v>
      </c>
      <c r="R114" s="104">
        <v>0.43</v>
      </c>
      <c r="S114" s="104">
        <v>0.37</v>
      </c>
      <c r="T114" s="104">
        <v>0.33</v>
      </c>
      <c r="U114" s="104">
        <v>0.34</v>
      </c>
      <c r="V114" s="105">
        <v>0.35</v>
      </c>
      <c r="W114" s="88">
        <v>0.28</v>
      </c>
      <c r="X114" s="103"/>
    </row>
    <row r="115" spans="1:24" ht="15" customHeight="1">
      <c r="A115" s="97" t="s">
        <v>442</v>
      </c>
      <c r="B115" s="104" t="s">
        <v>598</v>
      </c>
      <c r="C115" s="104">
        <v>0.12</v>
      </c>
      <c r="D115" s="104">
        <v>0.1</v>
      </c>
      <c r="E115" s="104">
        <v>0.13</v>
      </c>
      <c r="F115" s="104">
        <v>0.12</v>
      </c>
      <c r="G115" s="104">
        <v>0.13</v>
      </c>
      <c r="H115" s="104">
        <v>0.14</v>
      </c>
      <c r="I115" s="104">
        <v>0.14</v>
      </c>
      <c r="J115" s="104">
        <v>0.14</v>
      </c>
      <c r="K115" s="104">
        <v>0.16</v>
      </c>
      <c r="L115" s="104">
        <v>0.14</v>
      </c>
      <c r="M115" s="104">
        <v>0.21</v>
      </c>
      <c r="N115" s="104">
        <v>0.22</v>
      </c>
      <c r="O115" s="104">
        <v>0.23</v>
      </c>
      <c r="P115" s="104">
        <v>0.22</v>
      </c>
      <c r="Q115" s="104">
        <v>0.21</v>
      </c>
      <c r="R115" s="104">
        <v>0.35</v>
      </c>
      <c r="S115" s="104">
        <v>0.3</v>
      </c>
      <c r="T115" s="104">
        <v>0.26</v>
      </c>
      <c r="U115" s="104">
        <v>0.28</v>
      </c>
      <c r="V115" s="105">
        <v>0.27</v>
      </c>
      <c r="W115" s="88">
        <v>0.2</v>
      </c>
      <c r="X115" s="103"/>
    </row>
    <row r="116" spans="1:24" ht="15" customHeight="1">
      <c r="A116" s="97" t="s">
        <v>2618</v>
      </c>
      <c r="B116" s="104" t="s">
        <v>598</v>
      </c>
      <c r="C116" s="104">
        <v>0.14</v>
      </c>
      <c r="D116" s="104">
        <v>0.14</v>
      </c>
      <c r="E116" s="104">
        <v>0.14</v>
      </c>
      <c r="F116" s="104">
        <v>0.11</v>
      </c>
      <c r="G116" s="104">
        <v>0.12</v>
      </c>
      <c r="H116" s="104">
        <v>0.14</v>
      </c>
      <c r="I116" s="104">
        <v>0.13</v>
      </c>
      <c r="J116" s="104">
        <v>0.14</v>
      </c>
      <c r="K116" s="104">
        <v>0.18</v>
      </c>
      <c r="L116" s="104">
        <v>0.18</v>
      </c>
      <c r="M116" s="104">
        <v>0.26</v>
      </c>
      <c r="N116" s="104">
        <v>0.22</v>
      </c>
      <c r="O116" s="104">
        <v>0.25</v>
      </c>
      <c r="P116" s="104">
        <v>0.25</v>
      </c>
      <c r="Q116" s="104">
        <v>0.26</v>
      </c>
      <c r="R116" s="104">
        <v>0.45</v>
      </c>
      <c r="S116" s="104">
        <v>0.41</v>
      </c>
      <c r="T116" s="104">
        <v>0.37</v>
      </c>
      <c r="U116" s="104">
        <v>0.37</v>
      </c>
      <c r="V116" s="105">
        <v>0.36</v>
      </c>
      <c r="W116" s="88">
        <v>0.24</v>
      </c>
      <c r="X116" s="103"/>
    </row>
    <row r="117" spans="1:24" ht="15" customHeight="1">
      <c r="A117" s="97" t="s">
        <v>2615</v>
      </c>
      <c r="B117" s="104" t="s">
        <v>598</v>
      </c>
      <c r="C117" s="104">
        <v>0.32</v>
      </c>
      <c r="D117" s="104">
        <v>0.26</v>
      </c>
      <c r="E117" s="104">
        <v>0.19</v>
      </c>
      <c r="F117" s="104">
        <v>0.15</v>
      </c>
      <c r="G117" s="104">
        <v>0.15</v>
      </c>
      <c r="H117" s="104">
        <v>0.16</v>
      </c>
      <c r="I117" s="104">
        <v>0.16</v>
      </c>
      <c r="J117" s="104">
        <v>0.18</v>
      </c>
      <c r="K117" s="104">
        <v>0.21</v>
      </c>
      <c r="L117" s="104">
        <v>0.21</v>
      </c>
      <c r="M117" s="104">
        <v>0.33</v>
      </c>
      <c r="N117" s="104">
        <v>0.28</v>
      </c>
      <c r="O117" s="104">
        <v>0.27</v>
      </c>
      <c r="P117" s="104">
        <v>0.28</v>
      </c>
      <c r="Q117" s="104">
        <v>0.3</v>
      </c>
      <c r="R117" s="104">
        <v>0.52</v>
      </c>
      <c r="S117" s="104">
        <v>0.36</v>
      </c>
      <c r="T117" s="104">
        <v>0.37</v>
      </c>
      <c r="U117" s="104">
        <v>0.36</v>
      </c>
      <c r="V117" s="105">
        <v>0.39</v>
      </c>
      <c r="W117" s="88">
        <v>0.27</v>
      </c>
      <c r="X117" s="103"/>
    </row>
    <row r="118" spans="1:24" ht="28.5">
      <c r="A118" s="97" t="s">
        <v>652</v>
      </c>
      <c r="B118" s="104" t="s">
        <v>598</v>
      </c>
      <c r="C118" s="104">
        <v>0.04</v>
      </c>
      <c r="D118" s="104">
        <v>0.03</v>
      </c>
      <c r="E118" s="104">
        <v>0.08</v>
      </c>
      <c r="F118" s="104">
        <v>0.09</v>
      </c>
      <c r="G118" s="104">
        <v>0.08</v>
      </c>
      <c r="H118" s="104">
        <v>0.09</v>
      </c>
      <c r="I118" s="104">
        <v>0.11</v>
      </c>
      <c r="J118" s="104">
        <v>0.13</v>
      </c>
      <c r="K118" s="104">
        <v>0.18</v>
      </c>
      <c r="L118" s="104">
        <v>0.21</v>
      </c>
      <c r="M118" s="104">
        <v>0.09</v>
      </c>
      <c r="N118" s="104">
        <v>0.26</v>
      </c>
      <c r="O118" s="104">
        <v>0.26</v>
      </c>
      <c r="P118" s="104">
        <v>0.23</v>
      </c>
      <c r="Q118" s="104">
        <v>0.32</v>
      </c>
      <c r="R118" s="104">
        <v>0.22</v>
      </c>
      <c r="S118" s="104">
        <v>0.24</v>
      </c>
      <c r="T118" s="104">
        <v>0.27</v>
      </c>
      <c r="U118" s="104">
        <v>0.3</v>
      </c>
      <c r="V118" s="105">
        <v>0.39</v>
      </c>
      <c r="W118" s="88">
        <v>0.24</v>
      </c>
      <c r="X118" s="103"/>
    </row>
    <row r="119" spans="1:24" ht="15" customHeight="1">
      <c r="A119" s="97" t="s">
        <v>1090</v>
      </c>
      <c r="B119" s="104" t="s">
        <v>598</v>
      </c>
      <c r="C119" s="104">
        <v>0.5</v>
      </c>
      <c r="D119" s="104">
        <v>0.33</v>
      </c>
      <c r="E119" s="104">
        <v>0.24</v>
      </c>
      <c r="F119" s="104">
        <v>0.26</v>
      </c>
      <c r="G119" s="104">
        <v>0.26</v>
      </c>
      <c r="H119" s="104">
        <v>0.24</v>
      </c>
      <c r="I119" s="104">
        <v>0.26</v>
      </c>
      <c r="J119" s="104">
        <v>0.29</v>
      </c>
      <c r="K119" s="104">
        <v>0.28</v>
      </c>
      <c r="L119" s="104">
        <v>0.32</v>
      </c>
      <c r="M119" s="104">
        <v>0.33</v>
      </c>
      <c r="N119" s="104">
        <v>0.32</v>
      </c>
      <c r="O119" s="104">
        <v>0.32</v>
      </c>
      <c r="P119" s="104">
        <v>0.38</v>
      </c>
      <c r="Q119" s="104">
        <v>0.4</v>
      </c>
      <c r="R119" s="104">
        <v>0.38</v>
      </c>
      <c r="S119" s="104">
        <v>0.37</v>
      </c>
      <c r="T119" s="104">
        <v>0.31</v>
      </c>
      <c r="U119" s="104">
        <v>0.32</v>
      </c>
      <c r="V119" s="105">
        <v>0.38</v>
      </c>
      <c r="W119" s="88">
        <v>0.33</v>
      </c>
      <c r="X119" s="103"/>
    </row>
    <row r="120" spans="1:24" ht="15" customHeight="1">
      <c r="A120" s="97" t="s">
        <v>1089</v>
      </c>
      <c r="B120" s="104" t="s">
        <v>598</v>
      </c>
      <c r="C120" s="104">
        <v>0.56</v>
      </c>
      <c r="D120" s="104">
        <v>0.36</v>
      </c>
      <c r="E120" s="104">
        <v>0.24</v>
      </c>
      <c r="F120" s="104">
        <v>0.29</v>
      </c>
      <c r="G120" s="104">
        <v>0.29</v>
      </c>
      <c r="H120" s="104">
        <v>0.25</v>
      </c>
      <c r="I120" s="104">
        <v>0.26</v>
      </c>
      <c r="J120" s="104">
        <v>0.29</v>
      </c>
      <c r="K120" s="104">
        <v>0.28</v>
      </c>
      <c r="L120" s="104">
        <v>0.33</v>
      </c>
      <c r="M120" s="104">
        <v>0.33</v>
      </c>
      <c r="N120" s="104">
        <v>0.33</v>
      </c>
      <c r="O120" s="104">
        <v>0.32</v>
      </c>
      <c r="P120" s="104">
        <v>0.4</v>
      </c>
      <c r="Q120" s="104">
        <v>0.43</v>
      </c>
      <c r="R120" s="104">
        <v>0.41</v>
      </c>
      <c r="S120" s="104">
        <v>0.36</v>
      </c>
      <c r="T120" s="104">
        <v>0.34</v>
      </c>
      <c r="U120" s="104">
        <v>0.34</v>
      </c>
      <c r="V120" s="105">
        <v>0.4</v>
      </c>
      <c r="W120" s="88">
        <v>0.34</v>
      </c>
      <c r="X120" s="103"/>
    </row>
    <row r="121" spans="1:24" ht="15" customHeight="1">
      <c r="A121" s="97" t="s">
        <v>537</v>
      </c>
      <c r="B121" s="104" t="s">
        <v>598</v>
      </c>
      <c r="C121" s="104">
        <v>0.04</v>
      </c>
      <c r="D121" s="104">
        <v>0.03</v>
      </c>
      <c r="E121" s="104">
        <v>0.08</v>
      </c>
      <c r="F121" s="104">
        <v>0.09</v>
      </c>
      <c r="G121" s="104">
        <v>0.08</v>
      </c>
      <c r="H121" s="104">
        <v>0.09</v>
      </c>
      <c r="I121" s="104">
        <v>0.11</v>
      </c>
      <c r="J121" s="104">
        <v>0.13</v>
      </c>
      <c r="K121" s="104">
        <v>0.18</v>
      </c>
      <c r="L121" s="104">
        <v>0.21</v>
      </c>
      <c r="M121" s="104">
        <v>0.09</v>
      </c>
      <c r="N121" s="104">
        <v>0.26</v>
      </c>
      <c r="O121" s="104">
        <v>0.26</v>
      </c>
      <c r="P121" s="104">
        <v>0.23</v>
      </c>
      <c r="Q121" s="104">
        <v>0.32</v>
      </c>
      <c r="R121" s="104">
        <v>0.22</v>
      </c>
      <c r="S121" s="104">
        <v>0.24</v>
      </c>
      <c r="T121" s="104">
        <v>0.27</v>
      </c>
      <c r="U121" s="104">
        <v>0.3</v>
      </c>
      <c r="V121" s="105">
        <v>0.39</v>
      </c>
      <c r="W121" s="88">
        <v>0.24</v>
      </c>
      <c r="X121" s="103"/>
    </row>
    <row r="122" spans="1:24" ht="15" customHeight="1">
      <c r="A122" s="106" t="s">
        <v>2625</v>
      </c>
      <c r="B122" s="107" t="s">
        <v>598</v>
      </c>
      <c r="C122" s="107">
        <v>0.15</v>
      </c>
      <c r="D122" s="107">
        <v>0.1</v>
      </c>
      <c r="E122" s="107">
        <v>0.21</v>
      </c>
      <c r="F122" s="107">
        <v>0.23</v>
      </c>
      <c r="G122" s="107">
        <v>0.18</v>
      </c>
      <c r="H122" s="107">
        <v>0.19</v>
      </c>
      <c r="I122" s="107">
        <v>0.2</v>
      </c>
      <c r="J122" s="107">
        <v>0.18</v>
      </c>
      <c r="K122" s="107">
        <v>0.21</v>
      </c>
      <c r="L122" s="107">
        <v>0.19</v>
      </c>
      <c r="M122" s="107">
        <v>0.13</v>
      </c>
      <c r="N122" s="107">
        <v>0.24</v>
      </c>
      <c r="O122" s="107">
        <v>0.26</v>
      </c>
      <c r="P122" s="107">
        <v>0.25</v>
      </c>
      <c r="Q122" s="107">
        <v>0.29</v>
      </c>
      <c r="R122" s="107">
        <v>0.35</v>
      </c>
      <c r="S122" s="107">
        <v>0.29</v>
      </c>
      <c r="T122" s="107">
        <v>0.29</v>
      </c>
      <c r="U122" s="107">
        <v>0.29</v>
      </c>
      <c r="V122" s="47">
        <v>0.33</v>
      </c>
      <c r="W122" s="88">
        <v>0.25</v>
      </c>
      <c r="X122" s="73"/>
    </row>
    <row r="123" spans="1:24" ht="71.25">
      <c r="A123" s="100" t="s">
        <v>2155</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6"/>
      <c r="X123" s="73"/>
    </row>
    <row r="124" spans="1:24" ht="199.5">
      <c r="A124" s="97" t="s">
        <v>935</v>
      </c>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6"/>
      <c r="X124" s="73"/>
    </row>
    <row r="125" spans="1:24" ht="142.5">
      <c r="A125" s="97" t="s">
        <v>1810</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6"/>
      <c r="X125" s="73"/>
    </row>
    <row r="126" spans="1:24" ht="409.5">
      <c r="A126" s="97" t="s">
        <v>489</v>
      </c>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6"/>
      <c r="X126" s="73"/>
    </row>
    <row r="127" spans="1:24" ht="15" customHeight="1">
      <c r="A127" s="21" t="s">
        <v>1672</v>
      </c>
      <c r="C127" s="83">
        <v>0.3</v>
      </c>
      <c r="D127" s="83">
        <v>0.17</v>
      </c>
      <c r="E127" s="83">
        <v>0.17</v>
      </c>
      <c r="F127" s="83">
        <v>0.16</v>
      </c>
      <c r="G127" s="83">
        <v>0.18</v>
      </c>
      <c r="H127" s="83">
        <v>0.2</v>
      </c>
      <c r="I127" s="83">
        <v>0.16</v>
      </c>
      <c r="J127" s="83">
        <v>0.17</v>
      </c>
      <c r="K127" s="83">
        <v>0.22</v>
      </c>
      <c r="L127" s="83">
        <v>0.24</v>
      </c>
      <c r="M127" s="83">
        <v>0.34</v>
      </c>
      <c r="N127" s="83">
        <v>0.31</v>
      </c>
      <c r="O127" s="83">
        <v>0.28</v>
      </c>
      <c r="P127" s="83">
        <v>0.29</v>
      </c>
      <c r="Q127" s="83">
        <v>0.3</v>
      </c>
      <c r="R127" s="83">
        <v>0.47</v>
      </c>
      <c r="S127" s="83">
        <v>0.4</v>
      </c>
      <c r="T127" s="83">
        <v>0.38</v>
      </c>
      <c r="U127" s="83">
        <v>0.37</v>
      </c>
      <c r="V127" s="84">
        <v>0.38</v>
      </c>
      <c r="W127" s="85">
        <v>0.279</v>
      </c>
      <c r="X127" s="73"/>
    </row>
    <row r="128" spans="1:24" ht="57">
      <c r="A128" s="97" t="s">
        <v>2744</v>
      </c>
      <c r="B128" s="104"/>
      <c r="C128" s="108">
        <v>0.28</v>
      </c>
      <c r="D128" s="108">
        <v>0.17</v>
      </c>
      <c r="E128" s="108">
        <v>0.17</v>
      </c>
      <c r="F128" s="108">
        <v>0.16</v>
      </c>
      <c r="G128" s="108">
        <v>0.18</v>
      </c>
      <c r="H128" s="108">
        <v>0.19</v>
      </c>
      <c r="I128" s="108">
        <v>0.16</v>
      </c>
      <c r="J128" s="108">
        <v>0.16</v>
      </c>
      <c r="K128" s="108">
        <v>0.21</v>
      </c>
      <c r="L128" s="108">
        <v>0.23</v>
      </c>
      <c r="M128" s="108">
        <v>0.33</v>
      </c>
      <c r="N128" s="108">
        <v>0.29</v>
      </c>
      <c r="O128" s="108">
        <v>0.27</v>
      </c>
      <c r="P128" s="108">
        <v>0.27</v>
      </c>
      <c r="Q128" s="108">
        <v>0.29</v>
      </c>
      <c r="R128" s="108">
        <v>0.45</v>
      </c>
      <c r="S128" s="108">
        <v>0.39</v>
      </c>
      <c r="T128" s="108">
        <v>0.36</v>
      </c>
      <c r="U128" s="108">
        <v>0.35</v>
      </c>
      <c r="V128" s="109">
        <v>0.36</v>
      </c>
      <c r="W128" s="88">
        <v>0.266</v>
      </c>
      <c r="X128" s="73"/>
    </row>
    <row r="129" spans="1:24" ht="15" customHeight="1">
      <c r="A129" s="97"/>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6"/>
      <c r="X129" s="73"/>
    </row>
    <row r="130" spans="1:24" ht="15" customHeight="1">
      <c r="A130" s="97"/>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6"/>
      <c r="X130" s="73"/>
    </row>
    <row r="131" spans="1:24" ht="15" customHeight="1">
      <c r="A131" s="106"/>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5"/>
      <c r="X131" s="75"/>
    </row>
  </sheetData>
  <mergeCells count="22">
    <mergeCell ref="A2:U2"/>
    <mergeCell ref="A4:O4"/>
    <mergeCell ref="A5:O5"/>
    <mergeCell ref="A6:O6"/>
    <mergeCell ref="A7:B7"/>
    <mergeCell ref="C7:L7"/>
    <mergeCell ref="M7:Q7"/>
    <mergeCell ref="R7:V7"/>
    <mergeCell ref="A40:T40"/>
    <mergeCell ref="A41:W41"/>
    <mergeCell ref="C45:L45"/>
    <mergeCell ref="M45:Q45"/>
    <mergeCell ref="R45:V45"/>
    <mergeCell ref="D55:I55"/>
    <mergeCell ref="A80:V80"/>
    <mergeCell ref="A81:V81"/>
    <mergeCell ref="A86:V86"/>
    <mergeCell ref="A88:V88"/>
    <mergeCell ref="A123:V123"/>
    <mergeCell ref="A124:V124"/>
    <mergeCell ref="A125:V125"/>
    <mergeCell ref="A126:V126"/>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132"/>
  <sheetViews>
    <sheetView workbookViewId="0" topLeftCell="A1"/>
  </sheetViews>
  <sheetFormatPr defaultColWidth="9.140625" defaultRowHeight="15" customHeight="1"/>
  <cols>
    <col min="1" max="1" width="41.7109375" style="0" customWidth="1"/>
    <col min="2" max="2" width="22.57421875" style="0" customWidth="1"/>
    <col min="3" max="6" width="9.140625" style="0" customWidth="1"/>
  </cols>
  <sheetData>
    <row r="1" ht="15" customHeight="1">
      <c r="A1" s="1" t="s">
        <v>2712</v>
      </c>
    </row>
    <row r="2" spans="1:2" ht="15" customHeight="1">
      <c r="A2" s="15"/>
      <c r="B2" s="15"/>
    </row>
    <row r="3" spans="1:3" ht="15" customHeight="1">
      <c r="A3" s="64" t="s">
        <v>1774</v>
      </c>
      <c r="B3" s="64" t="s">
        <v>2409</v>
      </c>
      <c r="C3" s="88"/>
    </row>
    <row r="4" spans="1:3" ht="15" customHeight="1">
      <c r="A4" s="65"/>
      <c r="B4" s="65"/>
      <c r="C4" s="88"/>
    </row>
    <row r="5" spans="1:3" ht="15" customHeight="1">
      <c r="A5" s="65" t="s">
        <v>2171</v>
      </c>
      <c r="B5" s="65" t="s">
        <v>557</v>
      </c>
      <c r="C5" s="88"/>
    </row>
    <row r="6" spans="1:3" ht="15" customHeight="1">
      <c r="A6" s="65" t="s">
        <v>1806</v>
      </c>
      <c r="B6" s="65" t="s">
        <v>2615</v>
      </c>
      <c r="C6" s="88"/>
    </row>
    <row r="7" spans="1:3" ht="15" customHeight="1">
      <c r="A7" s="65" t="s">
        <v>2359</v>
      </c>
      <c r="B7" s="65" t="s">
        <v>229</v>
      </c>
      <c r="C7" s="88"/>
    </row>
    <row r="8" spans="1:3" ht="15" customHeight="1">
      <c r="A8" s="65" t="s">
        <v>791</v>
      </c>
      <c r="B8" s="65" t="s">
        <v>209</v>
      </c>
      <c r="C8" s="88"/>
    </row>
    <row r="9" spans="1:3" ht="15" customHeight="1">
      <c r="A9" s="65" t="s">
        <v>1047</v>
      </c>
      <c r="B9" s="65" t="s">
        <v>1303</v>
      </c>
      <c r="C9" s="88"/>
    </row>
    <row r="10" spans="1:3" ht="15" customHeight="1">
      <c r="A10" s="65" t="s">
        <v>1814</v>
      </c>
      <c r="B10" s="65" t="s">
        <v>2615</v>
      </c>
      <c r="C10" s="88"/>
    </row>
    <row r="11" spans="1:3" ht="15" customHeight="1">
      <c r="A11" s="65" t="s">
        <v>730</v>
      </c>
      <c r="B11" s="65" t="s">
        <v>1089</v>
      </c>
      <c r="C11" s="88"/>
    </row>
    <row r="12" spans="1:3" ht="15" customHeight="1">
      <c r="A12" s="65" t="s">
        <v>1634</v>
      </c>
      <c r="B12" s="65" t="s">
        <v>1090</v>
      </c>
      <c r="C12" s="88"/>
    </row>
    <row r="13" spans="1:3" ht="15" customHeight="1">
      <c r="A13" s="65" t="s">
        <v>491</v>
      </c>
      <c r="B13" s="65" t="s">
        <v>860</v>
      </c>
      <c r="C13" s="88"/>
    </row>
    <row r="14" spans="1:3" ht="15" customHeight="1">
      <c r="A14" s="65" t="s">
        <v>2475</v>
      </c>
      <c r="B14" s="65" t="s">
        <v>2447</v>
      </c>
      <c r="C14" s="88"/>
    </row>
    <row r="15" spans="1:3" ht="15" customHeight="1">
      <c r="A15" s="65" t="s">
        <v>2266</v>
      </c>
      <c r="B15" s="65" t="s">
        <v>379</v>
      </c>
      <c r="C15" s="88"/>
    </row>
    <row r="16" spans="1:3" ht="15" customHeight="1">
      <c r="A16" s="65" t="s">
        <v>217</v>
      </c>
      <c r="B16" s="65" t="s">
        <v>2376</v>
      </c>
      <c r="C16" s="88"/>
    </row>
    <row r="17" spans="1:3" ht="15" customHeight="1">
      <c r="A17" s="65" t="s">
        <v>1556</v>
      </c>
      <c r="B17" s="65" t="s">
        <v>379</v>
      </c>
      <c r="C17" s="88"/>
    </row>
    <row r="18" spans="1:3" ht="15" customHeight="1">
      <c r="A18" s="65" t="s">
        <v>1859</v>
      </c>
      <c r="B18" s="65" t="s">
        <v>1523</v>
      </c>
      <c r="C18" s="88"/>
    </row>
    <row r="19" spans="1:3" ht="15" customHeight="1">
      <c r="A19" s="65" t="s">
        <v>20</v>
      </c>
      <c r="B19" s="65" t="s">
        <v>1523</v>
      </c>
      <c r="C19" s="88"/>
    </row>
    <row r="20" spans="1:3" ht="15" customHeight="1">
      <c r="A20" s="65" t="s">
        <v>545</v>
      </c>
      <c r="B20" s="65" t="s">
        <v>1879</v>
      </c>
      <c r="C20" s="88"/>
    </row>
    <row r="21" spans="1:3" ht="15" customHeight="1">
      <c r="A21" s="65" t="s">
        <v>1030</v>
      </c>
      <c r="B21" s="65" t="s">
        <v>1089</v>
      </c>
      <c r="C21" s="88"/>
    </row>
    <row r="22" spans="1:3" ht="15" customHeight="1">
      <c r="A22" s="65" t="s">
        <v>771</v>
      </c>
      <c r="B22" s="65" t="s">
        <v>1303</v>
      </c>
      <c r="C22" s="88"/>
    </row>
    <row r="23" spans="1:3" ht="15" customHeight="1">
      <c r="A23" s="65" t="s">
        <v>249</v>
      </c>
      <c r="B23" s="65" t="s">
        <v>1089</v>
      </c>
      <c r="C23" s="88"/>
    </row>
    <row r="24" spans="1:3" ht="15" customHeight="1">
      <c r="A24" s="65" t="s">
        <v>1467</v>
      </c>
      <c r="B24" s="65" t="s">
        <v>1303</v>
      </c>
      <c r="C24" s="88"/>
    </row>
    <row r="25" spans="1:3" ht="15" customHeight="1">
      <c r="A25" s="65" t="s">
        <v>874</v>
      </c>
      <c r="B25" s="65" t="s">
        <v>2615</v>
      </c>
      <c r="C25" s="88"/>
    </row>
    <row r="26" spans="1:3" ht="15" customHeight="1">
      <c r="A26" s="65" t="s">
        <v>1770</v>
      </c>
      <c r="B26" s="65" t="s">
        <v>229</v>
      </c>
      <c r="C26" s="88"/>
    </row>
    <row r="27" spans="1:3" ht="15" customHeight="1">
      <c r="A27" s="65" t="s">
        <v>1383</v>
      </c>
      <c r="B27" s="65" t="s">
        <v>2615</v>
      </c>
      <c r="C27" s="88"/>
    </row>
    <row r="28" spans="1:3" ht="15" customHeight="1">
      <c r="A28" s="65" t="s">
        <v>2640</v>
      </c>
      <c r="B28" s="65" t="s">
        <v>2625</v>
      </c>
      <c r="C28" s="88"/>
    </row>
    <row r="29" spans="1:3" ht="15" customHeight="1">
      <c r="A29" s="65" t="s">
        <v>163</v>
      </c>
      <c r="B29" s="65" t="s">
        <v>2376</v>
      </c>
      <c r="C29" s="88"/>
    </row>
    <row r="30" spans="1:3" ht="15" customHeight="1">
      <c r="A30" s="65" t="s">
        <v>422</v>
      </c>
      <c r="B30" s="65" t="s">
        <v>2615</v>
      </c>
      <c r="C30" s="88"/>
    </row>
    <row r="31" spans="1:3" ht="15" customHeight="1">
      <c r="A31" s="65" t="s">
        <v>1007</v>
      </c>
      <c r="B31" s="65" t="s">
        <v>2615</v>
      </c>
      <c r="C31" s="88"/>
    </row>
    <row r="32" spans="1:3" ht="15" customHeight="1">
      <c r="A32" s="65" t="s">
        <v>2631</v>
      </c>
      <c r="B32" s="65" t="s">
        <v>2219</v>
      </c>
      <c r="C32" s="88"/>
    </row>
    <row r="33" spans="1:3" ht="15" customHeight="1">
      <c r="A33" s="65" t="s">
        <v>2463</v>
      </c>
      <c r="B33" s="65" t="s">
        <v>860</v>
      </c>
      <c r="C33" s="88"/>
    </row>
    <row r="34" spans="1:3" ht="15" customHeight="1">
      <c r="A34" s="65" t="s">
        <v>153</v>
      </c>
      <c r="B34" s="65" t="s">
        <v>1303</v>
      </c>
      <c r="C34" s="88"/>
    </row>
    <row r="35" spans="1:3" ht="15" customHeight="1">
      <c r="A35" s="65" t="s">
        <v>2442</v>
      </c>
      <c r="B35" s="65" t="s">
        <v>1090</v>
      </c>
      <c r="C35" s="88"/>
    </row>
    <row r="36" spans="1:3" ht="15" customHeight="1">
      <c r="A36" s="65" t="s">
        <v>2035</v>
      </c>
      <c r="B36" s="65" t="s">
        <v>2447</v>
      </c>
      <c r="C36" s="88"/>
    </row>
    <row r="37" spans="1:3" ht="15" customHeight="1">
      <c r="A37" s="65" t="s">
        <v>2095</v>
      </c>
      <c r="B37" s="65" t="s">
        <v>397</v>
      </c>
      <c r="C37" s="88"/>
    </row>
    <row r="38" spans="1:3" ht="15" customHeight="1">
      <c r="A38" s="65" t="s">
        <v>393</v>
      </c>
      <c r="B38" s="65" t="s">
        <v>2615</v>
      </c>
      <c r="C38" s="88"/>
    </row>
    <row r="39" spans="1:3" ht="15" customHeight="1">
      <c r="A39" s="65" t="s">
        <v>162</v>
      </c>
      <c r="B39" s="65" t="s">
        <v>2575</v>
      </c>
      <c r="C39" s="88"/>
    </row>
    <row r="40" spans="1:3" ht="15" customHeight="1">
      <c r="A40" s="65" t="s">
        <v>1671</v>
      </c>
      <c r="B40" s="65" t="s">
        <v>2575</v>
      </c>
      <c r="C40" s="88"/>
    </row>
    <row r="41" spans="1:3" ht="15" customHeight="1">
      <c r="A41" s="65" t="s">
        <v>1179</v>
      </c>
      <c r="B41" s="65" t="s">
        <v>2575</v>
      </c>
      <c r="C41" s="88"/>
    </row>
    <row r="42" spans="1:3" ht="15" customHeight="1">
      <c r="A42" s="65" t="s">
        <v>909</v>
      </c>
      <c r="B42" s="65" t="s">
        <v>1089</v>
      </c>
      <c r="C42" s="88"/>
    </row>
    <row r="43" spans="1:3" ht="15" customHeight="1">
      <c r="A43" s="65" t="s">
        <v>2146</v>
      </c>
      <c r="B43" s="65" t="s">
        <v>229</v>
      </c>
      <c r="C43" s="88"/>
    </row>
    <row r="44" spans="1:3" ht="15" customHeight="1">
      <c r="A44" s="65" t="s">
        <v>200</v>
      </c>
      <c r="B44" s="65" t="s">
        <v>2575</v>
      </c>
      <c r="C44" s="88"/>
    </row>
    <row r="45" spans="1:3" ht="15" customHeight="1">
      <c r="A45" s="65" t="s">
        <v>528</v>
      </c>
      <c r="B45" s="65" t="s">
        <v>2376</v>
      </c>
      <c r="C45" s="88"/>
    </row>
    <row r="46" spans="1:3" ht="15" customHeight="1">
      <c r="A46" s="65" t="s">
        <v>1133</v>
      </c>
      <c r="B46" s="65" t="s">
        <v>379</v>
      </c>
      <c r="C46" s="88"/>
    </row>
    <row r="47" spans="1:3" ht="15" customHeight="1">
      <c r="A47" s="65" t="s">
        <v>161</v>
      </c>
      <c r="B47" s="65" t="s">
        <v>1703</v>
      </c>
      <c r="C47" s="88"/>
    </row>
    <row r="48" spans="1:3" ht="15" customHeight="1">
      <c r="A48" s="65" t="s">
        <v>73</v>
      </c>
      <c r="B48" s="65" t="s">
        <v>1303</v>
      </c>
      <c r="C48" s="88"/>
    </row>
    <row r="49" spans="1:3" ht="15" customHeight="1">
      <c r="A49" s="65" t="s">
        <v>1864</v>
      </c>
      <c r="B49" s="65" t="s">
        <v>2121</v>
      </c>
      <c r="C49" s="88"/>
    </row>
    <row r="50" spans="1:3" ht="15" customHeight="1">
      <c r="A50" s="65" t="s">
        <v>175</v>
      </c>
      <c r="B50" s="65" t="s">
        <v>1090</v>
      </c>
      <c r="C50" s="88"/>
    </row>
    <row r="51" spans="1:3" ht="15" customHeight="1">
      <c r="A51" s="65" t="s">
        <v>1</v>
      </c>
      <c r="B51" s="65" t="s">
        <v>2376</v>
      </c>
      <c r="C51" s="88"/>
    </row>
    <row r="52" spans="1:3" ht="15" customHeight="1">
      <c r="A52" s="65" t="s">
        <v>2383</v>
      </c>
      <c r="B52" s="65" t="s">
        <v>2575</v>
      </c>
      <c r="C52" s="88"/>
    </row>
    <row r="53" spans="1:3" ht="15" customHeight="1">
      <c r="A53" s="65" t="s">
        <v>325</v>
      </c>
      <c r="B53" s="65" t="s">
        <v>1090</v>
      </c>
      <c r="C53" s="88"/>
    </row>
    <row r="54" spans="1:3" ht="15" customHeight="1">
      <c r="A54" s="65" t="s">
        <v>1769</v>
      </c>
      <c r="B54" s="65" t="s">
        <v>1090</v>
      </c>
      <c r="C54" s="88"/>
    </row>
    <row r="55" spans="1:3" ht="15" customHeight="1">
      <c r="A55" s="65" t="s">
        <v>1568</v>
      </c>
      <c r="B55" s="65" t="s">
        <v>1090</v>
      </c>
      <c r="C55" s="88"/>
    </row>
    <row r="56" spans="1:3" ht="15" customHeight="1">
      <c r="A56" s="65" t="s">
        <v>1785</v>
      </c>
      <c r="B56" s="65" t="s">
        <v>1089</v>
      </c>
      <c r="C56" s="88"/>
    </row>
    <row r="57" spans="1:3" ht="15" customHeight="1">
      <c r="A57" s="65" t="s">
        <v>724</v>
      </c>
      <c r="B57" s="65" t="s">
        <v>2575</v>
      </c>
      <c r="C57" s="88"/>
    </row>
    <row r="58" spans="1:3" ht="15" customHeight="1">
      <c r="A58" s="65" t="s">
        <v>2377</v>
      </c>
      <c r="B58" s="65" t="s">
        <v>1601</v>
      </c>
      <c r="C58" s="88"/>
    </row>
    <row r="59" spans="1:3" ht="15" customHeight="1">
      <c r="A59" s="65" t="s">
        <v>2450</v>
      </c>
      <c r="B59" s="65" t="s">
        <v>2121</v>
      </c>
      <c r="C59" s="88"/>
    </row>
    <row r="60" spans="1:3" ht="15" customHeight="1">
      <c r="A60" s="65" t="s">
        <v>1061</v>
      </c>
      <c r="B60" s="65" t="s">
        <v>1089</v>
      </c>
      <c r="C60" s="88"/>
    </row>
    <row r="61" spans="1:3" ht="15" customHeight="1">
      <c r="A61" s="65" t="s">
        <v>865</v>
      </c>
      <c r="B61" s="65" t="s">
        <v>2447</v>
      </c>
      <c r="C61" s="88"/>
    </row>
    <row r="62" spans="1:3" ht="15" customHeight="1">
      <c r="A62" s="65" t="s">
        <v>811</v>
      </c>
      <c r="B62" s="65" t="s">
        <v>2219</v>
      </c>
      <c r="C62" s="88"/>
    </row>
    <row r="63" spans="1:3" ht="15" customHeight="1">
      <c r="A63" s="65" t="s">
        <v>201</v>
      </c>
      <c r="B63" s="65" t="s">
        <v>209</v>
      </c>
      <c r="C63" s="88"/>
    </row>
    <row r="64" spans="1:3" ht="15" customHeight="1">
      <c r="A64" s="65" t="s">
        <v>1809</v>
      </c>
      <c r="B64" s="65" t="s">
        <v>2459</v>
      </c>
      <c r="C64" s="88"/>
    </row>
    <row r="65" spans="1:3" ht="15" customHeight="1">
      <c r="A65" s="65" t="s">
        <v>2537</v>
      </c>
      <c r="B65" s="65" t="s">
        <v>229</v>
      </c>
      <c r="C65" s="88"/>
    </row>
    <row r="66" spans="1:3" ht="15" customHeight="1">
      <c r="A66" s="65" t="s">
        <v>1802</v>
      </c>
      <c r="B66" s="65" t="s">
        <v>379</v>
      </c>
      <c r="C66" s="88"/>
    </row>
    <row r="67" spans="1:3" ht="15" customHeight="1">
      <c r="A67" s="65" t="s">
        <v>2342</v>
      </c>
      <c r="B67" s="65" t="s">
        <v>229</v>
      </c>
      <c r="C67" s="88"/>
    </row>
    <row r="68" spans="1:3" ht="15" customHeight="1">
      <c r="A68" s="65" t="s">
        <v>602</v>
      </c>
      <c r="B68" s="65" t="s">
        <v>229</v>
      </c>
      <c r="C68" s="88"/>
    </row>
    <row r="69" spans="1:3" ht="15" customHeight="1">
      <c r="A69" s="65" t="s">
        <v>682</v>
      </c>
      <c r="B69" s="65" t="s">
        <v>1601</v>
      </c>
      <c r="C69" s="88"/>
    </row>
    <row r="70" spans="1:3" ht="15" customHeight="1">
      <c r="A70" s="65" t="s">
        <v>1039</v>
      </c>
      <c r="B70" s="65" t="s">
        <v>860</v>
      </c>
      <c r="C70" s="88"/>
    </row>
    <row r="71" spans="1:3" ht="15" customHeight="1">
      <c r="A71" s="65" t="s">
        <v>925</v>
      </c>
      <c r="B71" s="65" t="s">
        <v>2149</v>
      </c>
      <c r="C71" s="88"/>
    </row>
    <row r="72" spans="1:3" ht="15" customHeight="1">
      <c r="A72" s="65" t="s">
        <v>2482</v>
      </c>
      <c r="B72" s="65" t="s">
        <v>2575</v>
      </c>
      <c r="C72" s="88"/>
    </row>
    <row r="73" spans="1:3" ht="71.25">
      <c r="A73" s="65" t="s">
        <v>544</v>
      </c>
      <c r="B73" s="110" t="s">
        <v>550</v>
      </c>
      <c r="C73" s="88"/>
    </row>
    <row r="74" spans="1:3" ht="15" customHeight="1">
      <c r="A74" s="65" t="s">
        <v>176</v>
      </c>
      <c r="B74" s="65" t="s">
        <v>2376</v>
      </c>
      <c r="C74" s="88"/>
    </row>
    <row r="75" spans="1:3" ht="15" customHeight="1">
      <c r="A75" s="65" t="s">
        <v>906</v>
      </c>
      <c r="B75" s="65" t="s">
        <v>229</v>
      </c>
      <c r="C75" s="88"/>
    </row>
    <row r="76" spans="1:3" ht="15" customHeight="1">
      <c r="A76" s="65" t="s">
        <v>2212</v>
      </c>
      <c r="B76" s="65" t="s">
        <v>379</v>
      </c>
      <c r="C76" s="88"/>
    </row>
    <row r="77" spans="1:3" ht="15" customHeight="1">
      <c r="A77" s="65" t="s">
        <v>1828</v>
      </c>
      <c r="B77" s="65" t="s">
        <v>1923</v>
      </c>
      <c r="C77" s="88"/>
    </row>
    <row r="78" spans="1:3" ht="15" customHeight="1">
      <c r="A78" s="65" t="s">
        <v>2474</v>
      </c>
      <c r="B78" s="65" t="s">
        <v>2219</v>
      </c>
      <c r="C78" s="88"/>
    </row>
    <row r="79" spans="1:3" ht="15" customHeight="1">
      <c r="A79" s="65" t="s">
        <v>1283</v>
      </c>
      <c r="B79" s="65" t="s">
        <v>1089</v>
      </c>
      <c r="C79" s="88"/>
    </row>
    <row r="80" spans="1:3" ht="15" customHeight="1">
      <c r="A80" s="65" t="s">
        <v>1995</v>
      </c>
      <c r="B80" s="65" t="s">
        <v>1601</v>
      </c>
      <c r="C80" s="88"/>
    </row>
    <row r="81" spans="1:3" ht="15" customHeight="1">
      <c r="A81" s="65" t="s">
        <v>800</v>
      </c>
      <c r="B81" s="65" t="s">
        <v>229</v>
      </c>
      <c r="C81" s="88"/>
    </row>
    <row r="82" spans="1:3" ht="15" customHeight="1">
      <c r="A82" s="65" t="s">
        <v>2698</v>
      </c>
      <c r="B82" s="65" t="s">
        <v>379</v>
      </c>
      <c r="C82" s="88"/>
    </row>
    <row r="83" spans="1:3" ht="15" customHeight="1">
      <c r="A83" s="65" t="s">
        <v>2584</v>
      </c>
      <c r="B83" s="65" t="s">
        <v>379</v>
      </c>
      <c r="C83" s="88"/>
    </row>
    <row r="84" spans="1:3" ht="15" customHeight="1">
      <c r="A84" s="65" t="s">
        <v>1368</v>
      </c>
      <c r="B84" s="65" t="s">
        <v>379</v>
      </c>
      <c r="C84" s="88"/>
    </row>
    <row r="85" spans="1:3" ht="57">
      <c r="A85" s="65" t="s">
        <v>338</v>
      </c>
      <c r="B85" s="110" t="s">
        <v>2626</v>
      </c>
      <c r="C85" s="88"/>
    </row>
    <row r="86" spans="1:3" ht="15" customHeight="1">
      <c r="A86" s="65" t="s">
        <v>2638</v>
      </c>
      <c r="B86" s="65" t="s">
        <v>379</v>
      </c>
      <c r="C86" s="88"/>
    </row>
    <row r="87" spans="1:3" ht="15" customHeight="1">
      <c r="A87" s="65" t="s">
        <v>1437</v>
      </c>
      <c r="B87" s="65" t="s">
        <v>1923</v>
      </c>
      <c r="C87" s="88"/>
    </row>
    <row r="88" spans="1:3" ht="15" customHeight="1">
      <c r="A88" s="65" t="s">
        <v>2148</v>
      </c>
      <c r="B88" s="65" t="s">
        <v>2625</v>
      </c>
      <c r="C88" s="88"/>
    </row>
    <row r="89" spans="1:3" ht="15" customHeight="1">
      <c r="A89" s="65" t="s">
        <v>326</v>
      </c>
      <c r="B89" s="65" t="s">
        <v>2625</v>
      </c>
      <c r="C89" s="88"/>
    </row>
    <row r="90" spans="1:3" ht="15" customHeight="1">
      <c r="A90" s="65" t="s">
        <v>888</v>
      </c>
      <c r="B90" s="65" t="s">
        <v>2575</v>
      </c>
      <c r="C90" s="88"/>
    </row>
    <row r="91" spans="1:3" ht="15" customHeight="1">
      <c r="A91" s="65" t="s">
        <v>400</v>
      </c>
      <c r="B91" s="65" t="s">
        <v>1533</v>
      </c>
      <c r="C91" s="88"/>
    </row>
    <row r="92" spans="1:3" ht="15" customHeight="1">
      <c r="A92" s="65" t="s">
        <v>2028</v>
      </c>
      <c r="B92" s="65" t="s">
        <v>860</v>
      </c>
      <c r="C92" s="88"/>
    </row>
    <row r="93" spans="1:3" ht="15" customHeight="1">
      <c r="A93" s="65" t="s">
        <v>2668</v>
      </c>
      <c r="B93" s="65" t="s">
        <v>379</v>
      </c>
      <c r="C93" s="88"/>
    </row>
    <row r="94" spans="1:3" ht="15" customHeight="1">
      <c r="A94" s="65" t="s">
        <v>1041</v>
      </c>
      <c r="B94" s="65" t="s">
        <v>379</v>
      </c>
      <c r="C94" s="88"/>
    </row>
    <row r="95" spans="1:3" ht="15" customHeight="1">
      <c r="A95" s="65" t="s">
        <v>2368</v>
      </c>
      <c r="B95" s="65" t="s">
        <v>379</v>
      </c>
      <c r="C95" s="88"/>
    </row>
    <row r="96" spans="1:3" ht="15" customHeight="1">
      <c r="A96" s="65" t="s">
        <v>846</v>
      </c>
      <c r="B96" s="65" t="s">
        <v>1036</v>
      </c>
      <c r="C96" s="88"/>
    </row>
    <row r="97" spans="1:3" ht="15" customHeight="1">
      <c r="A97" s="65" t="s">
        <v>1155</v>
      </c>
      <c r="B97" s="65" t="s">
        <v>860</v>
      </c>
      <c r="C97" s="88"/>
    </row>
    <row r="98" spans="1:3" ht="15" customHeight="1">
      <c r="A98" s="65" t="s">
        <v>1735</v>
      </c>
      <c r="B98" s="65" t="s">
        <v>379</v>
      </c>
      <c r="C98" s="88"/>
    </row>
    <row r="99" spans="1:3" ht="15" customHeight="1">
      <c r="A99" s="65" t="s">
        <v>174</v>
      </c>
      <c r="B99" s="65" t="s">
        <v>2575</v>
      </c>
      <c r="C99" s="88"/>
    </row>
    <row r="100" spans="1:3" ht="15" customHeight="1">
      <c r="A100" s="65" t="s">
        <v>982</v>
      </c>
      <c r="B100" s="65" t="s">
        <v>379</v>
      </c>
      <c r="C100" s="88"/>
    </row>
    <row r="101" spans="1:3" ht="15" customHeight="1">
      <c r="A101" s="65" t="s">
        <v>289</v>
      </c>
      <c r="B101" s="65" t="s">
        <v>2625</v>
      </c>
      <c r="C101" s="88"/>
    </row>
    <row r="102" spans="1:3" ht="15" customHeight="1">
      <c r="A102" s="65" t="s">
        <v>455</v>
      </c>
      <c r="B102" s="65" t="s">
        <v>2625</v>
      </c>
      <c r="C102" s="88"/>
    </row>
    <row r="103" spans="1:3" ht="15" customHeight="1">
      <c r="A103" s="65" t="s">
        <v>1246</v>
      </c>
      <c r="B103" s="65" t="s">
        <v>1923</v>
      </c>
      <c r="C103" s="88"/>
    </row>
    <row r="104" spans="1:3" ht="15" customHeight="1">
      <c r="A104" s="65" t="s">
        <v>2257</v>
      </c>
      <c r="B104" s="65" t="s">
        <v>1923</v>
      </c>
      <c r="C104" s="88"/>
    </row>
    <row r="105" spans="1:3" ht="15" customHeight="1">
      <c r="A105" s="65" t="s">
        <v>1623</v>
      </c>
      <c r="B105" s="65" t="s">
        <v>1303</v>
      </c>
      <c r="C105" s="88"/>
    </row>
    <row r="106" spans="1:3" ht="15" customHeight="1">
      <c r="A106" s="65" t="s">
        <v>2305</v>
      </c>
      <c r="B106" s="65" t="s">
        <v>2376</v>
      </c>
      <c r="C106" s="88"/>
    </row>
    <row r="107" spans="1:3" ht="15" customHeight="1">
      <c r="A107" s="65" t="s">
        <v>1164</v>
      </c>
      <c r="B107" s="65" t="s">
        <v>229</v>
      </c>
      <c r="C107" s="88"/>
    </row>
    <row r="108" spans="1:3" ht="15" customHeight="1">
      <c r="A108" s="65" t="s">
        <v>2658</v>
      </c>
      <c r="B108" s="65" t="s">
        <v>1089</v>
      </c>
      <c r="C108" s="88"/>
    </row>
    <row r="109" spans="1:3" ht="15" customHeight="1">
      <c r="A109" s="65" t="s">
        <v>2410</v>
      </c>
      <c r="B109" s="65" t="s">
        <v>1089</v>
      </c>
      <c r="C109" s="88"/>
    </row>
    <row r="110" spans="1:3" ht="15" customHeight="1">
      <c r="A110" s="65" t="s">
        <v>681</v>
      </c>
      <c r="B110" s="65" t="s">
        <v>1303</v>
      </c>
      <c r="C110" s="88"/>
    </row>
    <row r="111" spans="1:3" ht="15" customHeight="1">
      <c r="A111" s="65" t="s">
        <v>790</v>
      </c>
      <c r="B111" s="65" t="s">
        <v>1090</v>
      </c>
      <c r="C111" s="88"/>
    </row>
    <row r="112" spans="1:3" ht="15" customHeight="1">
      <c r="A112" s="65" t="s">
        <v>2695</v>
      </c>
      <c r="B112" s="65" t="s">
        <v>379</v>
      </c>
      <c r="C112" s="88"/>
    </row>
    <row r="113" spans="1:3" ht="15" customHeight="1">
      <c r="A113" s="65" t="s">
        <v>2559</v>
      </c>
      <c r="B113" s="65" t="s">
        <v>2575</v>
      </c>
      <c r="C113" s="88"/>
    </row>
    <row r="114" spans="1:3" ht="15" customHeight="1">
      <c r="A114" s="65" t="s">
        <v>255</v>
      </c>
      <c r="B114" s="65" t="s">
        <v>2575</v>
      </c>
      <c r="C114" s="88"/>
    </row>
    <row r="115" spans="1:3" ht="15" customHeight="1">
      <c r="A115" s="65" t="s">
        <v>760</v>
      </c>
      <c r="B115" s="65" t="s">
        <v>537</v>
      </c>
      <c r="C115" s="88"/>
    </row>
    <row r="116" spans="1:3" ht="15" customHeight="1">
      <c r="A116" s="65" t="s">
        <v>1396</v>
      </c>
      <c r="B116" s="65" t="s">
        <v>860</v>
      </c>
      <c r="C116" s="88"/>
    </row>
    <row r="117" spans="1:3" ht="15" customHeight="1">
      <c r="A117" s="65" t="s">
        <v>1190</v>
      </c>
      <c r="B117" s="65" t="s">
        <v>397</v>
      </c>
      <c r="C117" s="88"/>
    </row>
    <row r="118" spans="1:3" ht="15" customHeight="1">
      <c r="A118" s="65" t="s">
        <v>2026</v>
      </c>
      <c r="B118" s="65" t="s">
        <v>209</v>
      </c>
      <c r="C118" s="88"/>
    </row>
    <row r="119" spans="1:3" ht="15" customHeight="1">
      <c r="A119" s="65" t="s">
        <v>2651</v>
      </c>
      <c r="B119" s="65" t="s">
        <v>2615</v>
      </c>
      <c r="C119" s="88"/>
    </row>
    <row r="120" spans="1:3" ht="15" customHeight="1">
      <c r="A120" s="65" t="s">
        <v>2518</v>
      </c>
      <c r="B120" s="65" t="s">
        <v>860</v>
      </c>
      <c r="C120" s="88"/>
    </row>
    <row r="121" spans="1:3" ht="15" customHeight="1">
      <c r="A121" s="65" t="s">
        <v>1446</v>
      </c>
      <c r="B121" s="65" t="s">
        <v>1533</v>
      </c>
      <c r="C121" s="88"/>
    </row>
    <row r="122" spans="1:3" ht="15" customHeight="1">
      <c r="A122" s="65" t="s">
        <v>383</v>
      </c>
      <c r="B122" s="65" t="s">
        <v>266</v>
      </c>
      <c r="C122" s="88"/>
    </row>
    <row r="123" spans="1:3" ht="15" customHeight="1">
      <c r="A123" s="65" t="s">
        <v>410</v>
      </c>
      <c r="B123" s="65" t="s">
        <v>379</v>
      </c>
      <c r="C123" s="88"/>
    </row>
    <row r="124" spans="1:3" ht="15" customHeight="1">
      <c r="A124" s="65" t="s">
        <v>699</v>
      </c>
      <c r="B124" s="65" t="s">
        <v>1090</v>
      </c>
      <c r="C124" s="88"/>
    </row>
    <row r="125" spans="1:3" ht="15" customHeight="1">
      <c r="A125" s="65" t="s">
        <v>401</v>
      </c>
      <c r="B125" s="65" t="s">
        <v>1089</v>
      </c>
      <c r="C125" s="88"/>
    </row>
    <row r="126" spans="1:3" ht="15" customHeight="1">
      <c r="A126" s="65" t="s">
        <v>2674</v>
      </c>
      <c r="B126" s="65" t="s">
        <v>1090</v>
      </c>
      <c r="C126" s="88"/>
    </row>
    <row r="127" spans="1:3" ht="15" customHeight="1">
      <c r="A127" s="65" t="s">
        <v>129</v>
      </c>
      <c r="B127" s="65" t="s">
        <v>209</v>
      </c>
      <c r="C127" s="88"/>
    </row>
    <row r="128" spans="1:3" ht="15" customHeight="1">
      <c r="A128" s="65" t="s">
        <v>2592</v>
      </c>
      <c r="B128" s="65" t="s">
        <v>209</v>
      </c>
      <c r="C128" s="57"/>
    </row>
    <row r="129" spans="1:2" ht="15" customHeight="1">
      <c r="A129" s="44"/>
      <c r="B129" s="44"/>
    </row>
    <row r="130" ht="15" customHeight="1"/>
    <row r="131" ht="15" customHeight="1">
      <c r="A131" s="4" t="s">
        <v>1126</v>
      </c>
    </row>
    <row r="132" ht="15" customHeight="1">
      <c r="A132" s="4" t="s">
        <v>1657</v>
      </c>
    </row>
  </sheetData>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J438"/>
  <sheetViews>
    <sheetView workbookViewId="0" topLeftCell="A1"/>
  </sheetViews>
  <sheetFormatPr defaultColWidth="17.140625" defaultRowHeight="12.75" customHeight="1"/>
  <cols>
    <col min="1" max="1" width="37.7109375" style="0" customWidth="1"/>
    <col min="2" max="2" width="11.140625" style="0" customWidth="1"/>
    <col min="3" max="3" width="9.140625" style="0" customWidth="1"/>
    <col min="4" max="4" width="17.57421875" style="0" customWidth="1"/>
    <col min="5" max="5" width="10.57421875" style="0" customWidth="1"/>
    <col min="6" max="7" width="8.8515625" style="0" customWidth="1"/>
    <col min="8" max="8" width="2.8515625" style="0" customWidth="1"/>
    <col min="9" max="9" width="6.7109375" style="0" customWidth="1"/>
    <col min="10" max="10" width="34.57421875" style="0" customWidth="1"/>
  </cols>
  <sheetData>
    <row r="1" spans="1:10" ht="28.5">
      <c r="A1" s="111" t="s">
        <v>1920</v>
      </c>
      <c r="B1" s="112"/>
      <c r="C1" s="112"/>
      <c r="D1" s="113" t="s">
        <v>2380</v>
      </c>
      <c r="E1" s="57"/>
      <c r="J1" s="114"/>
    </row>
    <row r="2" spans="1:10" ht="14.25">
      <c r="A2" s="53"/>
      <c r="B2" s="53"/>
      <c r="C2" s="53"/>
      <c r="D2" s="53"/>
      <c r="E2" s="53"/>
      <c r="F2" s="53"/>
      <c r="G2" s="53"/>
      <c r="I2" s="115" t="s">
        <v>1407</v>
      </c>
      <c r="J2" s="53"/>
    </row>
    <row r="3" spans="1:10" ht="42.75">
      <c r="A3" s="64" t="s">
        <v>606</v>
      </c>
      <c r="B3" s="116" t="s">
        <v>2549</v>
      </c>
      <c r="C3" s="117" t="s">
        <v>1459</v>
      </c>
      <c r="D3" s="116" t="s">
        <v>512</v>
      </c>
      <c r="E3" s="118" t="s">
        <v>1578</v>
      </c>
      <c r="F3" s="118" t="s">
        <v>106</v>
      </c>
      <c r="G3" s="118" t="s">
        <v>2363</v>
      </c>
      <c r="H3" s="119"/>
      <c r="I3" s="120" t="s">
        <v>1459</v>
      </c>
      <c r="J3" s="121" t="s">
        <v>479</v>
      </c>
    </row>
    <row r="4" spans="1:10" ht="14.25">
      <c r="A4" s="65" t="s">
        <v>1776</v>
      </c>
      <c r="B4" s="122" t="s">
        <v>547</v>
      </c>
      <c r="C4" s="122" t="s">
        <v>316</v>
      </c>
      <c r="D4" s="122" t="s">
        <v>2447</v>
      </c>
      <c r="E4" s="123">
        <v>1743</v>
      </c>
      <c r="F4" s="124">
        <v>0.077</v>
      </c>
      <c r="G4" s="125">
        <v>34.4</v>
      </c>
      <c r="H4" s="119"/>
      <c r="I4" s="126" t="s">
        <v>1550</v>
      </c>
      <c r="J4" s="31" t="s">
        <v>2045</v>
      </c>
    </row>
    <row r="5" spans="1:10" ht="14.25">
      <c r="A5" s="65" t="s">
        <v>901</v>
      </c>
      <c r="B5" s="122" t="s">
        <v>547</v>
      </c>
      <c r="C5" s="122" t="s">
        <v>316</v>
      </c>
      <c r="D5" s="122" t="s">
        <v>2447</v>
      </c>
      <c r="E5" s="123">
        <v>1678</v>
      </c>
      <c r="F5" s="124">
        <v>0.036</v>
      </c>
      <c r="G5" s="125">
        <v>31.6</v>
      </c>
      <c r="H5" s="119"/>
      <c r="I5" s="127" t="s">
        <v>316</v>
      </c>
      <c r="J5" s="35" t="s">
        <v>441</v>
      </c>
    </row>
    <row r="6" spans="1:10" ht="14.25">
      <c r="A6" s="65" t="s">
        <v>2477</v>
      </c>
      <c r="B6" s="122" t="s">
        <v>547</v>
      </c>
      <c r="C6" s="122" t="s">
        <v>316</v>
      </c>
      <c r="D6" s="122" t="s">
        <v>2447</v>
      </c>
      <c r="E6" s="123">
        <v>1160</v>
      </c>
      <c r="F6" s="124">
        <v>0.077</v>
      </c>
      <c r="G6" s="125">
        <v>34.4</v>
      </c>
      <c r="H6" s="119"/>
      <c r="I6" s="127" t="s">
        <v>1542</v>
      </c>
      <c r="J6" s="35" t="s">
        <v>2311</v>
      </c>
    </row>
    <row r="7" spans="1:10" ht="14.25">
      <c r="A7" s="65" t="s">
        <v>2292</v>
      </c>
      <c r="B7" s="122" t="s">
        <v>547</v>
      </c>
      <c r="C7" s="122" t="s">
        <v>316</v>
      </c>
      <c r="D7" s="122" t="s">
        <v>2447</v>
      </c>
      <c r="E7" s="123">
        <v>550</v>
      </c>
      <c r="F7" s="124">
        <v>0.077</v>
      </c>
      <c r="G7" s="125">
        <v>34.4</v>
      </c>
      <c r="H7" s="119"/>
      <c r="I7" s="127" t="s">
        <v>25</v>
      </c>
      <c r="J7" s="35" t="s">
        <v>773</v>
      </c>
    </row>
    <row r="8" spans="1:10" ht="14.25">
      <c r="A8" s="65" t="s">
        <v>2538</v>
      </c>
      <c r="B8" s="122" t="s">
        <v>547</v>
      </c>
      <c r="C8" s="122" t="s">
        <v>316</v>
      </c>
      <c r="D8" s="122" t="s">
        <v>2447</v>
      </c>
      <c r="E8" s="123">
        <v>945</v>
      </c>
      <c r="F8" s="124">
        <v>0.062</v>
      </c>
      <c r="G8" s="125">
        <v>32.2</v>
      </c>
      <c r="H8" s="119"/>
      <c r="I8" s="127" t="s">
        <v>1675</v>
      </c>
      <c r="J8" s="35" t="s">
        <v>1707</v>
      </c>
    </row>
    <row r="9" spans="1:10" ht="14.25">
      <c r="A9" s="65" t="s">
        <v>2609</v>
      </c>
      <c r="B9" s="122" t="s">
        <v>547</v>
      </c>
      <c r="C9" s="122" t="s">
        <v>316</v>
      </c>
      <c r="D9" s="122" t="s">
        <v>2447</v>
      </c>
      <c r="E9" s="123">
        <v>1655</v>
      </c>
      <c r="F9" s="124">
        <v>0.036</v>
      </c>
      <c r="G9" s="125">
        <v>31.6</v>
      </c>
      <c r="H9" s="119"/>
      <c r="I9" s="127" t="s">
        <v>1029</v>
      </c>
      <c r="J9" s="35" t="s">
        <v>1222</v>
      </c>
    </row>
    <row r="10" spans="1:10" ht="14.25">
      <c r="A10" s="65" t="s">
        <v>992</v>
      </c>
      <c r="B10" s="122" t="s">
        <v>547</v>
      </c>
      <c r="C10" s="122" t="s">
        <v>316</v>
      </c>
      <c r="D10" s="122" t="s">
        <v>2575</v>
      </c>
      <c r="E10" s="123">
        <v>1550</v>
      </c>
      <c r="F10" s="124">
        <v>0.067</v>
      </c>
      <c r="G10" s="125">
        <v>31.1</v>
      </c>
      <c r="H10" s="119"/>
      <c r="I10" s="127" t="s">
        <v>1613</v>
      </c>
      <c r="J10" s="35" t="s">
        <v>408</v>
      </c>
    </row>
    <row r="11" spans="1:10" ht="14.25">
      <c r="A11" s="65" t="s">
        <v>2691</v>
      </c>
      <c r="B11" s="122" t="s">
        <v>547</v>
      </c>
      <c r="C11" s="122" t="s">
        <v>316</v>
      </c>
      <c r="D11" s="122" t="s">
        <v>2575</v>
      </c>
      <c r="E11" s="123">
        <v>342</v>
      </c>
      <c r="F11" s="124">
        <v>0.064</v>
      </c>
      <c r="G11" s="125">
        <v>29.9</v>
      </c>
      <c r="H11" s="119"/>
      <c r="I11" s="127" t="s">
        <v>1884</v>
      </c>
      <c r="J11" s="35" t="s">
        <v>293</v>
      </c>
    </row>
    <row r="12" spans="1:10" ht="14.25">
      <c r="A12" s="65" t="s">
        <v>1254</v>
      </c>
      <c r="B12" s="122" t="s">
        <v>547</v>
      </c>
      <c r="C12" s="122" t="s">
        <v>316</v>
      </c>
      <c r="D12" s="122" t="s">
        <v>2575</v>
      </c>
      <c r="E12" s="123">
        <v>250</v>
      </c>
      <c r="F12" s="124">
        <v>0.06</v>
      </c>
      <c r="G12" s="125">
        <v>28.3</v>
      </c>
      <c r="H12" s="119"/>
      <c r="I12" s="127" t="s">
        <v>1882</v>
      </c>
      <c r="J12" s="35" t="s">
        <v>2483</v>
      </c>
    </row>
    <row r="13" spans="1:10" ht="14.25">
      <c r="A13" s="65" t="s">
        <v>2441</v>
      </c>
      <c r="B13" s="122" t="s">
        <v>547</v>
      </c>
      <c r="C13" s="122" t="s">
        <v>316</v>
      </c>
      <c r="D13" s="122" t="s">
        <v>2575</v>
      </c>
      <c r="E13" s="123">
        <v>2388</v>
      </c>
      <c r="F13" s="124">
        <v>0.066</v>
      </c>
      <c r="G13" s="125">
        <v>33.3</v>
      </c>
      <c r="H13" s="119"/>
      <c r="I13" s="127" t="s">
        <v>1898</v>
      </c>
      <c r="J13" s="35" t="s">
        <v>2312</v>
      </c>
    </row>
    <row r="14" spans="1:10" ht="14.25">
      <c r="A14" s="65" t="s">
        <v>101</v>
      </c>
      <c r="B14" s="122" t="s">
        <v>547</v>
      </c>
      <c r="C14" s="122" t="s">
        <v>316</v>
      </c>
      <c r="D14" s="122" t="s">
        <v>2575</v>
      </c>
      <c r="E14" s="123">
        <v>228</v>
      </c>
      <c r="F14" s="124">
        <v>0.06</v>
      </c>
      <c r="G14" s="125">
        <v>28.3</v>
      </c>
      <c r="H14" s="119"/>
      <c r="I14" s="127" t="s">
        <v>2706</v>
      </c>
      <c r="J14" s="35" t="s">
        <v>1966</v>
      </c>
    </row>
    <row r="15" spans="1:10" ht="14.25">
      <c r="A15" s="65" t="s">
        <v>759</v>
      </c>
      <c r="B15" s="122" t="s">
        <v>547</v>
      </c>
      <c r="C15" s="122" t="s">
        <v>316</v>
      </c>
      <c r="D15" s="122" t="s">
        <v>2575</v>
      </c>
      <c r="E15" s="123">
        <v>330</v>
      </c>
      <c r="F15" s="124">
        <v>0.064</v>
      </c>
      <c r="G15" s="125">
        <v>29.9</v>
      </c>
      <c r="H15" s="119"/>
      <c r="I15" s="127" t="s">
        <v>2241</v>
      </c>
      <c r="J15" s="35" t="s">
        <v>1778</v>
      </c>
    </row>
    <row r="16" spans="1:10" ht="14.25">
      <c r="A16" s="65" t="s">
        <v>250</v>
      </c>
      <c r="B16" s="122" t="s">
        <v>547</v>
      </c>
      <c r="C16" s="122" t="s">
        <v>316</v>
      </c>
      <c r="D16" s="122" t="s">
        <v>2575</v>
      </c>
      <c r="E16" s="123">
        <v>550</v>
      </c>
      <c r="F16" s="124">
        <v>0.06</v>
      </c>
      <c r="G16" s="125">
        <v>28.3</v>
      </c>
      <c r="H16" s="119"/>
      <c r="I16" s="128" t="s">
        <v>1821</v>
      </c>
      <c r="J16" s="39" t="s">
        <v>2750</v>
      </c>
    </row>
    <row r="17" spans="1:10" ht="14.25">
      <c r="A17" s="65" t="s">
        <v>999</v>
      </c>
      <c r="B17" s="122" t="s">
        <v>547</v>
      </c>
      <c r="C17" s="122" t="s">
        <v>316</v>
      </c>
      <c r="D17" s="122" t="s">
        <v>2575</v>
      </c>
      <c r="E17" s="123">
        <v>235</v>
      </c>
      <c r="F17" s="124">
        <v>0.06</v>
      </c>
      <c r="G17" s="125">
        <v>28.3</v>
      </c>
      <c r="H17" s="21"/>
      <c r="I17" s="70"/>
      <c r="J17" s="70"/>
    </row>
    <row r="18" spans="1:10" ht="14.25">
      <c r="A18" s="65" t="s">
        <v>1931</v>
      </c>
      <c r="B18" s="122" t="s">
        <v>547</v>
      </c>
      <c r="C18" s="122" t="s">
        <v>316</v>
      </c>
      <c r="D18" s="122" t="s">
        <v>2575</v>
      </c>
      <c r="E18" s="123">
        <v>1316</v>
      </c>
      <c r="F18" s="124">
        <v>0.063</v>
      </c>
      <c r="G18" s="125">
        <v>33.8</v>
      </c>
      <c r="H18" s="21"/>
      <c r="I18" s="4"/>
      <c r="J18" s="4"/>
    </row>
    <row r="19" spans="1:10" ht="14.25">
      <c r="A19" s="65" t="s">
        <v>1428</v>
      </c>
      <c r="B19" s="122" t="s">
        <v>547</v>
      </c>
      <c r="C19" s="122" t="s">
        <v>316</v>
      </c>
      <c r="D19" s="122" t="s">
        <v>2575</v>
      </c>
      <c r="E19" s="123">
        <v>1252</v>
      </c>
      <c r="F19" s="124">
        <v>0.063</v>
      </c>
      <c r="G19" s="125">
        <v>33.8</v>
      </c>
      <c r="H19" s="21"/>
      <c r="I19" s="4"/>
      <c r="J19" s="4"/>
    </row>
    <row r="20" spans="1:10" ht="14.25">
      <c r="A20" s="65" t="s">
        <v>905</v>
      </c>
      <c r="B20" s="122" t="s">
        <v>547</v>
      </c>
      <c r="C20" s="122" t="s">
        <v>316</v>
      </c>
      <c r="D20" s="122" t="s">
        <v>2575</v>
      </c>
      <c r="E20" s="123">
        <v>886</v>
      </c>
      <c r="F20" s="124">
        <v>0.077</v>
      </c>
      <c r="G20" s="125">
        <v>34.4</v>
      </c>
      <c r="H20" s="21"/>
      <c r="I20" s="4"/>
      <c r="J20" s="4"/>
    </row>
    <row r="21" spans="1:10" ht="14.25">
      <c r="A21" s="65" t="s">
        <v>1010</v>
      </c>
      <c r="B21" s="122" t="s">
        <v>547</v>
      </c>
      <c r="C21" s="122" t="s">
        <v>316</v>
      </c>
      <c r="D21" s="122" t="s">
        <v>1703</v>
      </c>
      <c r="E21" s="123">
        <v>211</v>
      </c>
      <c r="F21" s="124">
        <v>0.06</v>
      </c>
      <c r="G21" s="125">
        <v>28.3</v>
      </c>
      <c r="H21" s="21"/>
      <c r="I21" s="4"/>
      <c r="J21" s="4"/>
    </row>
    <row r="22" spans="1:10" ht="14.25">
      <c r="A22" s="65" t="s">
        <v>1050</v>
      </c>
      <c r="B22" s="122" t="s">
        <v>547</v>
      </c>
      <c r="C22" s="122" t="s">
        <v>316</v>
      </c>
      <c r="D22" s="122" t="s">
        <v>1703</v>
      </c>
      <c r="E22" s="123">
        <v>1961</v>
      </c>
      <c r="F22" s="124">
        <v>0.077</v>
      </c>
      <c r="G22" s="125">
        <v>34.4</v>
      </c>
      <c r="H22" s="21"/>
      <c r="I22" s="4"/>
      <c r="J22" s="4"/>
    </row>
    <row r="23" spans="1:10" ht="14.25">
      <c r="A23" s="65" t="s">
        <v>2720</v>
      </c>
      <c r="B23" s="122" t="s">
        <v>547</v>
      </c>
      <c r="C23" s="122" t="s">
        <v>316</v>
      </c>
      <c r="D23" s="122" t="s">
        <v>1703</v>
      </c>
      <c r="E23" s="123">
        <v>3938</v>
      </c>
      <c r="F23" s="124">
        <v>0.077</v>
      </c>
      <c r="G23" s="125">
        <v>34.4</v>
      </c>
      <c r="H23" s="21"/>
      <c r="I23" s="4"/>
      <c r="J23" s="4"/>
    </row>
    <row r="24" spans="1:10" ht="14.25">
      <c r="A24" s="65" t="s">
        <v>286</v>
      </c>
      <c r="B24" s="122" t="s">
        <v>547</v>
      </c>
      <c r="C24" s="122" t="s">
        <v>316</v>
      </c>
      <c r="D24" s="122" t="s">
        <v>266</v>
      </c>
      <c r="E24" s="123">
        <v>900</v>
      </c>
      <c r="F24" s="124">
        <v>0.067</v>
      </c>
      <c r="G24" s="125">
        <v>29.8</v>
      </c>
      <c r="H24" s="21"/>
      <c r="I24" s="4"/>
      <c r="J24" s="4"/>
    </row>
    <row r="25" spans="1:10" ht="14.25">
      <c r="A25" s="65" t="s">
        <v>2751</v>
      </c>
      <c r="B25" s="122" t="s">
        <v>547</v>
      </c>
      <c r="C25" s="122" t="s">
        <v>316</v>
      </c>
      <c r="D25" s="122" t="s">
        <v>266</v>
      </c>
      <c r="E25" s="123">
        <v>1114</v>
      </c>
      <c r="F25" s="124">
        <v>0.058</v>
      </c>
      <c r="G25" s="125">
        <v>25.2</v>
      </c>
      <c r="H25" s="21"/>
      <c r="I25" s="4"/>
      <c r="J25" s="4"/>
    </row>
    <row r="26" spans="1:10" ht="14.25">
      <c r="A26" s="65" t="s">
        <v>389</v>
      </c>
      <c r="B26" s="122" t="s">
        <v>547</v>
      </c>
      <c r="C26" s="122" t="s">
        <v>316</v>
      </c>
      <c r="D26" s="122" t="s">
        <v>266</v>
      </c>
      <c r="E26" s="123">
        <v>427</v>
      </c>
      <c r="F26" s="124">
        <v>0.058</v>
      </c>
      <c r="G26" s="125">
        <v>25.2</v>
      </c>
      <c r="H26" s="21"/>
      <c r="I26" s="4"/>
      <c r="J26" s="4"/>
    </row>
    <row r="27" spans="1:10" ht="14.25">
      <c r="A27" s="65" t="s">
        <v>97</v>
      </c>
      <c r="B27" s="122" t="s">
        <v>547</v>
      </c>
      <c r="C27" s="122" t="s">
        <v>316</v>
      </c>
      <c r="D27" s="122" t="s">
        <v>266</v>
      </c>
      <c r="E27" s="123">
        <v>565</v>
      </c>
      <c r="F27" s="124">
        <v>0.077</v>
      </c>
      <c r="G27" s="125">
        <v>34.4</v>
      </c>
      <c r="H27" s="21"/>
      <c r="I27" s="4"/>
      <c r="J27" s="4"/>
    </row>
    <row r="28" spans="1:10" ht="14.25">
      <c r="A28" s="65" t="s">
        <v>1740</v>
      </c>
      <c r="B28" s="122" t="s">
        <v>547</v>
      </c>
      <c r="C28" s="122" t="s">
        <v>316</v>
      </c>
      <c r="D28" s="122" t="s">
        <v>266</v>
      </c>
      <c r="E28" s="123">
        <v>669</v>
      </c>
      <c r="F28" s="124">
        <v>0.058</v>
      </c>
      <c r="G28" s="125">
        <v>25.2</v>
      </c>
      <c r="H28" s="21"/>
      <c r="I28" s="4"/>
      <c r="J28" s="4"/>
    </row>
    <row r="29" spans="1:10" ht="14.25">
      <c r="A29" s="65" t="s">
        <v>1170</v>
      </c>
      <c r="B29" s="122" t="s">
        <v>547</v>
      </c>
      <c r="C29" s="122" t="s">
        <v>316</v>
      </c>
      <c r="D29" s="122" t="s">
        <v>266</v>
      </c>
      <c r="E29" s="123">
        <v>697</v>
      </c>
      <c r="F29" s="124">
        <v>0.058</v>
      </c>
      <c r="G29" s="125">
        <v>25.2</v>
      </c>
      <c r="H29" s="21"/>
      <c r="I29" s="4"/>
      <c r="J29" s="4"/>
    </row>
    <row r="30" spans="1:10" ht="14.25">
      <c r="A30" s="65" t="s">
        <v>1532</v>
      </c>
      <c r="B30" s="122" t="s">
        <v>547</v>
      </c>
      <c r="C30" s="122" t="s">
        <v>316</v>
      </c>
      <c r="D30" s="122" t="s">
        <v>2376</v>
      </c>
      <c r="E30" s="123">
        <v>490</v>
      </c>
      <c r="F30" s="124">
        <v>0.06</v>
      </c>
      <c r="G30" s="125">
        <v>28.3</v>
      </c>
      <c r="H30" s="21"/>
      <c r="I30" s="4"/>
      <c r="J30" s="4"/>
    </row>
    <row r="31" spans="1:10" ht="14.25">
      <c r="A31" s="65" t="s">
        <v>2494</v>
      </c>
      <c r="B31" s="122" t="s">
        <v>547</v>
      </c>
      <c r="C31" s="122" t="s">
        <v>316</v>
      </c>
      <c r="D31" s="122" t="s">
        <v>2376</v>
      </c>
      <c r="E31" s="123">
        <v>1752</v>
      </c>
      <c r="F31" s="124">
        <v>0.075</v>
      </c>
      <c r="G31" s="125">
        <v>33.6</v>
      </c>
      <c r="H31" s="21"/>
      <c r="I31" s="4"/>
      <c r="J31" s="4"/>
    </row>
    <row r="32" spans="1:10" ht="14.25">
      <c r="A32" s="65" t="s">
        <v>404</v>
      </c>
      <c r="B32" s="122" t="s">
        <v>547</v>
      </c>
      <c r="C32" s="122" t="s">
        <v>316</v>
      </c>
      <c r="D32" s="122" t="s">
        <v>2376</v>
      </c>
      <c r="E32" s="123">
        <v>320</v>
      </c>
      <c r="F32" s="124">
        <v>0.064</v>
      </c>
      <c r="G32" s="125">
        <v>29.9</v>
      </c>
      <c r="H32" s="21"/>
      <c r="I32" s="4"/>
      <c r="J32" s="4"/>
    </row>
    <row r="33" spans="1:10" ht="14.25">
      <c r="A33" s="65" t="s">
        <v>2449</v>
      </c>
      <c r="B33" s="122" t="s">
        <v>547</v>
      </c>
      <c r="C33" s="122" t="s">
        <v>316</v>
      </c>
      <c r="D33" s="122" t="s">
        <v>2376</v>
      </c>
      <c r="E33" s="123">
        <v>417</v>
      </c>
      <c r="F33" s="124">
        <v>0.077</v>
      </c>
      <c r="G33" s="125">
        <v>34.4</v>
      </c>
      <c r="H33" s="21"/>
      <c r="I33" s="4"/>
      <c r="J33" s="4"/>
    </row>
    <row r="34" spans="1:10" ht="14.25">
      <c r="A34" s="65" t="s">
        <v>135</v>
      </c>
      <c r="B34" s="122" t="s">
        <v>547</v>
      </c>
      <c r="C34" s="122" t="s">
        <v>316</v>
      </c>
      <c r="D34" s="122" t="s">
        <v>2376</v>
      </c>
      <c r="E34" s="123">
        <v>270</v>
      </c>
      <c r="F34" s="124">
        <v>0.06</v>
      </c>
      <c r="G34" s="125">
        <v>28.3</v>
      </c>
      <c r="H34" s="21"/>
      <c r="I34" s="4"/>
      <c r="J34" s="4"/>
    </row>
    <row r="35" spans="1:10" ht="14.25">
      <c r="A35" s="65" t="s">
        <v>764</v>
      </c>
      <c r="B35" s="122" t="s">
        <v>547</v>
      </c>
      <c r="C35" s="122" t="s">
        <v>316</v>
      </c>
      <c r="D35" s="122" t="s">
        <v>2376</v>
      </c>
      <c r="E35" s="123">
        <v>3131</v>
      </c>
      <c r="F35" s="124">
        <v>0.063</v>
      </c>
      <c r="G35" s="125">
        <v>33.8</v>
      </c>
      <c r="H35" s="21"/>
      <c r="I35" s="4"/>
      <c r="J35" s="4"/>
    </row>
    <row r="36" spans="1:10" ht="14.25">
      <c r="A36" s="65" t="s">
        <v>1766</v>
      </c>
      <c r="B36" s="122" t="s">
        <v>547</v>
      </c>
      <c r="C36" s="122" t="s">
        <v>316</v>
      </c>
      <c r="D36" s="122" t="s">
        <v>2376</v>
      </c>
      <c r="E36" s="123">
        <v>435</v>
      </c>
      <c r="F36" s="124">
        <v>0.077</v>
      </c>
      <c r="G36" s="125">
        <v>34.4</v>
      </c>
      <c r="H36" s="21"/>
      <c r="I36" s="4"/>
      <c r="J36" s="4"/>
    </row>
    <row r="37" spans="1:10" ht="14.25">
      <c r="A37" s="65" t="s">
        <v>887</v>
      </c>
      <c r="B37" s="122" t="s">
        <v>547</v>
      </c>
      <c r="C37" s="122" t="s">
        <v>316</v>
      </c>
      <c r="D37" s="122" t="s">
        <v>2376</v>
      </c>
      <c r="E37" s="123">
        <v>955</v>
      </c>
      <c r="F37" s="124">
        <v>0.077</v>
      </c>
      <c r="G37" s="125">
        <v>34.4</v>
      </c>
      <c r="H37" s="21"/>
      <c r="I37" s="4"/>
      <c r="J37" s="4"/>
    </row>
    <row r="38" spans="1:10" ht="14.25">
      <c r="A38" s="65" t="s">
        <v>2471</v>
      </c>
      <c r="B38" s="122" t="s">
        <v>547</v>
      </c>
      <c r="C38" s="122" t="s">
        <v>316</v>
      </c>
      <c r="D38" s="122" t="s">
        <v>2376</v>
      </c>
      <c r="E38" s="123">
        <v>469</v>
      </c>
      <c r="F38" s="124">
        <v>0.077</v>
      </c>
      <c r="G38" s="125">
        <v>34.4</v>
      </c>
      <c r="H38" s="21"/>
      <c r="I38" s="4"/>
      <c r="J38" s="4"/>
    </row>
    <row r="39" spans="1:10" ht="14.25">
      <c r="A39" s="65" t="s">
        <v>885</v>
      </c>
      <c r="B39" s="122" t="s">
        <v>547</v>
      </c>
      <c r="C39" s="122" t="s">
        <v>316</v>
      </c>
      <c r="D39" s="122" t="s">
        <v>2376</v>
      </c>
      <c r="E39" s="123">
        <v>1625</v>
      </c>
      <c r="F39" s="124">
        <v>0.071</v>
      </c>
      <c r="G39" s="125">
        <v>32.4</v>
      </c>
      <c r="H39" s="21"/>
      <c r="I39" s="4"/>
      <c r="J39" s="4"/>
    </row>
    <row r="40" spans="1:10" ht="14.25">
      <c r="A40" s="65" t="s">
        <v>2031</v>
      </c>
      <c r="B40" s="122" t="s">
        <v>547</v>
      </c>
      <c r="C40" s="122" t="s">
        <v>316</v>
      </c>
      <c r="D40" s="122" t="s">
        <v>2376</v>
      </c>
      <c r="E40" s="123">
        <v>454</v>
      </c>
      <c r="F40" s="124">
        <v>0.06</v>
      </c>
      <c r="G40" s="125">
        <v>28.3</v>
      </c>
      <c r="H40" s="21"/>
      <c r="I40" s="4"/>
      <c r="J40" s="4"/>
    </row>
    <row r="41" spans="1:10" ht="14.25">
      <c r="A41" s="65" t="s">
        <v>568</v>
      </c>
      <c r="B41" s="122" t="s">
        <v>547</v>
      </c>
      <c r="C41" s="122" t="s">
        <v>316</v>
      </c>
      <c r="D41" s="122" t="s">
        <v>2376</v>
      </c>
      <c r="E41" s="123">
        <v>592</v>
      </c>
      <c r="F41" s="124">
        <v>0.062</v>
      </c>
      <c r="G41" s="125">
        <v>29.2</v>
      </c>
      <c r="H41" s="21"/>
      <c r="I41" s="4"/>
      <c r="J41" s="4"/>
    </row>
    <row r="42" spans="1:10" ht="14.25">
      <c r="A42" s="65" t="s">
        <v>2110</v>
      </c>
      <c r="B42" s="122" t="s">
        <v>547</v>
      </c>
      <c r="C42" s="122" t="s">
        <v>316</v>
      </c>
      <c r="D42" s="122" t="s">
        <v>2459</v>
      </c>
      <c r="E42" s="123">
        <v>1270</v>
      </c>
      <c r="F42" s="124">
        <v>0.063</v>
      </c>
      <c r="G42" s="125">
        <v>33.8</v>
      </c>
      <c r="H42" s="21"/>
      <c r="I42" s="4"/>
      <c r="J42" s="4"/>
    </row>
    <row r="43" spans="1:10" ht="14.25">
      <c r="A43" s="65" t="s">
        <v>582</v>
      </c>
      <c r="B43" s="122" t="s">
        <v>547</v>
      </c>
      <c r="C43" s="122" t="s">
        <v>316</v>
      </c>
      <c r="D43" s="122" t="s">
        <v>2459</v>
      </c>
      <c r="E43" s="123">
        <v>515</v>
      </c>
      <c r="F43" s="124">
        <v>0.06</v>
      </c>
      <c r="G43" s="125">
        <v>28.3</v>
      </c>
      <c r="H43" s="21"/>
      <c r="I43" s="4"/>
      <c r="J43" s="4"/>
    </row>
    <row r="44" spans="1:10" ht="14.25">
      <c r="A44" s="65" t="s">
        <v>2406</v>
      </c>
      <c r="B44" s="122" t="s">
        <v>547</v>
      </c>
      <c r="C44" s="122" t="s">
        <v>316</v>
      </c>
      <c r="D44" s="122" t="s">
        <v>2459</v>
      </c>
      <c r="E44" s="123">
        <v>1440</v>
      </c>
      <c r="F44" s="124">
        <v>0.047</v>
      </c>
      <c r="G44" s="125">
        <v>30.6</v>
      </c>
      <c r="H44" s="21"/>
      <c r="I44" s="4"/>
      <c r="J44" s="4"/>
    </row>
    <row r="45" spans="1:10" ht="14.25">
      <c r="A45" s="65" t="s">
        <v>1135</v>
      </c>
      <c r="B45" s="122" t="s">
        <v>547</v>
      </c>
      <c r="C45" s="122" t="s">
        <v>316</v>
      </c>
      <c r="D45" s="122" t="s">
        <v>2459</v>
      </c>
      <c r="E45" s="123">
        <v>3115</v>
      </c>
      <c r="F45" s="124">
        <v>0.063</v>
      </c>
      <c r="G45" s="125">
        <v>33.8</v>
      </c>
      <c r="H45" s="21"/>
      <c r="I45" s="4"/>
      <c r="J45" s="4"/>
    </row>
    <row r="46" spans="1:10" ht="14.25">
      <c r="A46" s="65" t="s">
        <v>1547</v>
      </c>
      <c r="B46" s="122" t="s">
        <v>547</v>
      </c>
      <c r="C46" s="122" t="s">
        <v>316</v>
      </c>
      <c r="D46" s="122" t="s">
        <v>2459</v>
      </c>
      <c r="E46" s="123">
        <v>523</v>
      </c>
      <c r="F46" s="124">
        <v>0.06</v>
      </c>
      <c r="G46" s="125">
        <v>28.3</v>
      </c>
      <c r="H46" s="21"/>
      <c r="I46" s="4"/>
      <c r="J46" s="4"/>
    </row>
    <row r="47" spans="1:10" ht="14.25">
      <c r="A47" s="65" t="s">
        <v>1687</v>
      </c>
      <c r="B47" s="122" t="s">
        <v>547</v>
      </c>
      <c r="C47" s="122" t="s">
        <v>316</v>
      </c>
      <c r="D47" s="122" t="s">
        <v>2459</v>
      </c>
      <c r="E47" s="123">
        <v>752</v>
      </c>
      <c r="F47" s="124">
        <v>0.071</v>
      </c>
      <c r="G47" s="125">
        <v>32.6</v>
      </c>
      <c r="H47" s="21"/>
      <c r="I47" s="4"/>
      <c r="J47" s="4"/>
    </row>
    <row r="48" spans="1:10" ht="14.25">
      <c r="A48" s="65" t="s">
        <v>1078</v>
      </c>
      <c r="B48" s="122" t="s">
        <v>547</v>
      </c>
      <c r="C48" s="122" t="s">
        <v>316</v>
      </c>
      <c r="D48" s="122" t="s">
        <v>2459</v>
      </c>
      <c r="E48" s="123">
        <v>520</v>
      </c>
      <c r="F48" s="124">
        <v>0.077</v>
      </c>
      <c r="G48" s="125">
        <v>34.4</v>
      </c>
      <c r="H48" s="21"/>
      <c r="I48" s="4"/>
      <c r="J48" s="4"/>
    </row>
    <row r="49" spans="1:10" ht="14.25">
      <c r="A49" s="65" t="s">
        <v>1032</v>
      </c>
      <c r="B49" s="122" t="s">
        <v>547</v>
      </c>
      <c r="C49" s="122" t="s">
        <v>316</v>
      </c>
      <c r="D49" s="122" t="s">
        <v>1303</v>
      </c>
      <c r="E49" s="123">
        <v>1764</v>
      </c>
      <c r="F49" s="124">
        <v>0.077</v>
      </c>
      <c r="G49" s="125">
        <v>34.4</v>
      </c>
      <c r="H49" s="21"/>
      <c r="I49" s="4"/>
      <c r="J49" s="4"/>
    </row>
    <row r="50" spans="1:10" ht="14.25">
      <c r="A50" s="65" t="s">
        <v>2574</v>
      </c>
      <c r="B50" s="122" t="s">
        <v>547</v>
      </c>
      <c r="C50" s="122" t="s">
        <v>316</v>
      </c>
      <c r="D50" s="122" t="s">
        <v>1303</v>
      </c>
      <c r="E50" s="123">
        <v>900</v>
      </c>
      <c r="F50" s="124">
        <v>0.072</v>
      </c>
      <c r="G50" s="125">
        <v>32.7</v>
      </c>
      <c r="H50" s="21"/>
      <c r="I50" s="4"/>
      <c r="J50" s="4"/>
    </row>
    <row r="51" spans="1:10" ht="14.25">
      <c r="A51" s="65" t="s">
        <v>675</v>
      </c>
      <c r="B51" s="122" t="s">
        <v>547</v>
      </c>
      <c r="C51" s="122" t="s">
        <v>316</v>
      </c>
      <c r="D51" s="122" t="s">
        <v>1303</v>
      </c>
      <c r="E51" s="123">
        <v>200</v>
      </c>
      <c r="F51" s="124">
        <v>0.06</v>
      </c>
      <c r="G51" s="125">
        <v>28.3</v>
      </c>
      <c r="H51" s="21"/>
      <c r="I51" s="4"/>
      <c r="J51" s="4"/>
    </row>
    <row r="52" spans="1:10" ht="14.25">
      <c r="A52" s="65" t="s">
        <v>1763</v>
      </c>
      <c r="B52" s="122" t="s">
        <v>547</v>
      </c>
      <c r="C52" s="122" t="s">
        <v>316</v>
      </c>
      <c r="D52" s="122" t="s">
        <v>1303</v>
      </c>
      <c r="E52" s="123">
        <v>358</v>
      </c>
      <c r="F52" s="124">
        <v>0.064</v>
      </c>
      <c r="G52" s="125">
        <v>29.9</v>
      </c>
      <c r="H52" s="21"/>
      <c r="I52" s="4"/>
      <c r="J52" s="4"/>
    </row>
    <row r="53" spans="1:10" ht="14.25">
      <c r="A53" s="65" t="s">
        <v>952</v>
      </c>
      <c r="B53" s="122" t="s">
        <v>547</v>
      </c>
      <c r="C53" s="122" t="s">
        <v>316</v>
      </c>
      <c r="D53" s="122" t="s">
        <v>1303</v>
      </c>
      <c r="E53" s="123">
        <v>598</v>
      </c>
      <c r="F53" s="124">
        <v>0.062</v>
      </c>
      <c r="G53" s="125">
        <v>29.2</v>
      </c>
      <c r="H53" s="21"/>
      <c r="I53" s="4"/>
      <c r="J53" s="4"/>
    </row>
    <row r="54" spans="1:10" ht="14.25">
      <c r="A54" s="65" t="s">
        <v>1114</v>
      </c>
      <c r="B54" s="122" t="s">
        <v>547</v>
      </c>
      <c r="C54" s="122" t="s">
        <v>316</v>
      </c>
      <c r="D54" s="122" t="s">
        <v>1303</v>
      </c>
      <c r="E54" s="123">
        <v>438</v>
      </c>
      <c r="F54" s="124">
        <v>0.077</v>
      </c>
      <c r="G54" s="125">
        <v>34.4</v>
      </c>
      <c r="H54" s="21"/>
      <c r="I54" s="4"/>
      <c r="J54" s="4"/>
    </row>
    <row r="55" spans="1:10" ht="14.25">
      <c r="A55" s="65" t="s">
        <v>2535</v>
      </c>
      <c r="B55" s="122" t="s">
        <v>547</v>
      </c>
      <c r="C55" s="122" t="s">
        <v>316</v>
      </c>
      <c r="D55" s="122" t="s">
        <v>1303</v>
      </c>
      <c r="E55" s="123">
        <v>215</v>
      </c>
      <c r="F55" s="124">
        <v>0.06</v>
      </c>
      <c r="G55" s="125">
        <v>28.3</v>
      </c>
      <c r="H55" s="21"/>
      <c r="I55" s="4"/>
      <c r="J55" s="4"/>
    </row>
    <row r="56" spans="1:10" ht="14.25">
      <c r="A56" s="65" t="s">
        <v>254</v>
      </c>
      <c r="B56" s="122" t="s">
        <v>547</v>
      </c>
      <c r="C56" s="122" t="s">
        <v>316</v>
      </c>
      <c r="D56" s="122" t="s">
        <v>1303</v>
      </c>
      <c r="E56" s="123">
        <v>2406</v>
      </c>
      <c r="F56" s="124">
        <v>0.066</v>
      </c>
      <c r="G56" s="125">
        <v>33.9</v>
      </c>
      <c r="H56" s="21"/>
      <c r="I56" s="4"/>
      <c r="J56" s="4"/>
    </row>
    <row r="57" spans="1:10" ht="14.25">
      <c r="A57" s="65" t="s">
        <v>917</v>
      </c>
      <c r="B57" s="122" t="s">
        <v>547</v>
      </c>
      <c r="C57" s="122" t="s">
        <v>316</v>
      </c>
      <c r="D57" s="122" t="s">
        <v>1303</v>
      </c>
      <c r="E57" s="123">
        <v>603</v>
      </c>
      <c r="F57" s="124">
        <v>0.062</v>
      </c>
      <c r="G57" s="125">
        <v>29.2</v>
      </c>
      <c r="H57" s="21"/>
      <c r="I57" s="4"/>
      <c r="J57" s="4"/>
    </row>
    <row r="58" spans="1:10" ht="14.25">
      <c r="A58" s="65" t="s">
        <v>821</v>
      </c>
      <c r="B58" s="122" t="s">
        <v>547</v>
      </c>
      <c r="C58" s="122" t="s">
        <v>316</v>
      </c>
      <c r="D58" s="122" t="s">
        <v>1303</v>
      </c>
      <c r="E58" s="123">
        <v>203</v>
      </c>
      <c r="F58" s="124">
        <v>0.06</v>
      </c>
      <c r="G58" s="125">
        <v>28.3</v>
      </c>
      <c r="H58" s="21"/>
      <c r="I58" s="4"/>
      <c r="J58" s="4"/>
    </row>
    <row r="59" spans="1:10" ht="14.25">
      <c r="A59" s="65" t="s">
        <v>1348</v>
      </c>
      <c r="B59" s="122" t="s">
        <v>547</v>
      </c>
      <c r="C59" s="122" t="s">
        <v>316</v>
      </c>
      <c r="D59" s="122" t="s">
        <v>1303</v>
      </c>
      <c r="E59" s="123">
        <v>1201</v>
      </c>
      <c r="F59" s="124">
        <v>0.07</v>
      </c>
      <c r="G59" s="125">
        <v>34.1</v>
      </c>
      <c r="H59" s="21"/>
      <c r="I59" s="4"/>
      <c r="J59" s="4"/>
    </row>
    <row r="60" spans="1:10" ht="14.25">
      <c r="A60" s="65" t="s">
        <v>2214</v>
      </c>
      <c r="B60" s="122" t="s">
        <v>547</v>
      </c>
      <c r="C60" s="122" t="s">
        <v>316</v>
      </c>
      <c r="D60" s="122" t="s">
        <v>1303</v>
      </c>
      <c r="E60" s="123">
        <v>1181</v>
      </c>
      <c r="F60" s="124">
        <v>0.07</v>
      </c>
      <c r="G60" s="125">
        <v>34.1</v>
      </c>
      <c r="H60" s="21"/>
      <c r="I60" s="4"/>
      <c r="J60" s="4"/>
    </row>
    <row r="61" spans="1:10" ht="14.25">
      <c r="A61" s="65" t="s">
        <v>1313</v>
      </c>
      <c r="B61" s="122" t="s">
        <v>547</v>
      </c>
      <c r="C61" s="122" t="s">
        <v>316</v>
      </c>
      <c r="D61" s="122" t="s">
        <v>1303</v>
      </c>
      <c r="E61" s="123">
        <v>993</v>
      </c>
      <c r="F61" s="124">
        <v>0.077</v>
      </c>
      <c r="G61" s="125">
        <v>34.4</v>
      </c>
      <c r="H61" s="21"/>
      <c r="I61" s="4"/>
      <c r="J61" s="4"/>
    </row>
    <row r="62" spans="1:10" ht="14.25">
      <c r="A62" s="65" t="s">
        <v>2470</v>
      </c>
      <c r="B62" s="122" t="s">
        <v>547</v>
      </c>
      <c r="C62" s="122" t="s">
        <v>316</v>
      </c>
      <c r="D62" s="122" t="s">
        <v>1303</v>
      </c>
      <c r="E62" s="123">
        <v>355</v>
      </c>
      <c r="F62" s="124">
        <v>0.064</v>
      </c>
      <c r="G62" s="125">
        <v>29.9</v>
      </c>
      <c r="H62" s="21"/>
      <c r="I62" s="4"/>
      <c r="J62" s="4"/>
    </row>
    <row r="63" spans="1:10" ht="14.25">
      <c r="A63" s="65" t="s">
        <v>1058</v>
      </c>
      <c r="B63" s="122" t="s">
        <v>547</v>
      </c>
      <c r="C63" s="122" t="s">
        <v>316</v>
      </c>
      <c r="D63" s="122" t="s">
        <v>229</v>
      </c>
      <c r="E63" s="123">
        <v>528</v>
      </c>
      <c r="F63" s="124">
        <v>0.077</v>
      </c>
      <c r="G63" s="125">
        <v>34.4</v>
      </c>
      <c r="H63" s="21"/>
      <c r="I63" s="4"/>
      <c r="J63" s="4"/>
    </row>
    <row r="64" spans="1:10" ht="14.25">
      <c r="A64" s="65" t="s">
        <v>1518</v>
      </c>
      <c r="B64" s="122" t="s">
        <v>547</v>
      </c>
      <c r="C64" s="122" t="s">
        <v>316</v>
      </c>
      <c r="D64" s="122" t="s">
        <v>229</v>
      </c>
      <c r="E64" s="123">
        <v>475</v>
      </c>
      <c r="F64" s="124">
        <v>0.077</v>
      </c>
      <c r="G64" s="125">
        <v>34.4</v>
      </c>
      <c r="H64" s="21"/>
      <c r="I64" s="4"/>
      <c r="J64" s="4"/>
    </row>
    <row r="65" spans="1:10" ht="14.25">
      <c r="A65" s="65" t="s">
        <v>1902</v>
      </c>
      <c r="B65" s="122" t="s">
        <v>547</v>
      </c>
      <c r="C65" s="122" t="s">
        <v>316</v>
      </c>
      <c r="D65" s="122" t="s">
        <v>229</v>
      </c>
      <c r="E65" s="123">
        <v>886</v>
      </c>
      <c r="F65" s="124">
        <v>0.072</v>
      </c>
      <c r="G65" s="125">
        <v>32.6</v>
      </c>
      <c r="H65" s="21"/>
      <c r="I65" s="4"/>
      <c r="J65" s="4"/>
    </row>
    <row r="66" spans="1:10" ht="14.25">
      <c r="A66" s="65" t="s">
        <v>2006</v>
      </c>
      <c r="B66" s="122" t="s">
        <v>547</v>
      </c>
      <c r="C66" s="122" t="s">
        <v>316</v>
      </c>
      <c r="D66" s="122" t="s">
        <v>229</v>
      </c>
      <c r="E66" s="123">
        <v>351</v>
      </c>
      <c r="F66" s="124">
        <v>0.064</v>
      </c>
      <c r="G66" s="125">
        <v>29.9</v>
      </c>
      <c r="H66" s="21"/>
      <c r="I66" s="4"/>
      <c r="J66" s="4"/>
    </row>
    <row r="67" spans="1:10" ht="14.25">
      <c r="A67" s="65" t="s">
        <v>2443</v>
      </c>
      <c r="B67" s="122" t="s">
        <v>547</v>
      </c>
      <c r="C67" s="122" t="s">
        <v>316</v>
      </c>
      <c r="D67" s="122" t="s">
        <v>229</v>
      </c>
      <c r="E67" s="123">
        <v>810</v>
      </c>
      <c r="F67" s="124">
        <v>0.071</v>
      </c>
      <c r="G67" s="125">
        <v>32.2</v>
      </c>
      <c r="H67" s="21"/>
      <c r="I67" s="4"/>
      <c r="J67" s="4"/>
    </row>
    <row r="68" spans="1:10" ht="14.25">
      <c r="A68" s="65" t="s">
        <v>1599</v>
      </c>
      <c r="B68" s="122" t="s">
        <v>547</v>
      </c>
      <c r="C68" s="122" t="s">
        <v>316</v>
      </c>
      <c r="D68" s="122" t="s">
        <v>229</v>
      </c>
      <c r="E68" s="123">
        <v>644</v>
      </c>
      <c r="F68" s="124">
        <v>0.063</v>
      </c>
      <c r="G68" s="125">
        <v>33.8</v>
      </c>
      <c r="H68" s="21"/>
      <c r="I68" s="4"/>
      <c r="J68" s="4"/>
    </row>
    <row r="69" spans="1:10" ht="14.25">
      <c r="A69" s="65" t="s">
        <v>1154</v>
      </c>
      <c r="B69" s="122" t="s">
        <v>547</v>
      </c>
      <c r="C69" s="122" t="s">
        <v>316</v>
      </c>
      <c r="D69" s="122" t="s">
        <v>229</v>
      </c>
      <c r="E69" s="123">
        <v>393</v>
      </c>
      <c r="F69" s="124">
        <v>0.064</v>
      </c>
      <c r="G69" s="125">
        <v>29.9</v>
      </c>
      <c r="H69" s="21"/>
      <c r="I69" s="4"/>
      <c r="J69" s="4"/>
    </row>
    <row r="70" spans="1:10" ht="14.25">
      <c r="A70" s="65" t="s">
        <v>1073</v>
      </c>
      <c r="B70" s="122" t="s">
        <v>547</v>
      </c>
      <c r="C70" s="122" t="s">
        <v>316</v>
      </c>
      <c r="D70" s="122" t="s">
        <v>229</v>
      </c>
      <c r="E70" s="123">
        <v>262</v>
      </c>
      <c r="F70" s="124">
        <v>0.06</v>
      </c>
      <c r="G70" s="125">
        <v>28.3</v>
      </c>
      <c r="H70" s="21"/>
      <c r="I70" s="4"/>
      <c r="J70" s="4"/>
    </row>
    <row r="71" spans="1:10" ht="14.25">
      <c r="A71" s="65" t="s">
        <v>1986</v>
      </c>
      <c r="B71" s="122" t="s">
        <v>547</v>
      </c>
      <c r="C71" s="122" t="s">
        <v>316</v>
      </c>
      <c r="D71" s="122" t="s">
        <v>229</v>
      </c>
      <c r="E71" s="123">
        <v>745</v>
      </c>
      <c r="F71" s="124">
        <v>0.063</v>
      </c>
      <c r="G71" s="125">
        <v>33.8</v>
      </c>
      <c r="H71" s="21"/>
      <c r="I71" s="4"/>
      <c r="J71" s="4"/>
    </row>
    <row r="72" spans="1:10" ht="14.25">
      <c r="A72" s="65" t="s">
        <v>399</v>
      </c>
      <c r="B72" s="122" t="s">
        <v>547</v>
      </c>
      <c r="C72" s="122" t="s">
        <v>316</v>
      </c>
      <c r="D72" s="122" t="s">
        <v>229</v>
      </c>
      <c r="E72" s="123">
        <v>212</v>
      </c>
      <c r="F72" s="124">
        <v>0.06</v>
      </c>
      <c r="G72" s="125">
        <v>28.3</v>
      </c>
      <c r="H72" s="21"/>
      <c r="I72" s="4"/>
      <c r="J72" s="4"/>
    </row>
    <row r="73" spans="1:10" ht="14.25">
      <c r="A73" s="65" t="s">
        <v>893</v>
      </c>
      <c r="B73" s="122" t="s">
        <v>547</v>
      </c>
      <c r="C73" s="122" t="s">
        <v>316</v>
      </c>
      <c r="D73" s="122" t="s">
        <v>229</v>
      </c>
      <c r="E73" s="123">
        <v>710</v>
      </c>
      <c r="F73" s="124">
        <v>0.063</v>
      </c>
      <c r="G73" s="125">
        <v>33.8</v>
      </c>
      <c r="H73" s="21"/>
      <c r="I73" s="4"/>
      <c r="J73" s="4"/>
    </row>
    <row r="74" spans="1:10" ht="14.25">
      <c r="A74" s="65" t="s">
        <v>2724</v>
      </c>
      <c r="B74" s="122" t="s">
        <v>547</v>
      </c>
      <c r="C74" s="122" t="s">
        <v>316</v>
      </c>
      <c r="D74" s="122" t="s">
        <v>229</v>
      </c>
      <c r="E74" s="123">
        <v>2243</v>
      </c>
      <c r="F74" s="124">
        <v>0.052</v>
      </c>
      <c r="G74" s="125">
        <v>32.9</v>
      </c>
      <c r="H74" s="21"/>
      <c r="I74" s="4"/>
      <c r="J74" s="4"/>
    </row>
    <row r="75" spans="1:10" ht="14.25">
      <c r="A75" s="65" t="s">
        <v>660</v>
      </c>
      <c r="B75" s="122" t="s">
        <v>547</v>
      </c>
      <c r="C75" s="122" t="s">
        <v>316</v>
      </c>
      <c r="D75" s="122" t="s">
        <v>229</v>
      </c>
      <c r="E75" s="123">
        <v>1490</v>
      </c>
      <c r="F75" s="124">
        <v>0.048</v>
      </c>
      <c r="G75" s="125">
        <v>32.6</v>
      </c>
      <c r="H75" s="21"/>
      <c r="I75" s="4"/>
      <c r="J75" s="4"/>
    </row>
    <row r="76" spans="1:10" ht="14.25">
      <c r="A76" s="65" t="s">
        <v>2352</v>
      </c>
      <c r="B76" s="122" t="s">
        <v>547</v>
      </c>
      <c r="C76" s="122" t="s">
        <v>316</v>
      </c>
      <c r="D76" s="122" t="s">
        <v>209</v>
      </c>
      <c r="E76" s="123">
        <v>1118</v>
      </c>
      <c r="F76" s="124">
        <v>0.077</v>
      </c>
      <c r="G76" s="125">
        <v>34.4</v>
      </c>
      <c r="H76" s="21"/>
      <c r="I76" s="4"/>
      <c r="J76" s="4"/>
    </row>
    <row r="77" spans="1:10" ht="14.25">
      <c r="A77" s="65" t="s">
        <v>224</v>
      </c>
      <c r="B77" s="122" t="s">
        <v>547</v>
      </c>
      <c r="C77" s="122" t="s">
        <v>316</v>
      </c>
      <c r="D77" s="122" t="s">
        <v>209</v>
      </c>
      <c r="E77" s="123">
        <v>734</v>
      </c>
      <c r="F77" s="124">
        <v>0.071</v>
      </c>
      <c r="G77" s="125">
        <v>32.5</v>
      </c>
      <c r="H77" s="21"/>
      <c r="I77" s="4"/>
      <c r="J77" s="4"/>
    </row>
    <row r="78" spans="1:10" ht="14.25">
      <c r="A78" s="65" t="s">
        <v>967</v>
      </c>
      <c r="B78" s="122" t="s">
        <v>547</v>
      </c>
      <c r="C78" s="122" t="s">
        <v>316</v>
      </c>
      <c r="D78" s="122" t="s">
        <v>209</v>
      </c>
      <c r="E78" s="123">
        <v>615</v>
      </c>
      <c r="F78" s="124">
        <v>0.063</v>
      </c>
      <c r="G78" s="125">
        <v>33.8</v>
      </c>
      <c r="H78" s="21"/>
      <c r="I78" s="4"/>
      <c r="J78" s="4"/>
    </row>
    <row r="79" spans="1:10" ht="14.25">
      <c r="A79" s="65" t="s">
        <v>2058</v>
      </c>
      <c r="B79" s="122" t="s">
        <v>547</v>
      </c>
      <c r="C79" s="122" t="s">
        <v>316</v>
      </c>
      <c r="D79" s="122" t="s">
        <v>209</v>
      </c>
      <c r="E79" s="123">
        <v>1216</v>
      </c>
      <c r="F79" s="124">
        <v>0.063</v>
      </c>
      <c r="G79" s="125">
        <v>33.8</v>
      </c>
      <c r="H79" s="21"/>
      <c r="I79" s="4"/>
      <c r="J79" s="4"/>
    </row>
    <row r="80" spans="1:10" ht="14.25">
      <c r="A80" s="65" t="s">
        <v>539</v>
      </c>
      <c r="B80" s="122" t="s">
        <v>547</v>
      </c>
      <c r="C80" s="122" t="s">
        <v>316</v>
      </c>
      <c r="D80" s="122" t="s">
        <v>209</v>
      </c>
      <c r="E80" s="123">
        <v>1135</v>
      </c>
      <c r="F80" s="124">
        <v>0.061</v>
      </c>
      <c r="G80" s="125">
        <v>28.7</v>
      </c>
      <c r="H80" s="21"/>
      <c r="I80" s="4"/>
      <c r="J80" s="4"/>
    </row>
    <row r="81" spans="1:10" ht="14.25">
      <c r="A81" s="65" t="s">
        <v>590</v>
      </c>
      <c r="B81" s="122" t="s">
        <v>547</v>
      </c>
      <c r="C81" s="122" t="s">
        <v>316</v>
      </c>
      <c r="D81" s="122" t="s">
        <v>209</v>
      </c>
      <c r="E81" s="123">
        <v>870</v>
      </c>
      <c r="F81" s="124">
        <v>0.072</v>
      </c>
      <c r="G81" s="125">
        <v>32.7</v>
      </c>
      <c r="H81" s="21"/>
      <c r="I81" s="4"/>
      <c r="J81" s="4"/>
    </row>
    <row r="82" spans="1:10" ht="14.25">
      <c r="A82" s="65" t="s">
        <v>487</v>
      </c>
      <c r="B82" s="122" t="s">
        <v>547</v>
      </c>
      <c r="C82" s="122" t="s">
        <v>316</v>
      </c>
      <c r="D82" s="122" t="s">
        <v>1601</v>
      </c>
      <c r="E82" s="123">
        <v>1365</v>
      </c>
      <c r="F82" s="124">
        <v>0.063</v>
      </c>
      <c r="G82" s="125">
        <v>33.8</v>
      </c>
      <c r="H82" s="21"/>
      <c r="I82" s="4"/>
      <c r="J82" s="4"/>
    </row>
    <row r="83" spans="1:10" ht="14.25">
      <c r="A83" s="65" t="s">
        <v>1715</v>
      </c>
      <c r="B83" s="122" t="s">
        <v>547</v>
      </c>
      <c r="C83" s="122" t="s">
        <v>316</v>
      </c>
      <c r="D83" s="122" t="s">
        <v>1601</v>
      </c>
      <c r="E83" s="123">
        <v>1328</v>
      </c>
      <c r="F83" s="124">
        <v>0.06</v>
      </c>
      <c r="G83" s="125">
        <v>29.4</v>
      </c>
      <c r="H83" s="21"/>
      <c r="I83" s="4"/>
      <c r="J83" s="4"/>
    </row>
    <row r="84" spans="1:10" ht="14.25">
      <c r="A84" s="65" t="s">
        <v>702</v>
      </c>
      <c r="B84" s="122" t="s">
        <v>547</v>
      </c>
      <c r="C84" s="122" t="s">
        <v>316</v>
      </c>
      <c r="D84" s="122" t="s">
        <v>1601</v>
      </c>
      <c r="E84" s="123">
        <v>224</v>
      </c>
      <c r="F84" s="124">
        <v>0.06</v>
      </c>
      <c r="G84" s="125">
        <v>28.3</v>
      </c>
      <c r="H84" s="21"/>
      <c r="I84" s="4"/>
      <c r="J84" s="4"/>
    </row>
    <row r="85" spans="1:10" ht="14.25">
      <c r="A85" s="65" t="s">
        <v>1908</v>
      </c>
      <c r="B85" s="122" t="s">
        <v>547</v>
      </c>
      <c r="C85" s="122" t="s">
        <v>316</v>
      </c>
      <c r="D85" s="122" t="s">
        <v>2149</v>
      </c>
      <c r="E85" s="123">
        <v>1100</v>
      </c>
      <c r="F85" s="124">
        <v>0.062</v>
      </c>
      <c r="G85" s="125">
        <v>31.3</v>
      </c>
      <c r="H85" s="21"/>
      <c r="I85" s="4"/>
      <c r="J85" s="4"/>
    </row>
    <row r="86" spans="1:10" ht="14.25">
      <c r="A86" s="65" t="s">
        <v>2156</v>
      </c>
      <c r="B86" s="122" t="s">
        <v>547</v>
      </c>
      <c r="C86" s="122" t="s">
        <v>316</v>
      </c>
      <c r="D86" s="122" t="s">
        <v>2149</v>
      </c>
      <c r="E86" s="123">
        <v>383</v>
      </c>
      <c r="F86" s="124">
        <v>0.064</v>
      </c>
      <c r="G86" s="125">
        <v>29.9</v>
      </c>
      <c r="H86" s="21"/>
      <c r="I86" s="4"/>
      <c r="J86" s="4"/>
    </row>
    <row r="87" spans="1:10" ht="14.25">
      <c r="A87" s="65" t="s">
        <v>720</v>
      </c>
      <c r="B87" s="122" t="s">
        <v>547</v>
      </c>
      <c r="C87" s="122" t="s">
        <v>316</v>
      </c>
      <c r="D87" s="122" t="s">
        <v>2149</v>
      </c>
      <c r="E87" s="123">
        <v>320</v>
      </c>
      <c r="F87" s="124">
        <v>0.064</v>
      </c>
      <c r="G87" s="125">
        <v>29.9</v>
      </c>
      <c r="H87" s="21"/>
      <c r="I87" s="4"/>
      <c r="J87" s="4"/>
    </row>
    <row r="88" spans="1:10" ht="14.25">
      <c r="A88" s="65" t="s">
        <v>1886</v>
      </c>
      <c r="B88" s="122" t="s">
        <v>547</v>
      </c>
      <c r="C88" s="122" t="s">
        <v>316</v>
      </c>
      <c r="D88" s="122" t="s">
        <v>2219</v>
      </c>
      <c r="E88" s="123">
        <v>240</v>
      </c>
      <c r="F88" s="124">
        <v>0.06</v>
      </c>
      <c r="G88" s="125">
        <v>28.3</v>
      </c>
      <c r="H88" s="21"/>
      <c r="I88" s="4"/>
      <c r="J88" s="4"/>
    </row>
    <row r="89" spans="1:10" ht="14.25">
      <c r="A89" s="65" t="s">
        <v>1498</v>
      </c>
      <c r="B89" s="122" t="s">
        <v>547</v>
      </c>
      <c r="C89" s="122" t="s">
        <v>316</v>
      </c>
      <c r="D89" s="122" t="s">
        <v>2219</v>
      </c>
      <c r="E89" s="123">
        <v>1203</v>
      </c>
      <c r="F89" s="124">
        <v>0.06</v>
      </c>
      <c r="G89" s="125">
        <v>28.3</v>
      </c>
      <c r="H89" s="21"/>
      <c r="I89" s="4"/>
      <c r="J89" s="4"/>
    </row>
    <row r="90" spans="1:10" ht="14.25">
      <c r="A90" s="65" t="s">
        <v>2469</v>
      </c>
      <c r="B90" s="122" t="s">
        <v>547</v>
      </c>
      <c r="C90" s="122" t="s">
        <v>316</v>
      </c>
      <c r="D90" s="122" t="s">
        <v>2219</v>
      </c>
      <c r="E90" s="123">
        <v>429</v>
      </c>
      <c r="F90" s="124">
        <v>0.077</v>
      </c>
      <c r="G90" s="125">
        <v>34.4</v>
      </c>
      <c r="H90" s="21"/>
      <c r="I90" s="4"/>
      <c r="J90" s="4"/>
    </row>
    <row r="91" spans="1:10" ht="14.25">
      <c r="A91" s="65" t="s">
        <v>781</v>
      </c>
      <c r="B91" s="122" t="s">
        <v>547</v>
      </c>
      <c r="C91" s="122" t="s">
        <v>316</v>
      </c>
      <c r="D91" s="122" t="s">
        <v>2219</v>
      </c>
      <c r="E91" s="123">
        <v>261</v>
      </c>
      <c r="F91" s="124">
        <v>0.06</v>
      </c>
      <c r="G91" s="125">
        <v>28.3</v>
      </c>
      <c r="H91" s="21"/>
      <c r="I91" s="4"/>
      <c r="J91" s="4"/>
    </row>
    <row r="92" spans="1:10" ht="14.25">
      <c r="A92" s="65" t="s">
        <v>1161</v>
      </c>
      <c r="B92" s="122" t="s">
        <v>547</v>
      </c>
      <c r="C92" s="122" t="s">
        <v>316</v>
      </c>
      <c r="D92" s="122" t="s">
        <v>2219</v>
      </c>
      <c r="E92" s="123">
        <v>1918</v>
      </c>
      <c r="F92" s="124">
        <v>0.077</v>
      </c>
      <c r="G92" s="125">
        <v>34.4</v>
      </c>
      <c r="H92" s="21"/>
      <c r="I92" s="4"/>
      <c r="J92" s="4"/>
    </row>
    <row r="93" spans="1:10" ht="14.25">
      <c r="A93" s="65" t="s">
        <v>1410</v>
      </c>
      <c r="B93" s="122" t="s">
        <v>547</v>
      </c>
      <c r="C93" s="122" t="s">
        <v>316</v>
      </c>
      <c r="D93" s="122" t="s">
        <v>2219</v>
      </c>
      <c r="E93" s="123">
        <v>1381</v>
      </c>
      <c r="F93" s="124">
        <v>0.067</v>
      </c>
      <c r="G93" s="125">
        <v>30.9</v>
      </c>
      <c r="H93" s="21"/>
      <c r="I93" s="4"/>
      <c r="J93" s="4"/>
    </row>
    <row r="94" spans="1:10" ht="14.25">
      <c r="A94" s="65" t="s">
        <v>2586</v>
      </c>
      <c r="B94" s="122" t="s">
        <v>547</v>
      </c>
      <c r="C94" s="122" t="s">
        <v>316</v>
      </c>
      <c r="D94" s="122" t="s">
        <v>2219</v>
      </c>
      <c r="E94" s="123">
        <v>225</v>
      </c>
      <c r="F94" s="124">
        <v>0.06</v>
      </c>
      <c r="G94" s="125">
        <v>28.3</v>
      </c>
      <c r="H94" s="21"/>
      <c r="I94" s="4"/>
      <c r="J94" s="4"/>
    </row>
    <row r="95" spans="1:10" ht="14.25">
      <c r="A95" s="65" t="s">
        <v>1466</v>
      </c>
      <c r="B95" s="122" t="s">
        <v>547</v>
      </c>
      <c r="C95" s="122" t="s">
        <v>316</v>
      </c>
      <c r="D95" s="122" t="s">
        <v>2219</v>
      </c>
      <c r="E95" s="123">
        <v>200</v>
      </c>
      <c r="F95" s="124">
        <v>0.06</v>
      </c>
      <c r="G95" s="125">
        <v>28.3</v>
      </c>
      <c r="H95" s="21"/>
      <c r="I95" s="4"/>
      <c r="J95" s="4"/>
    </row>
    <row r="96" spans="1:10" ht="14.25">
      <c r="A96" s="65" t="s">
        <v>52</v>
      </c>
      <c r="B96" s="122" t="s">
        <v>547</v>
      </c>
      <c r="C96" s="122" t="s">
        <v>316</v>
      </c>
      <c r="D96" s="122" t="s">
        <v>2219</v>
      </c>
      <c r="E96" s="123">
        <v>1472</v>
      </c>
      <c r="F96" s="124">
        <v>0.068</v>
      </c>
      <c r="G96" s="125">
        <v>31.4</v>
      </c>
      <c r="H96" s="21"/>
      <c r="I96" s="4"/>
      <c r="J96" s="4"/>
    </row>
    <row r="97" spans="1:10" ht="14.25">
      <c r="A97" s="65" t="s">
        <v>2069</v>
      </c>
      <c r="B97" s="122" t="s">
        <v>547</v>
      </c>
      <c r="C97" s="122" t="s">
        <v>316</v>
      </c>
      <c r="D97" s="122" t="s">
        <v>2219</v>
      </c>
      <c r="E97" s="123">
        <v>1243</v>
      </c>
      <c r="F97" s="124">
        <v>0.069</v>
      </c>
      <c r="G97" s="125">
        <v>34</v>
      </c>
      <c r="H97" s="21"/>
      <c r="I97" s="4"/>
      <c r="J97" s="4"/>
    </row>
    <row r="98" spans="1:10" ht="14.25">
      <c r="A98" s="65" t="s">
        <v>448</v>
      </c>
      <c r="B98" s="122" t="s">
        <v>547</v>
      </c>
      <c r="C98" s="122" t="s">
        <v>316</v>
      </c>
      <c r="D98" s="122" t="s">
        <v>1177</v>
      </c>
      <c r="E98" s="123">
        <v>684</v>
      </c>
      <c r="F98" s="124">
        <v>0.063</v>
      </c>
      <c r="G98" s="125">
        <v>33.8</v>
      </c>
      <c r="H98" s="21"/>
      <c r="I98" s="4"/>
      <c r="J98" s="4"/>
    </row>
    <row r="99" spans="1:10" ht="14.25">
      <c r="A99" s="65" t="s">
        <v>584</v>
      </c>
      <c r="B99" s="122" t="s">
        <v>547</v>
      </c>
      <c r="C99" s="122" t="s">
        <v>316</v>
      </c>
      <c r="D99" s="122" t="s">
        <v>2376</v>
      </c>
      <c r="E99" s="123">
        <v>995</v>
      </c>
      <c r="F99" s="124">
        <v>0.077</v>
      </c>
      <c r="G99" s="125">
        <v>34.4</v>
      </c>
      <c r="H99" s="21"/>
      <c r="I99" s="4"/>
      <c r="J99" s="4"/>
    </row>
    <row r="100" spans="1:10" ht="14.25">
      <c r="A100" s="65" t="s">
        <v>1842</v>
      </c>
      <c r="B100" s="122" t="s">
        <v>547</v>
      </c>
      <c r="C100" s="122" t="s">
        <v>316</v>
      </c>
      <c r="D100" s="122" t="s">
        <v>141</v>
      </c>
      <c r="E100" s="123">
        <v>233</v>
      </c>
      <c r="F100" s="124">
        <v>0.06</v>
      </c>
      <c r="G100" s="125">
        <v>28.3</v>
      </c>
      <c r="H100" s="21"/>
      <c r="I100" s="4"/>
      <c r="J100" s="4"/>
    </row>
    <row r="101" spans="1:10" ht="14.25">
      <c r="A101" s="65" t="s">
        <v>989</v>
      </c>
      <c r="B101" s="122" t="s">
        <v>547</v>
      </c>
      <c r="C101" s="122" t="s">
        <v>316</v>
      </c>
      <c r="D101" s="122" t="s">
        <v>442</v>
      </c>
      <c r="E101" s="123">
        <v>262</v>
      </c>
      <c r="F101" s="124">
        <v>0.06</v>
      </c>
      <c r="G101" s="125">
        <v>28.3</v>
      </c>
      <c r="H101" s="21"/>
      <c r="I101" s="4"/>
      <c r="J101" s="4"/>
    </row>
    <row r="102" spans="1:10" ht="14.25">
      <c r="A102" s="65" t="s">
        <v>1148</v>
      </c>
      <c r="B102" s="122" t="s">
        <v>547</v>
      </c>
      <c r="C102" s="122" t="s">
        <v>316</v>
      </c>
      <c r="D102" s="122" t="s">
        <v>442</v>
      </c>
      <c r="E102" s="123">
        <v>588</v>
      </c>
      <c r="F102" s="124">
        <v>0.062</v>
      </c>
      <c r="G102" s="125">
        <v>29.2</v>
      </c>
      <c r="H102" s="21"/>
      <c r="I102" s="4"/>
      <c r="J102" s="4"/>
    </row>
    <row r="103" spans="1:10" ht="14.25">
      <c r="A103" s="65" t="s">
        <v>944</v>
      </c>
      <c r="B103" s="122" t="s">
        <v>547</v>
      </c>
      <c r="C103" s="122" t="s">
        <v>316</v>
      </c>
      <c r="D103" s="122" t="s">
        <v>442</v>
      </c>
      <c r="E103" s="123">
        <v>568</v>
      </c>
      <c r="F103" s="124">
        <v>0.077</v>
      </c>
      <c r="G103" s="125">
        <v>34.4</v>
      </c>
      <c r="H103" s="21"/>
      <c r="I103" s="4"/>
      <c r="J103" s="4"/>
    </row>
    <row r="104" spans="1:10" ht="14.25">
      <c r="A104" s="65" t="s">
        <v>2330</v>
      </c>
      <c r="B104" s="122" t="s">
        <v>547</v>
      </c>
      <c r="C104" s="122" t="s">
        <v>316</v>
      </c>
      <c r="D104" s="122" t="s">
        <v>442</v>
      </c>
      <c r="E104" s="123">
        <v>436</v>
      </c>
      <c r="F104" s="124">
        <v>0.077</v>
      </c>
      <c r="G104" s="125">
        <v>34.4</v>
      </c>
      <c r="H104" s="21"/>
      <c r="I104" s="4"/>
      <c r="J104" s="4"/>
    </row>
    <row r="105" spans="1:10" ht="14.25">
      <c r="A105" s="65" t="s">
        <v>2673</v>
      </c>
      <c r="B105" s="122" t="s">
        <v>547</v>
      </c>
      <c r="C105" s="122" t="s">
        <v>316</v>
      </c>
      <c r="D105" s="122" t="s">
        <v>442</v>
      </c>
      <c r="E105" s="123">
        <v>219</v>
      </c>
      <c r="F105" s="124">
        <v>0.06</v>
      </c>
      <c r="G105" s="125">
        <v>28.3</v>
      </c>
      <c r="H105" s="21"/>
      <c r="I105" s="4"/>
      <c r="J105" s="4"/>
    </row>
    <row r="106" spans="1:10" ht="14.25">
      <c r="A106" s="65" t="s">
        <v>2672</v>
      </c>
      <c r="B106" s="122" t="s">
        <v>547</v>
      </c>
      <c r="C106" s="122" t="s">
        <v>316</v>
      </c>
      <c r="D106" s="122" t="s">
        <v>442</v>
      </c>
      <c r="E106" s="123">
        <v>648</v>
      </c>
      <c r="F106" s="124">
        <v>0.064</v>
      </c>
      <c r="G106" s="125">
        <v>29.9</v>
      </c>
      <c r="H106" s="21"/>
      <c r="I106" s="4"/>
      <c r="J106" s="4"/>
    </row>
    <row r="107" spans="1:10" ht="14.25">
      <c r="A107" s="65" t="s">
        <v>2050</v>
      </c>
      <c r="B107" s="122" t="s">
        <v>547</v>
      </c>
      <c r="C107" s="122" t="s">
        <v>316</v>
      </c>
      <c r="D107" s="122" t="s">
        <v>2618</v>
      </c>
      <c r="E107" s="123">
        <v>1286</v>
      </c>
      <c r="F107" s="124">
        <v>0.063</v>
      </c>
      <c r="G107" s="125">
        <v>33.8</v>
      </c>
      <c r="H107" s="21"/>
      <c r="I107" s="4"/>
      <c r="J107" s="4"/>
    </row>
    <row r="108" spans="1:10" ht="14.25">
      <c r="A108" s="65" t="s">
        <v>2318</v>
      </c>
      <c r="B108" s="122" t="s">
        <v>547</v>
      </c>
      <c r="C108" s="122" t="s">
        <v>316</v>
      </c>
      <c r="D108" s="122" t="s">
        <v>2618</v>
      </c>
      <c r="E108" s="123">
        <v>683</v>
      </c>
      <c r="F108" s="124">
        <v>0.064</v>
      </c>
      <c r="G108" s="125">
        <v>29.9</v>
      </c>
      <c r="H108" s="21"/>
      <c r="I108" s="4"/>
      <c r="J108" s="4"/>
    </row>
    <row r="109" spans="1:10" ht="14.25">
      <c r="A109" s="65" t="s">
        <v>369</v>
      </c>
      <c r="B109" s="122" t="s">
        <v>547</v>
      </c>
      <c r="C109" s="122" t="s">
        <v>316</v>
      </c>
      <c r="D109" s="122" t="s">
        <v>2618</v>
      </c>
      <c r="E109" s="123">
        <v>1700</v>
      </c>
      <c r="F109" s="124">
        <v>0.036</v>
      </c>
      <c r="G109" s="125">
        <v>31.6</v>
      </c>
      <c r="H109" s="21"/>
      <c r="I109" s="4"/>
      <c r="J109" s="4"/>
    </row>
    <row r="110" spans="1:10" ht="14.25">
      <c r="A110" s="65" t="s">
        <v>1147</v>
      </c>
      <c r="B110" s="122" t="s">
        <v>547</v>
      </c>
      <c r="C110" s="122" t="s">
        <v>316</v>
      </c>
      <c r="D110" s="122" t="s">
        <v>2618</v>
      </c>
      <c r="E110" s="123">
        <v>324</v>
      </c>
      <c r="F110" s="124">
        <v>0.064</v>
      </c>
      <c r="G110" s="125">
        <v>29.9</v>
      </c>
      <c r="H110" s="21"/>
      <c r="I110" s="4"/>
      <c r="J110" s="4"/>
    </row>
    <row r="111" spans="1:10" ht="14.25">
      <c r="A111" s="65" t="s">
        <v>1273</v>
      </c>
      <c r="B111" s="122" t="s">
        <v>547</v>
      </c>
      <c r="C111" s="122" t="s">
        <v>316</v>
      </c>
      <c r="D111" s="122" t="s">
        <v>2618</v>
      </c>
      <c r="E111" s="123">
        <v>1884</v>
      </c>
      <c r="F111" s="124">
        <v>0.063</v>
      </c>
      <c r="G111" s="125">
        <v>33.8</v>
      </c>
      <c r="H111" s="21"/>
      <c r="I111" s="4"/>
      <c r="J111" s="4"/>
    </row>
    <row r="112" spans="1:10" ht="14.25">
      <c r="A112" s="65" t="s">
        <v>588</v>
      </c>
      <c r="B112" s="122" t="s">
        <v>547</v>
      </c>
      <c r="C112" s="122" t="s">
        <v>316</v>
      </c>
      <c r="D112" s="122" t="s">
        <v>2618</v>
      </c>
      <c r="E112" s="123">
        <v>1700</v>
      </c>
      <c r="F112" s="124">
        <v>0.036</v>
      </c>
      <c r="G112" s="125">
        <v>31.6</v>
      </c>
      <c r="H112" s="21"/>
      <c r="I112" s="4"/>
      <c r="J112" s="4"/>
    </row>
    <row r="113" spans="1:10" ht="14.25">
      <c r="A113" s="65" t="s">
        <v>1008</v>
      </c>
      <c r="B113" s="122" t="s">
        <v>547</v>
      </c>
      <c r="C113" s="122" t="s">
        <v>316</v>
      </c>
      <c r="D113" s="122" t="s">
        <v>2618</v>
      </c>
      <c r="E113" s="123">
        <v>1525</v>
      </c>
      <c r="F113" s="124">
        <v>0.063</v>
      </c>
      <c r="G113" s="125">
        <v>33.8</v>
      </c>
      <c r="H113" s="21"/>
      <c r="I113" s="4"/>
      <c r="J113" s="4"/>
    </row>
    <row r="114" spans="1:10" ht="14.25">
      <c r="A114" s="65" t="s">
        <v>509</v>
      </c>
      <c r="B114" s="122" t="s">
        <v>547</v>
      </c>
      <c r="C114" s="122" t="s">
        <v>316</v>
      </c>
      <c r="D114" s="122" t="s">
        <v>2618</v>
      </c>
      <c r="E114" s="123">
        <v>1244</v>
      </c>
      <c r="F114" s="124">
        <v>0.063</v>
      </c>
      <c r="G114" s="125">
        <v>33.8</v>
      </c>
      <c r="H114" s="21"/>
      <c r="I114" s="4"/>
      <c r="J114" s="4"/>
    </row>
    <row r="115" spans="1:10" ht="14.25">
      <c r="A115" s="65" t="s">
        <v>1852</v>
      </c>
      <c r="B115" s="122" t="s">
        <v>547</v>
      </c>
      <c r="C115" s="122" t="s">
        <v>316</v>
      </c>
      <c r="D115" s="122" t="s">
        <v>2618</v>
      </c>
      <c r="E115" s="123">
        <v>243</v>
      </c>
      <c r="F115" s="124">
        <v>0.06</v>
      </c>
      <c r="G115" s="125">
        <v>28.3</v>
      </c>
      <c r="H115" s="21"/>
      <c r="I115" s="4"/>
      <c r="J115" s="4"/>
    </row>
    <row r="116" spans="1:10" ht="14.25">
      <c r="A116" s="65" t="s">
        <v>549</v>
      </c>
      <c r="B116" s="122" t="s">
        <v>547</v>
      </c>
      <c r="C116" s="122" t="s">
        <v>316</v>
      </c>
      <c r="D116" s="122" t="s">
        <v>2618</v>
      </c>
      <c r="E116" s="123">
        <v>1442</v>
      </c>
      <c r="F116" s="124">
        <v>0.063</v>
      </c>
      <c r="G116" s="125">
        <v>31.9</v>
      </c>
      <c r="H116" s="21"/>
      <c r="I116" s="4"/>
      <c r="J116" s="4"/>
    </row>
    <row r="117" spans="1:10" ht="14.25">
      <c r="A117" s="65" t="s">
        <v>2563</v>
      </c>
      <c r="B117" s="122" t="s">
        <v>547</v>
      </c>
      <c r="C117" s="122" t="s">
        <v>316</v>
      </c>
      <c r="D117" s="122" t="s">
        <v>2618</v>
      </c>
      <c r="E117" s="123">
        <v>521</v>
      </c>
      <c r="F117" s="124">
        <v>0.077</v>
      </c>
      <c r="G117" s="125">
        <v>34.4</v>
      </c>
      <c r="H117" s="21"/>
      <c r="I117" s="4"/>
      <c r="J117" s="4"/>
    </row>
    <row r="118" spans="1:10" ht="14.25">
      <c r="A118" s="65" t="s">
        <v>173</v>
      </c>
      <c r="B118" s="122" t="s">
        <v>547</v>
      </c>
      <c r="C118" s="122" t="s">
        <v>316</v>
      </c>
      <c r="D118" s="122" t="s">
        <v>2615</v>
      </c>
      <c r="E118" s="123">
        <v>244</v>
      </c>
      <c r="F118" s="124">
        <v>0.06</v>
      </c>
      <c r="G118" s="125">
        <v>28.3</v>
      </c>
      <c r="H118" s="21"/>
      <c r="I118" s="4"/>
      <c r="J118" s="4"/>
    </row>
    <row r="119" spans="1:10" ht="14.25">
      <c r="A119" s="65" t="s">
        <v>2320</v>
      </c>
      <c r="B119" s="122" t="s">
        <v>547</v>
      </c>
      <c r="C119" s="122" t="s">
        <v>316</v>
      </c>
      <c r="D119" s="122" t="s">
        <v>2615</v>
      </c>
      <c r="E119" s="123">
        <v>625</v>
      </c>
      <c r="F119" s="124">
        <v>0.063</v>
      </c>
      <c r="G119" s="125">
        <v>33.8</v>
      </c>
      <c r="H119" s="21"/>
      <c r="I119" s="4"/>
      <c r="J119" s="4"/>
    </row>
    <row r="120" spans="1:10" ht="14.25">
      <c r="A120" s="65" t="s">
        <v>1221</v>
      </c>
      <c r="B120" s="122" t="s">
        <v>547</v>
      </c>
      <c r="C120" s="122" t="s">
        <v>316</v>
      </c>
      <c r="D120" s="122" t="s">
        <v>2615</v>
      </c>
      <c r="E120" s="123">
        <v>215</v>
      </c>
      <c r="F120" s="124">
        <v>0.06</v>
      </c>
      <c r="G120" s="125">
        <v>28.3</v>
      </c>
      <c r="H120" s="21"/>
      <c r="I120" s="4"/>
      <c r="J120" s="4"/>
    </row>
    <row r="121" spans="1:10" ht="14.25">
      <c r="A121" s="65" t="s">
        <v>895</v>
      </c>
      <c r="B121" s="122" t="s">
        <v>547</v>
      </c>
      <c r="C121" s="122" t="s">
        <v>316</v>
      </c>
      <c r="D121" s="122" t="s">
        <v>2615</v>
      </c>
      <c r="E121" s="123">
        <v>1060</v>
      </c>
      <c r="F121" s="124">
        <v>0.042</v>
      </c>
      <c r="G121" s="125">
        <v>30.8</v>
      </c>
      <c r="H121" s="21"/>
      <c r="I121" s="4"/>
      <c r="J121" s="4"/>
    </row>
    <row r="122" spans="1:10" ht="14.25">
      <c r="A122" s="65" t="s">
        <v>1647</v>
      </c>
      <c r="B122" s="122" t="s">
        <v>547</v>
      </c>
      <c r="C122" s="122" t="s">
        <v>316</v>
      </c>
      <c r="D122" s="122" t="s">
        <v>2615</v>
      </c>
      <c r="E122" s="123">
        <v>238</v>
      </c>
      <c r="F122" s="124">
        <v>0.06</v>
      </c>
      <c r="G122" s="125">
        <v>28.3</v>
      </c>
      <c r="H122" s="21"/>
      <c r="I122" s="4"/>
      <c r="J122" s="4"/>
    </row>
    <row r="123" spans="1:10" ht="14.25">
      <c r="A123" s="65" t="s">
        <v>1115</v>
      </c>
      <c r="B123" s="122" t="s">
        <v>547</v>
      </c>
      <c r="C123" s="122" t="s">
        <v>316</v>
      </c>
      <c r="D123" s="122" t="s">
        <v>2615</v>
      </c>
      <c r="E123" s="123">
        <v>2510</v>
      </c>
      <c r="F123" s="124">
        <v>0.036</v>
      </c>
      <c r="G123" s="125">
        <v>31.6</v>
      </c>
      <c r="H123" s="21"/>
      <c r="I123" s="4"/>
      <c r="J123" s="4"/>
    </row>
    <row r="124" spans="1:10" ht="14.25">
      <c r="A124" s="65" t="s">
        <v>324</v>
      </c>
      <c r="B124" s="122" t="s">
        <v>547</v>
      </c>
      <c r="C124" s="122" t="s">
        <v>316</v>
      </c>
      <c r="D124" s="122" t="s">
        <v>2615</v>
      </c>
      <c r="E124" s="123">
        <v>1800</v>
      </c>
      <c r="F124" s="124">
        <v>0.072</v>
      </c>
      <c r="G124" s="125">
        <v>34.2</v>
      </c>
      <c r="H124" s="21"/>
      <c r="I124" s="4"/>
      <c r="J124" s="4"/>
    </row>
    <row r="125" spans="1:10" ht="14.25">
      <c r="A125" s="65" t="s">
        <v>1176</v>
      </c>
      <c r="B125" s="122" t="s">
        <v>547</v>
      </c>
      <c r="C125" s="122" t="s">
        <v>316</v>
      </c>
      <c r="D125" s="122" t="s">
        <v>2615</v>
      </c>
      <c r="E125" s="123">
        <v>217</v>
      </c>
      <c r="F125" s="124">
        <v>0.06</v>
      </c>
      <c r="G125" s="125">
        <v>28.3</v>
      </c>
      <c r="H125" s="21"/>
      <c r="I125" s="4"/>
      <c r="J125" s="4"/>
    </row>
    <row r="126" spans="1:10" ht="14.25">
      <c r="A126" s="65" t="s">
        <v>416</v>
      </c>
      <c r="B126" s="122" t="s">
        <v>547</v>
      </c>
      <c r="C126" s="122" t="s">
        <v>316</v>
      </c>
      <c r="D126" s="122" t="s">
        <v>2615</v>
      </c>
      <c r="E126" s="123">
        <v>982</v>
      </c>
      <c r="F126" s="124">
        <v>0.063</v>
      </c>
      <c r="G126" s="125">
        <v>32.5</v>
      </c>
      <c r="H126" s="21"/>
      <c r="I126" s="4"/>
      <c r="J126" s="4"/>
    </row>
    <row r="127" spans="1:10" ht="14.25">
      <c r="A127" s="65" t="s">
        <v>160</v>
      </c>
      <c r="B127" s="122" t="s">
        <v>547</v>
      </c>
      <c r="C127" s="122" t="s">
        <v>316</v>
      </c>
      <c r="D127" s="122" t="s">
        <v>2615</v>
      </c>
      <c r="E127" s="123">
        <v>580</v>
      </c>
      <c r="F127" s="124">
        <v>0.077</v>
      </c>
      <c r="G127" s="125">
        <v>34.4</v>
      </c>
      <c r="H127" s="21"/>
      <c r="I127" s="4"/>
      <c r="J127" s="4"/>
    </row>
    <row r="128" spans="1:10" ht="14.25">
      <c r="A128" s="65" t="s">
        <v>718</v>
      </c>
      <c r="B128" s="122" t="s">
        <v>547</v>
      </c>
      <c r="C128" s="122" t="s">
        <v>316</v>
      </c>
      <c r="D128" s="122" t="s">
        <v>2615</v>
      </c>
      <c r="E128" s="123">
        <v>690</v>
      </c>
      <c r="F128" s="124">
        <v>0.06</v>
      </c>
      <c r="G128" s="125">
        <v>28.3</v>
      </c>
      <c r="H128" s="21"/>
      <c r="I128" s="4"/>
      <c r="J128" s="4"/>
    </row>
    <row r="129" spans="1:10" ht="14.25">
      <c r="A129" s="65" t="s">
        <v>1322</v>
      </c>
      <c r="B129" s="122" t="s">
        <v>547</v>
      </c>
      <c r="C129" s="122" t="s">
        <v>316</v>
      </c>
      <c r="D129" s="122" t="s">
        <v>2615</v>
      </c>
      <c r="E129" s="123">
        <v>865</v>
      </c>
      <c r="F129" s="124">
        <v>0.077</v>
      </c>
      <c r="G129" s="125">
        <v>34.4</v>
      </c>
      <c r="H129" s="21"/>
      <c r="I129" s="4"/>
      <c r="J129" s="4"/>
    </row>
    <row r="130" spans="1:10" ht="14.25">
      <c r="A130" s="65" t="s">
        <v>677</v>
      </c>
      <c r="B130" s="122" t="s">
        <v>547</v>
      </c>
      <c r="C130" s="122" t="s">
        <v>316</v>
      </c>
      <c r="D130" s="122" t="s">
        <v>2615</v>
      </c>
      <c r="E130" s="123">
        <v>1530</v>
      </c>
      <c r="F130" s="124">
        <v>0.063</v>
      </c>
      <c r="G130" s="125">
        <v>31.9</v>
      </c>
      <c r="H130" s="21"/>
      <c r="I130" s="4"/>
      <c r="J130" s="4"/>
    </row>
    <row r="131" spans="1:10" ht="14.25">
      <c r="A131" s="65" t="s">
        <v>763</v>
      </c>
      <c r="B131" s="122" t="s">
        <v>547</v>
      </c>
      <c r="C131" s="122" t="s">
        <v>316</v>
      </c>
      <c r="D131" s="122" t="s">
        <v>2615</v>
      </c>
      <c r="E131" s="123">
        <v>532</v>
      </c>
      <c r="F131" s="124">
        <v>0.062</v>
      </c>
      <c r="G131" s="125">
        <v>29.3</v>
      </c>
      <c r="H131" s="21"/>
      <c r="I131" s="4"/>
      <c r="J131" s="4"/>
    </row>
    <row r="132" spans="1:10" ht="14.25">
      <c r="A132" s="65" t="s">
        <v>1979</v>
      </c>
      <c r="B132" s="122" t="s">
        <v>547</v>
      </c>
      <c r="C132" s="122" t="s">
        <v>316</v>
      </c>
      <c r="D132" s="122" t="s">
        <v>2615</v>
      </c>
      <c r="E132" s="123">
        <v>600</v>
      </c>
      <c r="F132" s="124">
        <v>0.063</v>
      </c>
      <c r="G132" s="125">
        <v>33.8</v>
      </c>
      <c r="H132" s="21"/>
      <c r="I132" s="4"/>
      <c r="J132" s="4"/>
    </row>
    <row r="133" spans="1:10" ht="14.25">
      <c r="A133" s="65" t="s">
        <v>667</v>
      </c>
      <c r="B133" s="122" t="s">
        <v>547</v>
      </c>
      <c r="C133" s="122" t="s">
        <v>316</v>
      </c>
      <c r="D133" s="122" t="s">
        <v>2615</v>
      </c>
      <c r="E133" s="123">
        <v>837</v>
      </c>
      <c r="F133" s="124">
        <v>0.072</v>
      </c>
      <c r="G133" s="125">
        <v>32.7</v>
      </c>
      <c r="H133" s="21"/>
      <c r="I133" s="4"/>
      <c r="J133" s="4"/>
    </row>
    <row r="134" spans="1:10" ht="14.25">
      <c r="A134" s="65" t="s">
        <v>2614</v>
      </c>
      <c r="B134" s="122" t="s">
        <v>547</v>
      </c>
      <c r="C134" s="122" t="s">
        <v>316</v>
      </c>
      <c r="D134" s="122" t="s">
        <v>2615</v>
      </c>
      <c r="E134" s="123">
        <v>326</v>
      </c>
      <c r="F134" s="124">
        <v>0.064</v>
      </c>
      <c r="G134" s="125">
        <v>29.9</v>
      </c>
      <c r="H134" s="21"/>
      <c r="I134" s="4"/>
      <c r="J134" s="4"/>
    </row>
    <row r="135" spans="1:10" ht="14.25">
      <c r="A135" s="65" t="s">
        <v>2190</v>
      </c>
      <c r="B135" s="122" t="s">
        <v>547</v>
      </c>
      <c r="C135" s="122" t="s">
        <v>316</v>
      </c>
      <c r="D135" s="122" t="s">
        <v>2615</v>
      </c>
      <c r="E135" s="123">
        <v>1107</v>
      </c>
      <c r="F135" s="124">
        <v>0.077</v>
      </c>
      <c r="G135" s="125">
        <v>34.4</v>
      </c>
      <c r="H135" s="21"/>
      <c r="I135" s="4"/>
      <c r="J135" s="4"/>
    </row>
    <row r="136" spans="1:10" ht="14.25">
      <c r="A136" s="65" t="s">
        <v>2082</v>
      </c>
      <c r="B136" s="122" t="s">
        <v>547</v>
      </c>
      <c r="C136" s="122" t="s">
        <v>316</v>
      </c>
      <c r="D136" s="122" t="s">
        <v>2615</v>
      </c>
      <c r="E136" s="123">
        <v>2640</v>
      </c>
      <c r="F136" s="124">
        <v>0.076</v>
      </c>
      <c r="G136" s="125">
        <v>35.3</v>
      </c>
      <c r="H136" s="21"/>
      <c r="I136" s="4"/>
      <c r="J136" s="4"/>
    </row>
    <row r="137" spans="1:10" ht="14.25">
      <c r="A137" s="65" t="s">
        <v>232</v>
      </c>
      <c r="B137" s="122" t="s">
        <v>547</v>
      </c>
      <c r="C137" s="122" t="s">
        <v>316</v>
      </c>
      <c r="D137" s="122" t="s">
        <v>2615</v>
      </c>
      <c r="E137" s="123">
        <v>235</v>
      </c>
      <c r="F137" s="124">
        <v>0.06</v>
      </c>
      <c r="G137" s="125">
        <v>28.3</v>
      </c>
      <c r="H137" s="21"/>
      <c r="I137" s="4"/>
      <c r="J137" s="4"/>
    </row>
    <row r="138" spans="1:10" ht="14.25">
      <c r="A138" s="65" t="s">
        <v>2572</v>
      </c>
      <c r="B138" s="122" t="s">
        <v>547</v>
      </c>
      <c r="C138" s="122" t="s">
        <v>316</v>
      </c>
      <c r="D138" s="122" t="s">
        <v>2615</v>
      </c>
      <c r="E138" s="123">
        <v>1954</v>
      </c>
      <c r="F138" s="124">
        <v>0.063</v>
      </c>
      <c r="G138" s="125">
        <v>33.8</v>
      </c>
      <c r="H138" s="21"/>
      <c r="I138" s="4"/>
      <c r="J138" s="4"/>
    </row>
    <row r="139" spans="1:10" ht="14.25">
      <c r="A139" s="65" t="s">
        <v>586</v>
      </c>
      <c r="B139" s="122" t="s">
        <v>547</v>
      </c>
      <c r="C139" s="122" t="s">
        <v>316</v>
      </c>
      <c r="D139" s="122" t="s">
        <v>2615</v>
      </c>
      <c r="E139" s="123">
        <v>1590</v>
      </c>
      <c r="F139" s="124">
        <v>0.077</v>
      </c>
      <c r="G139" s="125">
        <v>34.4</v>
      </c>
      <c r="H139" s="21"/>
      <c r="I139" s="4"/>
      <c r="J139" s="4"/>
    </row>
    <row r="140" spans="1:10" ht="14.25">
      <c r="A140" s="65" t="s">
        <v>2298</v>
      </c>
      <c r="B140" s="122" t="s">
        <v>547</v>
      </c>
      <c r="C140" s="122" t="s">
        <v>316</v>
      </c>
      <c r="D140" s="122" t="s">
        <v>2615</v>
      </c>
      <c r="E140" s="123">
        <v>2340</v>
      </c>
      <c r="F140" s="124">
        <v>0.077</v>
      </c>
      <c r="G140" s="125">
        <v>34.4</v>
      </c>
      <c r="H140" s="21"/>
      <c r="I140" s="4"/>
      <c r="J140" s="4"/>
    </row>
    <row r="141" spans="1:10" ht="14.25">
      <c r="A141" s="65" t="s">
        <v>1284</v>
      </c>
      <c r="B141" s="122" t="s">
        <v>547</v>
      </c>
      <c r="C141" s="122" t="s">
        <v>316</v>
      </c>
      <c r="D141" s="122" t="s">
        <v>2615</v>
      </c>
      <c r="E141" s="123">
        <v>2900</v>
      </c>
      <c r="F141" s="124">
        <v>0.054</v>
      </c>
      <c r="G141" s="125">
        <v>33.3</v>
      </c>
      <c r="H141" s="21"/>
      <c r="I141" s="4"/>
      <c r="J141" s="4"/>
    </row>
    <row r="142" spans="1:10" ht="14.25">
      <c r="A142" s="65" t="s">
        <v>546</v>
      </c>
      <c r="B142" s="122" t="s">
        <v>547</v>
      </c>
      <c r="C142" s="122" t="s">
        <v>316</v>
      </c>
      <c r="D142" s="122" t="s">
        <v>2615</v>
      </c>
      <c r="E142" s="123">
        <v>1036</v>
      </c>
      <c r="F142" s="124">
        <v>0.077</v>
      </c>
      <c r="G142" s="125">
        <v>34.4</v>
      </c>
      <c r="H142" s="21"/>
      <c r="I142" s="4"/>
      <c r="J142" s="4"/>
    </row>
    <row r="143" spans="1:10" ht="14.25">
      <c r="A143" s="65" t="s">
        <v>815</v>
      </c>
      <c r="B143" s="122" t="s">
        <v>547</v>
      </c>
      <c r="C143" s="122" t="s">
        <v>316</v>
      </c>
      <c r="D143" s="122" t="s">
        <v>2615</v>
      </c>
      <c r="E143" s="123">
        <v>314</v>
      </c>
      <c r="F143" s="124">
        <v>0.064</v>
      </c>
      <c r="G143" s="125">
        <v>29.9</v>
      </c>
      <c r="H143" s="21"/>
      <c r="I143" s="4"/>
      <c r="J143" s="4"/>
    </row>
    <row r="144" spans="1:10" ht="14.25">
      <c r="A144" s="65" t="s">
        <v>1220</v>
      </c>
      <c r="B144" s="122" t="s">
        <v>547</v>
      </c>
      <c r="C144" s="122" t="s">
        <v>316</v>
      </c>
      <c r="D144" s="122" t="s">
        <v>2615</v>
      </c>
      <c r="E144" s="123">
        <v>600</v>
      </c>
      <c r="F144" s="124">
        <v>0.06</v>
      </c>
      <c r="G144" s="125">
        <v>28.3</v>
      </c>
      <c r="H144" s="21"/>
      <c r="I144" s="4"/>
      <c r="J144" s="4"/>
    </row>
    <row r="145" spans="1:10" ht="14.25">
      <c r="A145" s="65" t="s">
        <v>723</v>
      </c>
      <c r="B145" s="122" t="s">
        <v>547</v>
      </c>
      <c r="C145" s="122" t="s">
        <v>316</v>
      </c>
      <c r="D145" s="122" t="s">
        <v>2615</v>
      </c>
      <c r="E145" s="123">
        <v>400</v>
      </c>
      <c r="F145" s="124">
        <v>0.06</v>
      </c>
      <c r="G145" s="125">
        <v>28.3</v>
      </c>
      <c r="H145" s="21"/>
      <c r="I145" s="4"/>
      <c r="J145" s="4"/>
    </row>
    <row r="146" spans="1:10" ht="14.25">
      <c r="A146" s="65" t="s">
        <v>1524</v>
      </c>
      <c r="B146" s="122" t="s">
        <v>547</v>
      </c>
      <c r="C146" s="122" t="s">
        <v>316</v>
      </c>
      <c r="D146" s="122" t="s">
        <v>2615</v>
      </c>
      <c r="E146" s="123">
        <v>600</v>
      </c>
      <c r="F146" s="124">
        <v>0.063</v>
      </c>
      <c r="G146" s="125">
        <v>33.8</v>
      </c>
      <c r="H146" s="21"/>
      <c r="I146" s="4"/>
      <c r="J146" s="4"/>
    </row>
    <row r="147" spans="1:10" ht="14.25">
      <c r="A147" s="65" t="s">
        <v>1349</v>
      </c>
      <c r="B147" s="122" t="s">
        <v>547</v>
      </c>
      <c r="C147" s="122" t="s">
        <v>316</v>
      </c>
      <c r="D147" s="122" t="s">
        <v>2615</v>
      </c>
      <c r="E147" s="123">
        <v>1158</v>
      </c>
      <c r="F147" s="124">
        <v>0.077</v>
      </c>
      <c r="G147" s="125">
        <v>34.4</v>
      </c>
      <c r="H147" s="21"/>
      <c r="I147" s="4"/>
      <c r="J147" s="4"/>
    </row>
    <row r="148" spans="1:10" ht="14.25">
      <c r="A148" s="65" t="s">
        <v>2426</v>
      </c>
      <c r="B148" s="122" t="s">
        <v>547</v>
      </c>
      <c r="C148" s="122" t="s">
        <v>316</v>
      </c>
      <c r="D148" s="122" t="s">
        <v>2615</v>
      </c>
      <c r="E148" s="123">
        <v>245</v>
      </c>
      <c r="F148" s="124">
        <v>0.06</v>
      </c>
      <c r="G148" s="125">
        <v>28.3</v>
      </c>
      <c r="H148" s="21"/>
      <c r="I148" s="4"/>
      <c r="J148" s="4"/>
    </row>
    <row r="149" spans="1:10" ht="14.25">
      <c r="A149" s="65" t="s">
        <v>2486</v>
      </c>
      <c r="B149" s="122" t="s">
        <v>547</v>
      </c>
      <c r="C149" s="122" t="s">
        <v>316</v>
      </c>
      <c r="D149" s="122" t="s">
        <v>2615</v>
      </c>
      <c r="E149" s="123">
        <v>1000</v>
      </c>
      <c r="F149" s="124">
        <v>0.077</v>
      </c>
      <c r="G149" s="125">
        <v>34.4</v>
      </c>
      <c r="H149" s="21"/>
      <c r="I149" s="4"/>
      <c r="J149" s="4"/>
    </row>
    <row r="150" spans="1:10" ht="14.25">
      <c r="A150" s="65" t="s">
        <v>991</v>
      </c>
      <c r="B150" s="122" t="s">
        <v>547</v>
      </c>
      <c r="C150" s="122" t="s">
        <v>316</v>
      </c>
      <c r="D150" s="122" t="s">
        <v>2615</v>
      </c>
      <c r="E150" s="123">
        <v>1560</v>
      </c>
      <c r="F150" s="124">
        <v>0.063</v>
      </c>
      <c r="G150" s="125">
        <v>33.8</v>
      </c>
      <c r="H150" s="21"/>
      <c r="I150" s="4"/>
      <c r="J150" s="4"/>
    </row>
    <row r="151" spans="1:10" ht="14.25">
      <c r="A151" s="65" t="s">
        <v>2083</v>
      </c>
      <c r="B151" s="122" t="s">
        <v>547</v>
      </c>
      <c r="C151" s="122" t="s">
        <v>316</v>
      </c>
      <c r="D151" s="122" t="s">
        <v>2615</v>
      </c>
      <c r="E151" s="123">
        <v>277</v>
      </c>
      <c r="F151" s="124">
        <v>0.06</v>
      </c>
      <c r="G151" s="125">
        <v>28.3</v>
      </c>
      <c r="H151" s="21"/>
      <c r="I151" s="4"/>
      <c r="J151" s="4"/>
    </row>
    <row r="152" spans="1:10" ht="14.25">
      <c r="A152" s="65" t="s">
        <v>2454</v>
      </c>
      <c r="B152" s="122" t="s">
        <v>547</v>
      </c>
      <c r="C152" s="122" t="s">
        <v>316</v>
      </c>
      <c r="D152" s="122" t="s">
        <v>2615</v>
      </c>
      <c r="E152" s="123">
        <v>1310</v>
      </c>
      <c r="F152" s="124">
        <v>0.076</v>
      </c>
      <c r="G152" s="125">
        <v>35.3</v>
      </c>
      <c r="H152" s="21"/>
      <c r="I152" s="4"/>
      <c r="J152" s="4"/>
    </row>
    <row r="153" spans="1:10" ht="14.25">
      <c r="A153" s="65" t="s">
        <v>1316</v>
      </c>
      <c r="B153" s="122" t="s">
        <v>547</v>
      </c>
      <c r="C153" s="122" t="s">
        <v>316</v>
      </c>
      <c r="D153" s="122" t="s">
        <v>2615</v>
      </c>
      <c r="E153" s="123">
        <v>1560</v>
      </c>
      <c r="F153" s="124">
        <v>0.077</v>
      </c>
      <c r="G153" s="125">
        <v>34.4</v>
      </c>
      <c r="H153" s="21"/>
      <c r="I153" s="4"/>
      <c r="J153" s="4"/>
    </row>
    <row r="154" spans="1:10" ht="14.25">
      <c r="A154" s="65" t="s">
        <v>2315</v>
      </c>
      <c r="B154" s="122" t="s">
        <v>547</v>
      </c>
      <c r="C154" s="122" t="s">
        <v>316</v>
      </c>
      <c r="D154" s="122" t="s">
        <v>2615</v>
      </c>
      <c r="E154" s="123">
        <v>995</v>
      </c>
      <c r="F154" s="124">
        <v>0.07</v>
      </c>
      <c r="G154" s="125">
        <v>31.9</v>
      </c>
      <c r="H154" s="21"/>
      <c r="I154" s="4"/>
      <c r="J154" s="4"/>
    </row>
    <row r="155" spans="1:10" ht="14.25">
      <c r="A155" s="65" t="s">
        <v>852</v>
      </c>
      <c r="B155" s="122" t="s">
        <v>547</v>
      </c>
      <c r="C155" s="122" t="s">
        <v>316</v>
      </c>
      <c r="D155" s="122" t="s">
        <v>2615</v>
      </c>
      <c r="E155" s="123">
        <v>440</v>
      </c>
      <c r="F155" s="124">
        <v>0.077</v>
      </c>
      <c r="G155" s="125">
        <v>34.4</v>
      </c>
      <c r="H155" s="21"/>
      <c r="I155" s="4"/>
      <c r="J155" s="4"/>
    </row>
    <row r="156" spans="1:10" ht="14.25">
      <c r="A156" s="65" t="s">
        <v>6</v>
      </c>
      <c r="B156" s="122" t="s">
        <v>547</v>
      </c>
      <c r="C156" s="122" t="s">
        <v>316</v>
      </c>
      <c r="D156" s="122" t="s">
        <v>2615</v>
      </c>
      <c r="E156" s="123">
        <v>1278</v>
      </c>
      <c r="F156" s="124">
        <v>0.063</v>
      </c>
      <c r="G156" s="125">
        <v>33.8</v>
      </c>
      <c r="H156" s="21"/>
      <c r="I156" s="4"/>
      <c r="J156" s="4"/>
    </row>
    <row r="157" spans="1:10" ht="14.25">
      <c r="A157" s="65" t="s">
        <v>1794</v>
      </c>
      <c r="B157" s="122" t="s">
        <v>547</v>
      </c>
      <c r="C157" s="122" t="s">
        <v>316</v>
      </c>
      <c r="D157" s="122" t="s">
        <v>2615</v>
      </c>
      <c r="E157" s="123">
        <v>1538</v>
      </c>
      <c r="F157" s="124">
        <v>0.063</v>
      </c>
      <c r="G157" s="125">
        <v>33.8</v>
      </c>
      <c r="H157" s="21"/>
      <c r="I157" s="4"/>
      <c r="J157" s="4"/>
    </row>
    <row r="158" spans="1:10" ht="14.25">
      <c r="A158" s="65" t="s">
        <v>694</v>
      </c>
      <c r="B158" s="122" t="s">
        <v>547</v>
      </c>
      <c r="C158" s="122" t="s">
        <v>316</v>
      </c>
      <c r="D158" s="122" t="s">
        <v>2615</v>
      </c>
      <c r="E158" s="123">
        <v>2600</v>
      </c>
      <c r="F158" s="124">
        <v>0.076</v>
      </c>
      <c r="G158" s="125">
        <v>35.3</v>
      </c>
      <c r="H158" s="21"/>
      <c r="I158" s="4"/>
      <c r="J158" s="4"/>
    </row>
    <row r="159" spans="1:10" ht="14.25">
      <c r="A159" s="65" t="s">
        <v>88</v>
      </c>
      <c r="B159" s="122" t="s">
        <v>547</v>
      </c>
      <c r="C159" s="122" t="s">
        <v>316</v>
      </c>
      <c r="D159" s="122" t="s">
        <v>2615</v>
      </c>
      <c r="E159" s="123">
        <v>318</v>
      </c>
      <c r="F159" s="124">
        <v>0.064</v>
      </c>
      <c r="G159" s="125">
        <v>29.9</v>
      </c>
      <c r="H159" s="21"/>
      <c r="I159" s="4"/>
      <c r="J159" s="4"/>
    </row>
    <row r="160" spans="1:10" ht="14.25">
      <c r="A160" s="65" t="s">
        <v>1427</v>
      </c>
      <c r="B160" s="122" t="s">
        <v>547</v>
      </c>
      <c r="C160" s="122" t="s">
        <v>316</v>
      </c>
      <c r="D160" s="122" t="s">
        <v>2615</v>
      </c>
      <c r="E160" s="123">
        <v>700</v>
      </c>
      <c r="F160" s="124">
        <v>0.072</v>
      </c>
      <c r="G160" s="125">
        <v>32.7</v>
      </c>
      <c r="H160" s="21"/>
      <c r="I160" s="4"/>
      <c r="J160" s="4"/>
    </row>
    <row r="161" spans="1:10" ht="14.25">
      <c r="A161" s="65" t="s">
        <v>1797</v>
      </c>
      <c r="B161" s="122" t="s">
        <v>547</v>
      </c>
      <c r="C161" s="122" t="s">
        <v>316</v>
      </c>
      <c r="D161" s="122" t="s">
        <v>2615</v>
      </c>
      <c r="E161" s="123">
        <v>1500</v>
      </c>
      <c r="F161" s="124">
        <v>0.063</v>
      </c>
      <c r="G161" s="125">
        <v>33</v>
      </c>
      <c r="H161" s="21"/>
      <c r="I161" s="4"/>
      <c r="J161" s="4"/>
    </row>
    <row r="162" spans="1:10" ht="14.25">
      <c r="A162" s="65" t="s">
        <v>2237</v>
      </c>
      <c r="B162" s="122" t="s">
        <v>547</v>
      </c>
      <c r="C162" s="122" t="s">
        <v>316</v>
      </c>
      <c r="D162" s="122" t="s">
        <v>2615</v>
      </c>
      <c r="E162" s="123">
        <v>1300</v>
      </c>
      <c r="F162" s="124">
        <v>0.076</v>
      </c>
      <c r="G162" s="125">
        <v>35.3</v>
      </c>
      <c r="H162" s="21"/>
      <c r="I162" s="4"/>
      <c r="J162" s="4"/>
    </row>
    <row r="163" spans="1:10" ht="14.25">
      <c r="A163" s="65" t="s">
        <v>1257</v>
      </c>
      <c r="B163" s="122" t="s">
        <v>547</v>
      </c>
      <c r="C163" s="122" t="s">
        <v>316</v>
      </c>
      <c r="D163" s="122" t="s">
        <v>2615</v>
      </c>
      <c r="E163" s="123">
        <v>652</v>
      </c>
      <c r="F163" s="124">
        <v>0.071</v>
      </c>
      <c r="G163" s="125">
        <v>32.2</v>
      </c>
      <c r="H163" s="21"/>
      <c r="I163" s="4"/>
      <c r="J163" s="4"/>
    </row>
    <row r="164" spans="1:10" ht="14.25">
      <c r="A164" s="65" t="s">
        <v>2516</v>
      </c>
      <c r="B164" s="122" t="s">
        <v>547</v>
      </c>
      <c r="C164" s="122" t="s">
        <v>316</v>
      </c>
      <c r="D164" s="122" t="s">
        <v>2615</v>
      </c>
      <c r="E164" s="123">
        <v>689</v>
      </c>
      <c r="F164" s="124">
        <v>0.064</v>
      </c>
      <c r="G164" s="125">
        <v>29.9</v>
      </c>
      <c r="H164" s="21"/>
      <c r="I164" s="4"/>
      <c r="J164" s="4"/>
    </row>
    <row r="165" spans="1:10" ht="14.25">
      <c r="A165" s="65" t="s">
        <v>1463</v>
      </c>
      <c r="B165" s="122" t="s">
        <v>547</v>
      </c>
      <c r="C165" s="122" t="s">
        <v>316</v>
      </c>
      <c r="D165" s="122" t="s">
        <v>2615</v>
      </c>
      <c r="E165" s="123">
        <v>761</v>
      </c>
      <c r="F165" s="124">
        <v>0.071</v>
      </c>
      <c r="G165" s="125">
        <v>32.4</v>
      </c>
      <c r="H165" s="21"/>
      <c r="I165" s="4"/>
      <c r="J165" s="4"/>
    </row>
    <row r="166" spans="1:10" ht="14.25">
      <c r="A166" s="65" t="s">
        <v>1611</v>
      </c>
      <c r="B166" s="122" t="s">
        <v>547</v>
      </c>
      <c r="C166" s="122" t="s">
        <v>316</v>
      </c>
      <c r="D166" s="122" t="s">
        <v>1923</v>
      </c>
      <c r="E166" s="123">
        <v>3221</v>
      </c>
      <c r="F166" s="124">
        <v>0.048</v>
      </c>
      <c r="G166" s="125">
        <v>32.6</v>
      </c>
      <c r="H166" s="21"/>
      <c r="I166" s="4"/>
      <c r="J166" s="4"/>
    </row>
    <row r="167" spans="1:10" ht="14.25">
      <c r="A167" s="65" t="s">
        <v>983</v>
      </c>
      <c r="B167" s="122" t="s">
        <v>547</v>
      </c>
      <c r="C167" s="122" t="s">
        <v>316</v>
      </c>
      <c r="D167" s="122" t="s">
        <v>1923</v>
      </c>
      <c r="E167" s="123">
        <v>470</v>
      </c>
      <c r="F167" s="124">
        <v>0.06</v>
      </c>
      <c r="G167" s="125">
        <v>28.3</v>
      </c>
      <c r="H167" s="21"/>
      <c r="I167" s="4"/>
      <c r="J167" s="4"/>
    </row>
    <row r="168" spans="1:10" ht="14.25">
      <c r="A168" s="65" t="s">
        <v>2499</v>
      </c>
      <c r="B168" s="122" t="s">
        <v>547</v>
      </c>
      <c r="C168" s="122" t="s">
        <v>316</v>
      </c>
      <c r="D168" s="122" t="s">
        <v>1923</v>
      </c>
      <c r="E168" s="123">
        <v>774</v>
      </c>
      <c r="F168" s="124">
        <v>0.072</v>
      </c>
      <c r="G168" s="125">
        <v>32.7</v>
      </c>
      <c r="H168" s="21"/>
      <c r="I168" s="4"/>
      <c r="J168" s="4"/>
    </row>
    <row r="169" spans="1:10" ht="14.25">
      <c r="A169" s="65" t="s">
        <v>2508</v>
      </c>
      <c r="B169" s="122" t="s">
        <v>547</v>
      </c>
      <c r="C169" s="122" t="s">
        <v>316</v>
      </c>
      <c r="D169" s="122" t="s">
        <v>1923</v>
      </c>
      <c r="E169" s="123">
        <v>1862</v>
      </c>
      <c r="F169" s="124">
        <v>0.049</v>
      </c>
      <c r="G169" s="125">
        <v>29.8</v>
      </c>
      <c r="H169" s="21"/>
      <c r="I169" s="4"/>
      <c r="J169" s="4"/>
    </row>
    <row r="170" spans="1:10" ht="14.25">
      <c r="A170" s="65" t="s">
        <v>1971</v>
      </c>
      <c r="B170" s="122" t="s">
        <v>547</v>
      </c>
      <c r="C170" s="122" t="s">
        <v>316</v>
      </c>
      <c r="D170" s="122" t="s">
        <v>1923</v>
      </c>
      <c r="E170" s="123">
        <v>677</v>
      </c>
      <c r="F170" s="124">
        <v>0.063</v>
      </c>
      <c r="G170" s="125">
        <v>33.8</v>
      </c>
      <c r="H170" s="21"/>
      <c r="I170" s="4"/>
      <c r="J170" s="4"/>
    </row>
    <row r="171" spans="1:10" ht="14.25">
      <c r="A171" s="65" t="s">
        <v>1897</v>
      </c>
      <c r="B171" s="122" t="s">
        <v>547</v>
      </c>
      <c r="C171" s="122" t="s">
        <v>316</v>
      </c>
      <c r="D171" s="122" t="s">
        <v>1923</v>
      </c>
      <c r="E171" s="123">
        <v>497</v>
      </c>
      <c r="F171" s="124">
        <v>0.06</v>
      </c>
      <c r="G171" s="125">
        <v>28.3</v>
      </c>
      <c r="H171" s="21"/>
      <c r="I171" s="4"/>
      <c r="J171" s="4"/>
    </row>
    <row r="172" spans="1:10" ht="14.25">
      <c r="A172" s="65" t="s">
        <v>873</v>
      </c>
      <c r="B172" s="122" t="s">
        <v>547</v>
      </c>
      <c r="C172" s="122" t="s">
        <v>316</v>
      </c>
      <c r="D172" s="122" t="s">
        <v>1923</v>
      </c>
      <c r="E172" s="123">
        <v>503</v>
      </c>
      <c r="F172" s="124">
        <v>0.077</v>
      </c>
      <c r="G172" s="125">
        <v>34.4</v>
      </c>
      <c r="H172" s="21"/>
      <c r="I172" s="4"/>
      <c r="J172" s="4"/>
    </row>
    <row r="173" spans="1:10" ht="14.25">
      <c r="A173" s="65" t="s">
        <v>311</v>
      </c>
      <c r="B173" s="122" t="s">
        <v>547</v>
      </c>
      <c r="C173" s="122" t="s">
        <v>316</v>
      </c>
      <c r="D173" s="122" t="s">
        <v>1923</v>
      </c>
      <c r="E173" s="123">
        <v>1607</v>
      </c>
      <c r="F173" s="124">
        <v>0.071</v>
      </c>
      <c r="G173" s="125">
        <v>32.5</v>
      </c>
      <c r="H173" s="21"/>
      <c r="I173" s="4"/>
      <c r="J173" s="4"/>
    </row>
    <row r="174" spans="1:10" ht="14.25">
      <c r="A174" s="65" t="s">
        <v>1970</v>
      </c>
      <c r="B174" s="122" t="s">
        <v>547</v>
      </c>
      <c r="C174" s="122" t="s">
        <v>316</v>
      </c>
      <c r="D174" s="122" t="s">
        <v>1923</v>
      </c>
      <c r="E174" s="123">
        <v>503</v>
      </c>
      <c r="F174" s="124">
        <v>0.06</v>
      </c>
      <c r="G174" s="125">
        <v>28.3</v>
      </c>
      <c r="H174" s="21"/>
      <c r="I174" s="4"/>
      <c r="J174" s="4"/>
    </row>
    <row r="175" spans="1:10" ht="14.25">
      <c r="A175" s="65" t="s">
        <v>751</v>
      </c>
      <c r="B175" s="122" t="s">
        <v>547</v>
      </c>
      <c r="C175" s="122" t="s">
        <v>316</v>
      </c>
      <c r="D175" s="122" t="s">
        <v>1923</v>
      </c>
      <c r="E175" s="123">
        <v>706</v>
      </c>
      <c r="F175" s="124">
        <v>0.071</v>
      </c>
      <c r="G175" s="125">
        <v>32.4</v>
      </c>
      <c r="H175" s="21"/>
      <c r="I175" s="4"/>
      <c r="J175" s="4"/>
    </row>
    <row r="176" spans="1:10" ht="14.25">
      <c r="A176" s="65" t="s">
        <v>892</v>
      </c>
      <c r="B176" s="122" t="s">
        <v>547</v>
      </c>
      <c r="C176" s="122" t="s">
        <v>316</v>
      </c>
      <c r="D176" s="122" t="s">
        <v>1923</v>
      </c>
      <c r="E176" s="123">
        <v>2752</v>
      </c>
      <c r="F176" s="124">
        <v>0.063</v>
      </c>
      <c r="G176" s="125">
        <v>33.8</v>
      </c>
      <c r="H176" s="21"/>
      <c r="I176" s="4"/>
      <c r="J176" s="4"/>
    </row>
    <row r="177" spans="1:10" ht="14.25">
      <c r="A177" s="65" t="s">
        <v>1531</v>
      </c>
      <c r="B177" s="122" t="s">
        <v>547</v>
      </c>
      <c r="C177" s="122" t="s">
        <v>316</v>
      </c>
      <c r="D177" s="122" t="s">
        <v>1923</v>
      </c>
      <c r="E177" s="123">
        <v>1345</v>
      </c>
      <c r="F177" s="124">
        <v>0.063</v>
      </c>
      <c r="G177" s="125">
        <v>31.7</v>
      </c>
      <c r="H177" s="21"/>
      <c r="I177" s="4"/>
      <c r="J177" s="4"/>
    </row>
    <row r="178" spans="1:10" ht="14.25">
      <c r="A178" s="65" t="s">
        <v>213</v>
      </c>
      <c r="B178" s="122" t="s">
        <v>547</v>
      </c>
      <c r="C178" s="122" t="s">
        <v>316</v>
      </c>
      <c r="D178" s="122" t="s">
        <v>1923</v>
      </c>
      <c r="E178" s="123">
        <v>3405</v>
      </c>
      <c r="F178" s="124">
        <v>0.036</v>
      </c>
      <c r="G178" s="125">
        <v>31.6</v>
      </c>
      <c r="H178" s="21"/>
      <c r="I178" s="4"/>
      <c r="J178" s="4"/>
    </row>
    <row r="179" spans="1:10" ht="14.25">
      <c r="A179" s="65" t="s">
        <v>1617</v>
      </c>
      <c r="B179" s="122" t="s">
        <v>547</v>
      </c>
      <c r="C179" s="122" t="s">
        <v>316</v>
      </c>
      <c r="D179" s="122" t="s">
        <v>1923</v>
      </c>
      <c r="E179" s="123">
        <v>1020</v>
      </c>
      <c r="F179" s="124">
        <v>0.077</v>
      </c>
      <c r="G179" s="125">
        <v>34.4</v>
      </c>
      <c r="H179" s="21"/>
      <c r="I179" s="4"/>
      <c r="J179" s="4"/>
    </row>
    <row r="180" spans="1:10" ht="14.25">
      <c r="A180" s="65" t="s">
        <v>1352</v>
      </c>
      <c r="B180" s="122" t="s">
        <v>547</v>
      </c>
      <c r="C180" s="122" t="s">
        <v>316</v>
      </c>
      <c r="D180" s="122" t="s">
        <v>1923</v>
      </c>
      <c r="E180" s="123">
        <v>1752</v>
      </c>
      <c r="F180" s="124">
        <v>0.036</v>
      </c>
      <c r="G180" s="125">
        <v>31.6</v>
      </c>
      <c r="H180" s="21"/>
      <c r="I180" s="4"/>
      <c r="J180" s="4"/>
    </row>
    <row r="181" spans="1:10" ht="14.25">
      <c r="A181" s="65" t="s">
        <v>2645</v>
      </c>
      <c r="B181" s="122" t="s">
        <v>547</v>
      </c>
      <c r="C181" s="122" t="s">
        <v>316</v>
      </c>
      <c r="D181" s="122" t="s">
        <v>1923</v>
      </c>
      <c r="E181" s="123">
        <v>707</v>
      </c>
      <c r="F181" s="124">
        <v>0.064</v>
      </c>
      <c r="G181" s="125">
        <v>29.9</v>
      </c>
      <c r="H181" s="21"/>
      <c r="I181" s="4"/>
      <c r="J181" s="4"/>
    </row>
    <row r="182" spans="1:10" ht="14.25">
      <c r="A182" s="65" t="s">
        <v>782</v>
      </c>
      <c r="B182" s="122" t="s">
        <v>547</v>
      </c>
      <c r="C182" s="122" t="s">
        <v>316</v>
      </c>
      <c r="D182" s="122" t="s">
        <v>1090</v>
      </c>
      <c r="E182" s="123">
        <v>563</v>
      </c>
      <c r="F182" s="124">
        <v>0.077</v>
      </c>
      <c r="G182" s="125">
        <v>34.4</v>
      </c>
      <c r="H182" s="21"/>
      <c r="I182" s="4"/>
      <c r="J182" s="4"/>
    </row>
    <row r="183" spans="1:10" ht="14.25">
      <c r="A183" s="65" t="s">
        <v>1851</v>
      </c>
      <c r="B183" s="122" t="s">
        <v>547</v>
      </c>
      <c r="C183" s="122" t="s">
        <v>316</v>
      </c>
      <c r="D183" s="122" t="s">
        <v>1090</v>
      </c>
      <c r="E183" s="123">
        <v>362</v>
      </c>
      <c r="F183" s="124">
        <v>0.064</v>
      </c>
      <c r="G183" s="125">
        <v>29.9</v>
      </c>
      <c r="H183" s="21"/>
      <c r="I183" s="4"/>
      <c r="J183" s="4"/>
    </row>
    <row r="184" spans="1:10" ht="14.25">
      <c r="A184" s="65" t="s">
        <v>179</v>
      </c>
      <c r="B184" s="122" t="s">
        <v>547</v>
      </c>
      <c r="C184" s="122" t="s">
        <v>316</v>
      </c>
      <c r="D184" s="122" t="s">
        <v>1090</v>
      </c>
      <c r="E184" s="123">
        <v>651</v>
      </c>
      <c r="F184" s="124">
        <v>0.063</v>
      </c>
      <c r="G184" s="125">
        <v>33.8</v>
      </c>
      <c r="H184" s="21"/>
      <c r="I184" s="4"/>
      <c r="J184" s="4"/>
    </row>
    <row r="185" spans="1:10" ht="14.25">
      <c r="A185" s="65" t="s">
        <v>1388</v>
      </c>
      <c r="B185" s="122" t="s">
        <v>547</v>
      </c>
      <c r="C185" s="122" t="s">
        <v>316</v>
      </c>
      <c r="D185" s="122" t="s">
        <v>1090</v>
      </c>
      <c r="E185" s="123">
        <v>2170</v>
      </c>
      <c r="F185" s="124">
        <v>0.063</v>
      </c>
      <c r="G185" s="125">
        <v>33.8</v>
      </c>
      <c r="H185" s="21"/>
      <c r="I185" s="4"/>
      <c r="J185" s="4"/>
    </row>
    <row r="186" spans="1:10" ht="14.25">
      <c r="A186" s="65" t="s">
        <v>2250</v>
      </c>
      <c r="B186" s="122" t="s">
        <v>547</v>
      </c>
      <c r="C186" s="122" t="s">
        <v>316</v>
      </c>
      <c r="D186" s="122" t="s">
        <v>1090</v>
      </c>
      <c r="E186" s="123">
        <v>1418</v>
      </c>
      <c r="F186" s="124">
        <v>0.063</v>
      </c>
      <c r="G186" s="125">
        <v>33.8</v>
      </c>
      <c r="H186" s="21"/>
      <c r="I186" s="4"/>
      <c r="J186" s="4"/>
    </row>
    <row r="187" spans="1:10" ht="14.25">
      <c r="A187" s="65" t="s">
        <v>2738</v>
      </c>
      <c r="B187" s="122" t="s">
        <v>547</v>
      </c>
      <c r="C187" s="122" t="s">
        <v>316</v>
      </c>
      <c r="D187" s="122" t="s">
        <v>1090</v>
      </c>
      <c r="E187" s="123">
        <v>373</v>
      </c>
      <c r="F187" s="124">
        <v>0.064</v>
      </c>
      <c r="G187" s="125">
        <v>29.9</v>
      </c>
      <c r="H187" s="21"/>
      <c r="I187" s="4"/>
      <c r="J187" s="4"/>
    </row>
    <row r="188" spans="1:10" ht="14.25">
      <c r="A188" s="65" t="s">
        <v>2097</v>
      </c>
      <c r="B188" s="122" t="s">
        <v>547</v>
      </c>
      <c r="C188" s="122" t="s">
        <v>316</v>
      </c>
      <c r="D188" s="122" t="s">
        <v>1090</v>
      </c>
      <c r="E188" s="123">
        <v>229</v>
      </c>
      <c r="F188" s="124">
        <v>0.06</v>
      </c>
      <c r="G188" s="125">
        <v>28.3</v>
      </c>
      <c r="H188" s="21"/>
      <c r="I188" s="4"/>
      <c r="J188" s="4"/>
    </row>
    <row r="189" spans="1:10" ht="14.25">
      <c r="A189" s="65" t="s">
        <v>1562</v>
      </c>
      <c r="B189" s="122" t="s">
        <v>547</v>
      </c>
      <c r="C189" s="122" t="s">
        <v>316</v>
      </c>
      <c r="D189" s="122" t="s">
        <v>1090</v>
      </c>
      <c r="E189" s="123">
        <v>401</v>
      </c>
      <c r="F189" s="124">
        <v>0.077</v>
      </c>
      <c r="G189" s="125">
        <v>34.4</v>
      </c>
      <c r="H189" s="21"/>
      <c r="I189" s="4"/>
      <c r="J189" s="4"/>
    </row>
    <row r="190" spans="1:10" ht="14.25">
      <c r="A190" s="65" t="s">
        <v>2302</v>
      </c>
      <c r="B190" s="122" t="s">
        <v>547</v>
      </c>
      <c r="C190" s="122" t="s">
        <v>316</v>
      </c>
      <c r="D190" s="122" t="s">
        <v>1089</v>
      </c>
      <c r="E190" s="123">
        <v>1112</v>
      </c>
      <c r="F190" s="124">
        <v>0.077</v>
      </c>
      <c r="G190" s="125">
        <v>34.4</v>
      </c>
      <c r="H190" s="21"/>
      <c r="I190" s="4"/>
      <c r="J190" s="4"/>
    </row>
    <row r="191" spans="1:10" ht="14.25">
      <c r="A191" s="65" t="s">
        <v>1844</v>
      </c>
      <c r="B191" s="122" t="s">
        <v>547</v>
      </c>
      <c r="C191" s="122" t="s">
        <v>316</v>
      </c>
      <c r="D191" s="122" t="s">
        <v>1089</v>
      </c>
      <c r="E191" s="123">
        <v>672</v>
      </c>
      <c r="F191" s="124">
        <v>0.058</v>
      </c>
      <c r="G191" s="125">
        <v>25.2</v>
      </c>
      <c r="H191" s="21"/>
      <c r="I191" s="4"/>
      <c r="J191" s="4"/>
    </row>
    <row r="192" spans="1:10" ht="14.25">
      <c r="A192" s="65" t="s">
        <v>1299</v>
      </c>
      <c r="B192" s="122" t="s">
        <v>547</v>
      </c>
      <c r="C192" s="122" t="s">
        <v>316</v>
      </c>
      <c r="D192" s="122" t="s">
        <v>1089</v>
      </c>
      <c r="E192" s="123">
        <v>528</v>
      </c>
      <c r="F192" s="124">
        <v>0.077</v>
      </c>
      <c r="G192" s="125">
        <v>34.4</v>
      </c>
      <c r="H192" s="21"/>
      <c r="I192" s="4"/>
      <c r="J192" s="4"/>
    </row>
    <row r="193" spans="1:10" ht="14.25">
      <c r="A193" s="65" t="s">
        <v>385</v>
      </c>
      <c r="B193" s="122" t="s">
        <v>547</v>
      </c>
      <c r="C193" s="122" t="s">
        <v>316</v>
      </c>
      <c r="D193" s="122" t="s">
        <v>1089</v>
      </c>
      <c r="E193" s="123">
        <v>1010</v>
      </c>
      <c r="F193" s="124">
        <v>0.077</v>
      </c>
      <c r="G193" s="125">
        <v>34.4</v>
      </c>
      <c r="H193" s="21"/>
      <c r="I193" s="4"/>
      <c r="J193" s="4"/>
    </row>
    <row r="194" spans="1:10" ht="14.25">
      <c r="A194" s="65" t="s">
        <v>1430</v>
      </c>
      <c r="B194" s="122" t="s">
        <v>547</v>
      </c>
      <c r="C194" s="122" t="s">
        <v>316</v>
      </c>
      <c r="D194" s="122" t="s">
        <v>1089</v>
      </c>
      <c r="E194" s="123">
        <v>1041</v>
      </c>
      <c r="F194" s="124">
        <v>0.064</v>
      </c>
      <c r="G194" s="125">
        <v>29.9</v>
      </c>
      <c r="H194" s="21"/>
      <c r="I194" s="4"/>
      <c r="J194" s="4"/>
    </row>
    <row r="195" spans="1:10" ht="14.25">
      <c r="A195" s="65" t="s">
        <v>1014</v>
      </c>
      <c r="B195" s="122" t="s">
        <v>547</v>
      </c>
      <c r="C195" s="122" t="s">
        <v>316</v>
      </c>
      <c r="D195" s="122" t="s">
        <v>1089</v>
      </c>
      <c r="E195" s="123">
        <v>440</v>
      </c>
      <c r="F195" s="124">
        <v>0.077</v>
      </c>
      <c r="G195" s="125">
        <v>34.4</v>
      </c>
      <c r="H195" s="21"/>
      <c r="I195" s="4"/>
      <c r="J195" s="4"/>
    </row>
    <row r="196" spans="1:10" ht="14.25">
      <c r="A196" s="65" t="s">
        <v>1191</v>
      </c>
      <c r="B196" s="122" t="s">
        <v>547</v>
      </c>
      <c r="C196" s="122" t="s">
        <v>316</v>
      </c>
      <c r="D196" s="122" t="s">
        <v>1089</v>
      </c>
      <c r="E196" s="123">
        <v>1530</v>
      </c>
      <c r="F196" s="124">
        <v>0.077</v>
      </c>
      <c r="G196" s="125">
        <v>34.4</v>
      </c>
      <c r="H196" s="21"/>
      <c r="I196" s="4"/>
      <c r="J196" s="4"/>
    </row>
    <row r="197" spans="1:10" ht="14.25">
      <c r="A197" s="65" t="s">
        <v>197</v>
      </c>
      <c r="B197" s="122" t="s">
        <v>547</v>
      </c>
      <c r="C197" s="122" t="s">
        <v>316</v>
      </c>
      <c r="D197" s="122" t="s">
        <v>1089</v>
      </c>
      <c r="E197" s="123">
        <v>920</v>
      </c>
      <c r="F197" s="124">
        <v>0.077</v>
      </c>
      <c r="G197" s="125">
        <v>34.4</v>
      </c>
      <c r="H197" s="21"/>
      <c r="I197" s="4"/>
      <c r="J197" s="4"/>
    </row>
    <row r="198" spans="1:10" ht="14.25">
      <c r="A198" s="65" t="s">
        <v>424</v>
      </c>
      <c r="B198" s="122" t="s">
        <v>547</v>
      </c>
      <c r="C198" s="122" t="s">
        <v>316</v>
      </c>
      <c r="D198" s="122" t="s">
        <v>1089</v>
      </c>
      <c r="E198" s="123">
        <v>533</v>
      </c>
      <c r="F198" s="124">
        <v>0.06</v>
      </c>
      <c r="G198" s="125">
        <v>28.3</v>
      </c>
      <c r="H198" s="21"/>
      <c r="I198" s="4"/>
      <c r="J198" s="4"/>
    </row>
    <row r="199" spans="1:10" ht="14.25">
      <c r="A199" s="65" t="s">
        <v>776</v>
      </c>
      <c r="B199" s="122" t="s">
        <v>547</v>
      </c>
      <c r="C199" s="122" t="s">
        <v>316</v>
      </c>
      <c r="D199" s="122" t="s">
        <v>1089</v>
      </c>
      <c r="E199" s="123">
        <v>675</v>
      </c>
      <c r="F199" s="124">
        <v>0.058</v>
      </c>
      <c r="G199" s="125">
        <v>25.2</v>
      </c>
      <c r="H199" s="21"/>
      <c r="I199" s="4"/>
      <c r="J199" s="4"/>
    </row>
    <row r="200" spans="1:10" ht="14.25">
      <c r="A200" s="65" t="s">
        <v>2154</v>
      </c>
      <c r="B200" s="122" t="s">
        <v>547</v>
      </c>
      <c r="C200" s="122" t="s">
        <v>316</v>
      </c>
      <c r="D200" s="122" t="s">
        <v>1089</v>
      </c>
      <c r="E200" s="123">
        <v>233</v>
      </c>
      <c r="F200" s="124">
        <v>0.06</v>
      </c>
      <c r="G200" s="125">
        <v>28.3</v>
      </c>
      <c r="H200" s="21"/>
      <c r="I200" s="4"/>
      <c r="J200" s="4"/>
    </row>
    <row r="201" spans="1:10" ht="14.25">
      <c r="A201" s="65" t="s">
        <v>334</v>
      </c>
      <c r="B201" s="122" t="s">
        <v>547</v>
      </c>
      <c r="C201" s="122" t="s">
        <v>316</v>
      </c>
      <c r="D201" s="122" t="s">
        <v>1089</v>
      </c>
      <c r="E201" s="123">
        <v>1046</v>
      </c>
      <c r="F201" s="124">
        <v>0.077</v>
      </c>
      <c r="G201" s="125">
        <v>34.4</v>
      </c>
      <c r="H201" s="21"/>
      <c r="I201" s="4"/>
      <c r="J201" s="4"/>
    </row>
    <row r="202" spans="1:10" ht="14.25">
      <c r="A202" s="65" t="s">
        <v>2354</v>
      </c>
      <c r="B202" s="122" t="s">
        <v>547</v>
      </c>
      <c r="C202" s="122" t="s">
        <v>316</v>
      </c>
      <c r="D202" s="122" t="s">
        <v>1089</v>
      </c>
      <c r="E202" s="123">
        <v>1080</v>
      </c>
      <c r="F202" s="124">
        <v>0.077</v>
      </c>
      <c r="G202" s="125">
        <v>34.4</v>
      </c>
      <c r="H202" s="21"/>
      <c r="I202" s="4"/>
      <c r="J202" s="4"/>
    </row>
    <row r="203" spans="1:10" ht="14.25">
      <c r="A203" s="65" t="s">
        <v>5</v>
      </c>
      <c r="B203" s="122" t="s">
        <v>547</v>
      </c>
      <c r="C203" s="122" t="s">
        <v>316</v>
      </c>
      <c r="D203" s="122" t="s">
        <v>1089</v>
      </c>
      <c r="E203" s="123">
        <v>1584</v>
      </c>
      <c r="F203" s="124">
        <v>0.077</v>
      </c>
      <c r="G203" s="125">
        <v>34.4</v>
      </c>
      <c r="H203" s="21"/>
      <c r="I203" s="4"/>
      <c r="J203" s="4"/>
    </row>
    <row r="204" spans="1:10" ht="14.25">
      <c r="A204" s="65" t="s">
        <v>2223</v>
      </c>
      <c r="B204" s="122" t="s">
        <v>547</v>
      </c>
      <c r="C204" s="122" t="s">
        <v>316</v>
      </c>
      <c r="D204" s="122" t="s">
        <v>537</v>
      </c>
      <c r="E204" s="123">
        <v>741</v>
      </c>
      <c r="F204" s="124">
        <v>0.06</v>
      </c>
      <c r="G204" s="125">
        <v>28.3</v>
      </c>
      <c r="H204" s="21"/>
      <c r="I204" s="4"/>
      <c r="J204" s="4"/>
    </row>
    <row r="205" spans="1:10" ht="14.25">
      <c r="A205" s="65" t="s">
        <v>1655</v>
      </c>
      <c r="B205" s="122" t="s">
        <v>547</v>
      </c>
      <c r="C205" s="122" t="s">
        <v>316</v>
      </c>
      <c r="D205" s="122" t="s">
        <v>537</v>
      </c>
      <c r="E205" s="123">
        <v>870</v>
      </c>
      <c r="F205" s="124">
        <v>0.036</v>
      </c>
      <c r="G205" s="125">
        <v>31.6</v>
      </c>
      <c r="H205" s="21"/>
      <c r="I205" s="4"/>
      <c r="J205" s="4"/>
    </row>
    <row r="206" spans="1:10" ht="14.25">
      <c r="A206" s="65" t="s">
        <v>382</v>
      </c>
      <c r="B206" s="122" t="s">
        <v>547</v>
      </c>
      <c r="C206" s="122" t="s">
        <v>316</v>
      </c>
      <c r="D206" s="122" t="s">
        <v>537</v>
      </c>
      <c r="E206" s="123">
        <v>472</v>
      </c>
      <c r="F206" s="124">
        <v>0.077</v>
      </c>
      <c r="G206" s="125">
        <v>34.4</v>
      </c>
      <c r="H206" s="21"/>
      <c r="I206" s="4"/>
      <c r="J206" s="4"/>
    </row>
    <row r="207" spans="1:10" ht="14.25">
      <c r="A207" s="65" t="s">
        <v>1247</v>
      </c>
      <c r="B207" s="122" t="s">
        <v>547</v>
      </c>
      <c r="C207" s="122" t="s">
        <v>316</v>
      </c>
      <c r="D207" s="122" t="s">
        <v>537</v>
      </c>
      <c r="E207" s="123">
        <v>2478</v>
      </c>
      <c r="F207" s="124">
        <v>0.076</v>
      </c>
      <c r="G207" s="125">
        <v>35.3</v>
      </c>
      <c r="H207" s="21"/>
      <c r="I207" s="4"/>
      <c r="J207" s="4"/>
    </row>
    <row r="208" spans="1:10" ht="14.25">
      <c r="A208" s="65" t="s">
        <v>1808</v>
      </c>
      <c r="B208" s="122" t="s">
        <v>547</v>
      </c>
      <c r="C208" s="122" t="s">
        <v>316</v>
      </c>
      <c r="D208" s="122" t="s">
        <v>537</v>
      </c>
      <c r="E208" s="123">
        <v>976</v>
      </c>
      <c r="F208" s="124">
        <v>0.06</v>
      </c>
      <c r="G208" s="125">
        <v>28.3</v>
      </c>
      <c r="H208" s="21"/>
      <c r="I208" s="4"/>
      <c r="J208" s="4"/>
    </row>
    <row r="209" spans="1:10" ht="14.25">
      <c r="A209" s="65" t="s">
        <v>2678</v>
      </c>
      <c r="B209" s="122" t="s">
        <v>547</v>
      </c>
      <c r="C209" s="122" t="s">
        <v>316</v>
      </c>
      <c r="D209" s="122" t="s">
        <v>537</v>
      </c>
      <c r="E209" s="123">
        <v>2201</v>
      </c>
      <c r="F209" s="124">
        <v>0.051</v>
      </c>
      <c r="G209" s="125">
        <v>32.8</v>
      </c>
      <c r="H209" s="21"/>
      <c r="I209" s="4"/>
      <c r="J209" s="4"/>
    </row>
    <row r="210" spans="1:10" ht="14.25">
      <c r="A210" s="65" t="s">
        <v>650</v>
      </c>
      <c r="B210" s="122" t="s">
        <v>547</v>
      </c>
      <c r="C210" s="122" t="s">
        <v>316</v>
      </c>
      <c r="D210" s="122" t="s">
        <v>537</v>
      </c>
      <c r="E210" s="123">
        <v>440</v>
      </c>
      <c r="F210" s="124">
        <v>0.058</v>
      </c>
      <c r="G210" s="125">
        <v>25.2</v>
      </c>
      <c r="H210" s="21"/>
      <c r="I210" s="4"/>
      <c r="J210" s="4"/>
    </row>
    <row r="211" spans="1:10" ht="14.25">
      <c r="A211" s="65" t="s">
        <v>1726</v>
      </c>
      <c r="B211" s="122" t="s">
        <v>547</v>
      </c>
      <c r="C211" s="122" t="s">
        <v>316</v>
      </c>
      <c r="D211" s="122" t="s">
        <v>537</v>
      </c>
      <c r="E211" s="123">
        <v>938</v>
      </c>
      <c r="F211" s="124">
        <v>0.077</v>
      </c>
      <c r="G211" s="125">
        <v>34.4</v>
      </c>
      <c r="H211" s="21"/>
      <c r="I211" s="4"/>
      <c r="J211" s="4"/>
    </row>
    <row r="212" spans="1:10" ht="14.25">
      <c r="A212" s="65" t="s">
        <v>1515</v>
      </c>
      <c r="B212" s="122" t="s">
        <v>547</v>
      </c>
      <c r="C212" s="122" t="s">
        <v>316</v>
      </c>
      <c r="D212" s="122" t="s">
        <v>2625</v>
      </c>
      <c r="E212" s="123">
        <v>2270</v>
      </c>
      <c r="F212" s="124">
        <v>0.076</v>
      </c>
      <c r="G212" s="125">
        <v>35.3</v>
      </c>
      <c r="H212" s="21"/>
      <c r="I212" s="4"/>
      <c r="J212" s="4"/>
    </row>
    <row r="213" spans="1:10" ht="14.25">
      <c r="A213" s="65" t="s">
        <v>890</v>
      </c>
      <c r="B213" s="122" t="s">
        <v>547</v>
      </c>
      <c r="C213" s="122" t="s">
        <v>316</v>
      </c>
      <c r="D213" s="122" t="s">
        <v>2625</v>
      </c>
      <c r="E213" s="123">
        <v>562</v>
      </c>
      <c r="F213" s="124">
        <v>0.077</v>
      </c>
      <c r="G213" s="125">
        <v>34.4</v>
      </c>
      <c r="H213" s="21"/>
      <c r="I213" s="4"/>
      <c r="J213" s="4"/>
    </row>
    <row r="214" spans="1:10" ht="14.25">
      <c r="A214" s="65" t="s">
        <v>654</v>
      </c>
      <c r="B214" s="122" t="s">
        <v>547</v>
      </c>
      <c r="C214" s="122" t="s">
        <v>316</v>
      </c>
      <c r="D214" s="122" t="s">
        <v>2625</v>
      </c>
      <c r="E214" s="123">
        <v>420</v>
      </c>
      <c r="F214" s="124">
        <v>0.077</v>
      </c>
      <c r="G214" s="125">
        <v>34.4</v>
      </c>
      <c r="H214" s="21"/>
      <c r="I214" s="4"/>
      <c r="J214" s="4"/>
    </row>
    <row r="215" spans="1:10" ht="14.25">
      <c r="A215" s="65" t="s">
        <v>692</v>
      </c>
      <c r="B215" s="122" t="s">
        <v>547</v>
      </c>
      <c r="C215" s="122" t="s">
        <v>316</v>
      </c>
      <c r="D215" s="122" t="s">
        <v>2625</v>
      </c>
      <c r="E215" s="123">
        <v>2320</v>
      </c>
      <c r="F215" s="124">
        <v>0.073</v>
      </c>
      <c r="G215" s="125">
        <v>34.2</v>
      </c>
      <c r="H215" s="21"/>
      <c r="I215" s="4"/>
      <c r="J215" s="4"/>
    </row>
    <row r="216" spans="1:10" ht="14.25">
      <c r="A216" s="65" t="s">
        <v>2437</v>
      </c>
      <c r="B216" s="122" t="s">
        <v>547</v>
      </c>
      <c r="C216" s="122" t="s">
        <v>316</v>
      </c>
      <c r="D216" s="122" t="s">
        <v>2625</v>
      </c>
      <c r="E216" s="123">
        <v>815</v>
      </c>
      <c r="F216" s="124">
        <v>0.06</v>
      </c>
      <c r="G216" s="125">
        <v>28.3</v>
      </c>
      <c r="H216" s="21"/>
      <c r="I216" s="4"/>
      <c r="J216" s="4"/>
    </row>
    <row r="217" spans="1:10" ht="14.25">
      <c r="A217" s="65" t="s">
        <v>34</v>
      </c>
      <c r="B217" s="122" t="s">
        <v>547</v>
      </c>
      <c r="C217" s="122" t="s">
        <v>316</v>
      </c>
      <c r="D217" s="122" t="s">
        <v>2625</v>
      </c>
      <c r="E217" s="123">
        <v>403</v>
      </c>
      <c r="F217" s="124">
        <v>0.077</v>
      </c>
      <c r="G217" s="125">
        <v>34.4</v>
      </c>
      <c r="H217" s="21"/>
      <c r="I217" s="4"/>
      <c r="J217" s="4"/>
    </row>
    <row r="218" spans="1:10" ht="14.25">
      <c r="A218" s="65" t="s">
        <v>1591</v>
      </c>
      <c r="B218" s="122" t="s">
        <v>547</v>
      </c>
      <c r="C218" s="122" t="s">
        <v>316</v>
      </c>
      <c r="D218" s="122" t="s">
        <v>2625</v>
      </c>
      <c r="E218" s="123">
        <v>246</v>
      </c>
      <c r="F218" s="124">
        <v>0.06</v>
      </c>
      <c r="G218" s="125">
        <v>28.3</v>
      </c>
      <c r="H218" s="21"/>
      <c r="I218" s="4"/>
      <c r="J218" s="4"/>
    </row>
    <row r="219" spans="1:10" ht="14.25">
      <c r="A219" s="65" t="s">
        <v>575</v>
      </c>
      <c r="B219" s="122" t="s">
        <v>547</v>
      </c>
      <c r="C219" s="122" t="s">
        <v>316</v>
      </c>
      <c r="D219" s="122" t="s">
        <v>2625</v>
      </c>
      <c r="E219" s="123">
        <v>2110</v>
      </c>
      <c r="F219" s="124">
        <v>0.063</v>
      </c>
      <c r="G219" s="125">
        <v>32.4</v>
      </c>
      <c r="H219" s="21"/>
      <c r="I219" s="4"/>
      <c r="J219" s="4"/>
    </row>
    <row r="220" spans="1:10" ht="14.25">
      <c r="A220" s="65" t="s">
        <v>1152</v>
      </c>
      <c r="B220" s="122" t="s">
        <v>547</v>
      </c>
      <c r="C220" s="122" t="s">
        <v>316</v>
      </c>
      <c r="D220" s="122" t="s">
        <v>2625</v>
      </c>
      <c r="E220" s="123">
        <v>742</v>
      </c>
      <c r="F220" s="124">
        <v>0.063</v>
      </c>
      <c r="G220" s="125">
        <v>33.8</v>
      </c>
      <c r="H220" s="21"/>
      <c r="I220" s="4"/>
      <c r="J220" s="4"/>
    </row>
    <row r="221" spans="1:10" ht="14.25">
      <c r="A221" s="65" t="s">
        <v>1017</v>
      </c>
      <c r="B221" s="122" t="s">
        <v>547</v>
      </c>
      <c r="C221" s="122" t="s">
        <v>316</v>
      </c>
      <c r="D221" s="122" t="s">
        <v>2625</v>
      </c>
      <c r="E221" s="123">
        <v>2424</v>
      </c>
      <c r="F221" s="124">
        <v>0.063</v>
      </c>
      <c r="G221" s="125">
        <v>33.2</v>
      </c>
      <c r="H221" s="21"/>
      <c r="I221" s="4"/>
      <c r="J221" s="4"/>
    </row>
    <row r="222" spans="1:10" ht="14.25">
      <c r="A222" s="65" t="s">
        <v>1744</v>
      </c>
      <c r="B222" s="122" t="s">
        <v>547</v>
      </c>
      <c r="C222" s="122" t="s">
        <v>316</v>
      </c>
      <c r="D222" s="122" t="s">
        <v>2625</v>
      </c>
      <c r="E222" s="123">
        <v>700</v>
      </c>
      <c r="F222" s="124">
        <v>0.064</v>
      </c>
      <c r="G222" s="125">
        <v>29.9</v>
      </c>
      <c r="H222" s="21"/>
      <c r="I222" s="4"/>
      <c r="J222" s="4"/>
    </row>
    <row r="223" spans="1:10" ht="14.25">
      <c r="A223" s="65" t="s">
        <v>2205</v>
      </c>
      <c r="B223" s="122" t="s">
        <v>547</v>
      </c>
      <c r="C223" s="122" t="s">
        <v>316</v>
      </c>
      <c r="D223" s="122" t="s">
        <v>2625</v>
      </c>
      <c r="E223" s="123">
        <v>615</v>
      </c>
      <c r="F223" s="124">
        <v>0.063</v>
      </c>
      <c r="G223" s="125">
        <v>33.8</v>
      </c>
      <c r="H223" s="21"/>
      <c r="I223" s="4"/>
      <c r="J223" s="4"/>
    </row>
    <row r="224" spans="1:10" ht="14.25">
      <c r="A224" s="65" t="s">
        <v>220</v>
      </c>
      <c r="B224" s="122" t="s">
        <v>547</v>
      </c>
      <c r="C224" s="122" t="s">
        <v>316</v>
      </c>
      <c r="D224" s="122" t="s">
        <v>2625</v>
      </c>
      <c r="E224" s="123">
        <v>1155</v>
      </c>
      <c r="F224" s="124">
        <v>0.06</v>
      </c>
      <c r="G224" s="125">
        <v>28.3</v>
      </c>
      <c r="H224" s="21"/>
      <c r="I224" s="4"/>
      <c r="J224" s="4"/>
    </row>
    <row r="225" spans="1:10" ht="14.25">
      <c r="A225" s="65" t="s">
        <v>778</v>
      </c>
      <c r="B225" s="122" t="s">
        <v>28</v>
      </c>
      <c r="C225" s="122" t="s">
        <v>1550</v>
      </c>
      <c r="D225" s="122" t="s">
        <v>2447</v>
      </c>
      <c r="E225" s="123">
        <v>13885</v>
      </c>
      <c r="F225" s="124">
        <v>0.061</v>
      </c>
      <c r="G225" s="125">
        <v>24.7</v>
      </c>
      <c r="H225" s="21"/>
      <c r="I225" s="4"/>
      <c r="J225" s="4"/>
    </row>
    <row r="226" spans="1:10" ht="14.25">
      <c r="A226" s="65" t="s">
        <v>2323</v>
      </c>
      <c r="B226" s="122" t="s">
        <v>28</v>
      </c>
      <c r="C226" s="122" t="s">
        <v>316</v>
      </c>
      <c r="D226" s="122" t="s">
        <v>2447</v>
      </c>
      <c r="E226" s="123">
        <v>578</v>
      </c>
      <c r="F226" s="124">
        <v>0.069</v>
      </c>
      <c r="G226" s="125">
        <v>26.8</v>
      </c>
      <c r="H226" s="21"/>
      <c r="I226" s="4"/>
      <c r="J226" s="4"/>
    </row>
    <row r="227" spans="1:10" ht="14.25">
      <c r="A227" s="65" t="s">
        <v>785</v>
      </c>
      <c r="B227" s="122" t="s">
        <v>28</v>
      </c>
      <c r="C227" s="122" t="s">
        <v>1542</v>
      </c>
      <c r="D227" s="122" t="s">
        <v>2447</v>
      </c>
      <c r="E227" s="123">
        <v>2960</v>
      </c>
      <c r="F227" s="124">
        <v>0.084</v>
      </c>
      <c r="G227" s="125">
        <v>15.4</v>
      </c>
      <c r="H227" s="21"/>
      <c r="I227" s="4"/>
      <c r="J227" s="4"/>
    </row>
    <row r="228" spans="1:10" ht="14.25">
      <c r="A228" s="65" t="s">
        <v>769</v>
      </c>
      <c r="B228" s="122" t="s">
        <v>28</v>
      </c>
      <c r="C228" s="122" t="s">
        <v>1675</v>
      </c>
      <c r="D228" s="122" t="s">
        <v>2447</v>
      </c>
      <c r="E228" s="123">
        <v>744</v>
      </c>
      <c r="F228" s="124">
        <v>0.049</v>
      </c>
      <c r="G228" s="125">
        <v>0</v>
      </c>
      <c r="H228" s="21"/>
      <c r="I228" s="4"/>
      <c r="J228" s="4"/>
    </row>
    <row r="229" spans="1:10" ht="14.25">
      <c r="A229" s="65" t="s">
        <v>2610</v>
      </c>
      <c r="B229" s="122" t="s">
        <v>28</v>
      </c>
      <c r="C229" s="122" t="s">
        <v>1029</v>
      </c>
      <c r="D229" s="122" t="s">
        <v>2447</v>
      </c>
      <c r="E229" s="123">
        <v>8</v>
      </c>
      <c r="F229" s="124">
        <v>0.05</v>
      </c>
      <c r="G229" s="125">
        <v>18.3</v>
      </c>
      <c r="H229" s="21"/>
      <c r="I229" s="4"/>
      <c r="J229" s="4"/>
    </row>
    <row r="230" spans="1:10" ht="14.25">
      <c r="A230" s="65" t="s">
        <v>1183</v>
      </c>
      <c r="B230" s="122" t="s">
        <v>28</v>
      </c>
      <c r="C230" s="122" t="s">
        <v>1613</v>
      </c>
      <c r="D230" s="122" t="s">
        <v>2447</v>
      </c>
      <c r="E230" s="123">
        <v>5252</v>
      </c>
      <c r="F230" s="124">
        <v>0.032</v>
      </c>
      <c r="G230" s="125">
        <v>28.6</v>
      </c>
      <c r="H230" s="21"/>
      <c r="I230" s="4"/>
      <c r="J230" s="4"/>
    </row>
    <row r="231" spans="1:10" ht="14.25">
      <c r="A231" s="65" t="s">
        <v>1223</v>
      </c>
      <c r="B231" s="122" t="s">
        <v>28</v>
      </c>
      <c r="C231" s="122" t="s">
        <v>1884</v>
      </c>
      <c r="D231" s="122" t="s">
        <v>2447</v>
      </c>
      <c r="E231" s="123">
        <v>59</v>
      </c>
      <c r="F231" s="124">
        <v>0</v>
      </c>
      <c r="G231" s="125">
        <v>0</v>
      </c>
      <c r="H231" s="21"/>
      <c r="I231" s="4"/>
      <c r="J231" s="4"/>
    </row>
    <row r="232" spans="1:10" ht="14.25">
      <c r="A232" s="65" t="s">
        <v>1799</v>
      </c>
      <c r="B232" s="122" t="s">
        <v>28</v>
      </c>
      <c r="C232" s="122" t="s">
        <v>2706</v>
      </c>
      <c r="D232" s="122" t="s">
        <v>2447</v>
      </c>
      <c r="E232" s="123">
        <v>14865</v>
      </c>
      <c r="F232" s="124">
        <v>0.067</v>
      </c>
      <c r="G232" s="125">
        <v>32.1</v>
      </c>
      <c r="H232" s="21"/>
      <c r="I232" s="4"/>
      <c r="J232" s="4"/>
    </row>
    <row r="233" spans="1:10" ht="14.25">
      <c r="A233" s="65" t="s">
        <v>2325</v>
      </c>
      <c r="B233" s="122" t="s">
        <v>28</v>
      </c>
      <c r="C233" s="122" t="s">
        <v>2241</v>
      </c>
      <c r="D233" s="122" t="s">
        <v>2447</v>
      </c>
      <c r="E233" s="123">
        <v>206</v>
      </c>
      <c r="F233" s="124">
        <v>0.1</v>
      </c>
      <c r="G233" s="125">
        <v>36.5</v>
      </c>
      <c r="H233" s="21"/>
      <c r="I233" s="4"/>
      <c r="J233" s="4"/>
    </row>
    <row r="234" spans="1:10" ht="14.25">
      <c r="A234" s="65" t="s">
        <v>1027</v>
      </c>
      <c r="B234" s="122" t="s">
        <v>28</v>
      </c>
      <c r="C234" s="122" t="s">
        <v>1821</v>
      </c>
      <c r="D234" s="122" t="s">
        <v>2447</v>
      </c>
      <c r="E234" s="123">
        <v>107</v>
      </c>
      <c r="F234" s="124">
        <v>0</v>
      </c>
      <c r="G234" s="125">
        <v>0</v>
      </c>
      <c r="H234" s="21"/>
      <c r="I234" s="4"/>
      <c r="J234" s="4"/>
    </row>
    <row r="235" spans="1:10" ht="14.25">
      <c r="A235" s="65" t="s">
        <v>666</v>
      </c>
      <c r="B235" s="122" t="s">
        <v>28</v>
      </c>
      <c r="C235" s="122" t="s">
        <v>1550</v>
      </c>
      <c r="D235" s="122" t="s">
        <v>2575</v>
      </c>
      <c r="E235" s="123">
        <v>21784</v>
      </c>
      <c r="F235" s="124">
        <v>0.061</v>
      </c>
      <c r="G235" s="125">
        <v>24.7</v>
      </c>
      <c r="H235" s="21"/>
      <c r="I235" s="4"/>
      <c r="J235" s="4"/>
    </row>
    <row r="236" spans="1:10" ht="14.25">
      <c r="A236" s="65" t="s">
        <v>907</v>
      </c>
      <c r="B236" s="122" t="s">
        <v>28</v>
      </c>
      <c r="C236" s="122" t="s">
        <v>316</v>
      </c>
      <c r="D236" s="122" t="s">
        <v>2575</v>
      </c>
      <c r="E236" s="123">
        <v>136</v>
      </c>
      <c r="F236" s="124">
        <v>0.066</v>
      </c>
      <c r="G236" s="125">
        <v>27.3</v>
      </c>
      <c r="H236" s="21"/>
      <c r="I236" s="4"/>
      <c r="J236" s="4"/>
    </row>
    <row r="237" spans="1:10" ht="14.25">
      <c r="A237" s="65" t="s">
        <v>673</v>
      </c>
      <c r="B237" s="122" t="s">
        <v>28</v>
      </c>
      <c r="C237" s="122" t="s">
        <v>1542</v>
      </c>
      <c r="D237" s="122" t="s">
        <v>2575</v>
      </c>
      <c r="E237" s="123">
        <v>10714</v>
      </c>
      <c r="F237" s="124">
        <v>0.088</v>
      </c>
      <c r="G237" s="125">
        <v>14</v>
      </c>
      <c r="H237" s="21"/>
      <c r="I237" s="4"/>
      <c r="J237" s="4"/>
    </row>
    <row r="238" spans="1:10" ht="14.25">
      <c r="A238" s="65" t="s">
        <v>394</v>
      </c>
      <c r="B238" s="122" t="s">
        <v>28</v>
      </c>
      <c r="C238" s="122" t="s">
        <v>1675</v>
      </c>
      <c r="D238" s="122" t="s">
        <v>2575</v>
      </c>
      <c r="E238" s="123">
        <v>55</v>
      </c>
      <c r="F238" s="124">
        <v>0.049</v>
      </c>
      <c r="G238" s="125">
        <v>0</v>
      </c>
      <c r="H238" s="21"/>
      <c r="I238" s="4"/>
      <c r="J238" s="4"/>
    </row>
    <row r="239" spans="1:10" ht="14.25">
      <c r="A239" s="65" t="s">
        <v>1306</v>
      </c>
      <c r="B239" s="122" t="s">
        <v>28</v>
      </c>
      <c r="C239" s="122" t="s">
        <v>1029</v>
      </c>
      <c r="D239" s="122" t="s">
        <v>2575</v>
      </c>
      <c r="E239" s="123">
        <v>486</v>
      </c>
      <c r="F239" s="124">
        <v>0.05</v>
      </c>
      <c r="G239" s="125">
        <v>18.3</v>
      </c>
      <c r="H239" s="21"/>
      <c r="I239" s="4"/>
      <c r="J239" s="4"/>
    </row>
    <row r="240" spans="1:10" ht="14.25">
      <c r="A240" s="65" t="s">
        <v>198</v>
      </c>
      <c r="B240" s="122" t="s">
        <v>28</v>
      </c>
      <c r="C240" s="122" t="s">
        <v>1613</v>
      </c>
      <c r="D240" s="122" t="s">
        <v>2575</v>
      </c>
      <c r="E240" s="123">
        <v>3902</v>
      </c>
      <c r="F240" s="124">
        <v>0.032</v>
      </c>
      <c r="G240" s="125">
        <v>28.6</v>
      </c>
      <c r="H240" s="21"/>
      <c r="I240" s="4"/>
      <c r="J240" s="4"/>
    </row>
    <row r="241" spans="1:10" ht="14.25">
      <c r="A241" s="65" t="s">
        <v>233</v>
      </c>
      <c r="B241" s="122" t="s">
        <v>28</v>
      </c>
      <c r="C241" s="122" t="s">
        <v>1882</v>
      </c>
      <c r="D241" s="122" t="s">
        <v>2575</v>
      </c>
      <c r="E241" s="123">
        <v>51</v>
      </c>
      <c r="F241" s="124">
        <v>0.6</v>
      </c>
      <c r="G241" s="125">
        <v>36.5</v>
      </c>
      <c r="H241" s="21"/>
      <c r="I241" s="4"/>
      <c r="J241" s="4"/>
    </row>
    <row r="242" spans="1:10" ht="14.25">
      <c r="A242" s="65" t="s">
        <v>601</v>
      </c>
      <c r="B242" s="122" t="s">
        <v>28</v>
      </c>
      <c r="C242" s="122" t="s">
        <v>2706</v>
      </c>
      <c r="D242" s="122" t="s">
        <v>2575</v>
      </c>
      <c r="E242" s="123">
        <v>9833</v>
      </c>
      <c r="F242" s="124">
        <v>0.067</v>
      </c>
      <c r="G242" s="125">
        <v>32.1</v>
      </c>
      <c r="H242" s="21"/>
      <c r="I242" s="4"/>
      <c r="J242" s="4"/>
    </row>
    <row r="243" spans="1:10" ht="14.25">
      <c r="A243" s="65" t="s">
        <v>444</v>
      </c>
      <c r="B243" s="122" t="s">
        <v>28</v>
      </c>
      <c r="C243" s="122" t="s">
        <v>2241</v>
      </c>
      <c r="D243" s="122" t="s">
        <v>2575</v>
      </c>
      <c r="E243" s="123">
        <v>195</v>
      </c>
      <c r="F243" s="124">
        <v>0.1</v>
      </c>
      <c r="G243" s="125">
        <v>36.5</v>
      </c>
      <c r="H243" s="21"/>
      <c r="I243" s="4"/>
      <c r="J243" s="4"/>
    </row>
    <row r="244" spans="1:10" ht="14.25">
      <c r="A244" s="65" t="s">
        <v>580</v>
      </c>
      <c r="B244" s="122" t="s">
        <v>28</v>
      </c>
      <c r="C244" s="122" t="s">
        <v>1550</v>
      </c>
      <c r="D244" s="122" t="s">
        <v>1703</v>
      </c>
      <c r="E244" s="123">
        <v>5943</v>
      </c>
      <c r="F244" s="124">
        <v>0.061</v>
      </c>
      <c r="G244" s="125">
        <v>24.7</v>
      </c>
      <c r="H244" s="21"/>
      <c r="I244" s="4"/>
      <c r="J244" s="4"/>
    </row>
    <row r="245" spans="1:10" ht="14.25">
      <c r="A245" s="65" t="s">
        <v>1586</v>
      </c>
      <c r="B245" s="122" t="s">
        <v>28</v>
      </c>
      <c r="C245" s="122" t="s">
        <v>316</v>
      </c>
      <c r="D245" s="122" t="s">
        <v>1703</v>
      </c>
      <c r="E245" s="123">
        <v>306</v>
      </c>
      <c r="F245" s="124">
        <v>0.066</v>
      </c>
      <c r="G245" s="125">
        <v>27.3</v>
      </c>
      <c r="H245" s="21"/>
      <c r="I245" s="4"/>
      <c r="J245" s="4"/>
    </row>
    <row r="246" spans="1:10" ht="14.25">
      <c r="A246" s="65" t="s">
        <v>543</v>
      </c>
      <c r="B246" s="122" t="s">
        <v>28</v>
      </c>
      <c r="C246" s="122" t="s">
        <v>1542</v>
      </c>
      <c r="D246" s="122" t="s">
        <v>1703</v>
      </c>
      <c r="E246" s="123">
        <v>760</v>
      </c>
      <c r="F246" s="124">
        <v>0.088</v>
      </c>
      <c r="G246" s="125">
        <v>13.8</v>
      </c>
      <c r="H246" s="21"/>
      <c r="I246" s="4"/>
      <c r="J246" s="4"/>
    </row>
    <row r="247" spans="1:10" ht="14.25">
      <c r="A247" s="65" t="s">
        <v>618</v>
      </c>
      <c r="B247" s="122" t="s">
        <v>28</v>
      </c>
      <c r="C247" s="122" t="s">
        <v>1675</v>
      </c>
      <c r="D247" s="122" t="s">
        <v>1703</v>
      </c>
      <c r="E247" s="123">
        <v>8004</v>
      </c>
      <c r="F247" s="124">
        <v>0.049</v>
      </c>
      <c r="G247" s="125">
        <v>0</v>
      </c>
      <c r="H247" s="21"/>
      <c r="I247" s="4"/>
      <c r="J247" s="4"/>
    </row>
    <row r="248" spans="1:10" ht="14.25">
      <c r="A248" s="65" t="s">
        <v>2411</v>
      </c>
      <c r="B248" s="122" t="s">
        <v>28</v>
      </c>
      <c r="C248" s="122" t="s">
        <v>1029</v>
      </c>
      <c r="D248" s="122" t="s">
        <v>1703</v>
      </c>
      <c r="E248" s="123">
        <v>103</v>
      </c>
      <c r="F248" s="124">
        <v>0.05</v>
      </c>
      <c r="G248" s="125">
        <v>18.3</v>
      </c>
      <c r="H248" s="21"/>
      <c r="I248" s="4"/>
      <c r="J248" s="4"/>
    </row>
    <row r="249" spans="1:10" ht="14.25">
      <c r="A249" s="65" t="s">
        <v>354</v>
      </c>
      <c r="B249" s="122" t="s">
        <v>28</v>
      </c>
      <c r="C249" s="122" t="s">
        <v>1613</v>
      </c>
      <c r="D249" s="122" t="s">
        <v>1703</v>
      </c>
      <c r="E249" s="123">
        <v>13018</v>
      </c>
      <c r="F249" s="124">
        <v>0.069</v>
      </c>
      <c r="G249" s="125">
        <v>28.6</v>
      </c>
      <c r="H249" s="21"/>
      <c r="I249" s="4"/>
      <c r="J249" s="4"/>
    </row>
    <row r="250" spans="1:10" ht="14.25">
      <c r="A250" s="65" t="s">
        <v>462</v>
      </c>
      <c r="B250" s="122" t="s">
        <v>28</v>
      </c>
      <c r="C250" s="122" t="s">
        <v>1884</v>
      </c>
      <c r="D250" s="122" t="s">
        <v>1703</v>
      </c>
      <c r="E250" s="123">
        <v>123</v>
      </c>
      <c r="F250" s="124">
        <v>0</v>
      </c>
      <c r="G250" s="125">
        <v>0</v>
      </c>
      <c r="H250" s="21"/>
      <c r="I250" s="4"/>
      <c r="J250" s="4"/>
    </row>
    <row r="251" spans="1:10" ht="14.25">
      <c r="A251" s="65" t="s">
        <v>453</v>
      </c>
      <c r="B251" s="122" t="s">
        <v>28</v>
      </c>
      <c r="C251" s="122" t="s">
        <v>1882</v>
      </c>
      <c r="D251" s="122" t="s">
        <v>1703</v>
      </c>
      <c r="E251" s="123">
        <v>30</v>
      </c>
      <c r="F251" s="124">
        <v>0.6</v>
      </c>
      <c r="G251" s="125">
        <v>36.5</v>
      </c>
      <c r="H251" s="21"/>
      <c r="I251" s="4"/>
      <c r="J251" s="4"/>
    </row>
    <row r="252" spans="1:10" ht="14.25">
      <c r="A252" s="65" t="s">
        <v>2038</v>
      </c>
      <c r="B252" s="122" t="s">
        <v>28</v>
      </c>
      <c r="C252" s="122" t="s">
        <v>2706</v>
      </c>
      <c r="D252" s="122" t="s">
        <v>1703</v>
      </c>
      <c r="E252" s="123">
        <v>2126</v>
      </c>
      <c r="F252" s="124">
        <v>0.067</v>
      </c>
      <c r="G252" s="125">
        <v>32.1</v>
      </c>
      <c r="H252" s="21"/>
      <c r="I252" s="4"/>
      <c r="J252" s="4"/>
    </row>
    <row r="253" spans="1:10" ht="14.25">
      <c r="A253" s="65" t="s">
        <v>1854</v>
      </c>
      <c r="B253" s="122" t="s">
        <v>28</v>
      </c>
      <c r="C253" s="122" t="s">
        <v>2241</v>
      </c>
      <c r="D253" s="122" t="s">
        <v>1703</v>
      </c>
      <c r="E253" s="123">
        <v>139</v>
      </c>
      <c r="F253" s="124">
        <v>0.1</v>
      </c>
      <c r="G253" s="125">
        <v>36.5</v>
      </c>
      <c r="H253" s="21"/>
      <c r="I253" s="4"/>
      <c r="J253" s="4"/>
    </row>
    <row r="254" spans="1:10" ht="14.25">
      <c r="A254" s="65" t="s">
        <v>926</v>
      </c>
      <c r="B254" s="122" t="s">
        <v>28</v>
      </c>
      <c r="C254" s="122" t="s">
        <v>1821</v>
      </c>
      <c r="D254" s="122" t="s">
        <v>1703</v>
      </c>
      <c r="E254" s="123">
        <v>1280</v>
      </c>
      <c r="F254" s="124">
        <v>0</v>
      </c>
      <c r="G254" s="125">
        <v>0</v>
      </c>
      <c r="H254" s="21"/>
      <c r="I254" s="4"/>
      <c r="J254" s="4"/>
    </row>
    <row r="255" spans="1:10" ht="14.25">
      <c r="A255" s="65" t="s">
        <v>938</v>
      </c>
      <c r="B255" s="122" t="s">
        <v>28</v>
      </c>
      <c r="C255" s="122" t="s">
        <v>1550</v>
      </c>
      <c r="D255" s="122" t="s">
        <v>2229</v>
      </c>
      <c r="E255" s="123">
        <v>730</v>
      </c>
      <c r="F255" s="124">
        <v>0.061</v>
      </c>
      <c r="G255" s="125">
        <v>24.7</v>
      </c>
      <c r="H255" s="21"/>
      <c r="I255" s="4"/>
      <c r="J255" s="4"/>
    </row>
    <row r="256" spans="1:10" ht="14.25">
      <c r="A256" s="65" t="s">
        <v>1134</v>
      </c>
      <c r="B256" s="122" t="s">
        <v>28</v>
      </c>
      <c r="C256" s="122" t="s">
        <v>316</v>
      </c>
      <c r="D256" s="122" t="s">
        <v>2229</v>
      </c>
      <c r="E256" s="123">
        <v>1746</v>
      </c>
      <c r="F256" s="124">
        <v>0.07</v>
      </c>
      <c r="G256" s="125">
        <v>26.7</v>
      </c>
      <c r="H256" s="21"/>
      <c r="I256" s="4"/>
      <c r="J256" s="4"/>
    </row>
    <row r="257" spans="1:10" ht="14.25">
      <c r="A257" s="65" t="s">
        <v>948</v>
      </c>
      <c r="B257" s="122" t="s">
        <v>28</v>
      </c>
      <c r="C257" s="122" t="s">
        <v>1542</v>
      </c>
      <c r="D257" s="122" t="s">
        <v>2229</v>
      </c>
      <c r="E257" s="123">
        <v>563</v>
      </c>
      <c r="F257" s="124">
        <v>0.083</v>
      </c>
      <c r="G257" s="125">
        <v>15.8</v>
      </c>
      <c r="H257" s="21"/>
      <c r="I257" s="4"/>
      <c r="J257" s="4"/>
    </row>
    <row r="258" spans="1:10" ht="14.25">
      <c r="A258" s="65" t="s">
        <v>1023</v>
      </c>
      <c r="B258" s="122" t="s">
        <v>28</v>
      </c>
      <c r="C258" s="122" t="s">
        <v>1675</v>
      </c>
      <c r="D258" s="122" t="s">
        <v>2229</v>
      </c>
      <c r="E258" s="123">
        <v>5834</v>
      </c>
      <c r="F258" s="124">
        <v>0.049</v>
      </c>
      <c r="G258" s="125">
        <v>0</v>
      </c>
      <c r="H258" s="21"/>
      <c r="I258" s="4"/>
      <c r="J258" s="4"/>
    </row>
    <row r="259" spans="1:10" ht="14.25">
      <c r="A259" s="65" t="s">
        <v>920</v>
      </c>
      <c r="B259" s="122" t="s">
        <v>28</v>
      </c>
      <c r="C259" s="122" t="s">
        <v>2706</v>
      </c>
      <c r="D259" s="122" t="s">
        <v>2229</v>
      </c>
      <c r="E259" s="123">
        <v>126</v>
      </c>
      <c r="F259" s="124">
        <v>0.067</v>
      </c>
      <c r="G259" s="125">
        <v>32.1</v>
      </c>
      <c r="H259" s="21"/>
      <c r="I259" s="4"/>
      <c r="J259" s="4"/>
    </row>
    <row r="260" spans="1:10" ht="14.25">
      <c r="A260" s="65" t="s">
        <v>82</v>
      </c>
      <c r="B260" s="122" t="s">
        <v>28</v>
      </c>
      <c r="C260" s="122" t="s">
        <v>1821</v>
      </c>
      <c r="D260" s="122" t="s">
        <v>2229</v>
      </c>
      <c r="E260" s="123">
        <v>275</v>
      </c>
      <c r="F260" s="124">
        <v>0</v>
      </c>
      <c r="G260" s="125">
        <v>0</v>
      </c>
      <c r="H260" s="21"/>
      <c r="I260" s="4"/>
      <c r="J260" s="4"/>
    </row>
    <row r="261" spans="1:10" ht="14.25">
      <c r="A261" s="65" t="s">
        <v>2755</v>
      </c>
      <c r="B261" s="122" t="s">
        <v>28</v>
      </c>
      <c r="C261" s="122" t="s">
        <v>1550</v>
      </c>
      <c r="D261" s="122" t="s">
        <v>266</v>
      </c>
      <c r="E261" s="123">
        <v>289</v>
      </c>
      <c r="F261" s="124">
        <v>0.061</v>
      </c>
      <c r="G261" s="125">
        <v>24.7</v>
      </c>
      <c r="H261" s="21"/>
      <c r="I261" s="4"/>
      <c r="J261" s="4"/>
    </row>
    <row r="262" spans="1:10" ht="14.25">
      <c r="A262" s="65" t="s">
        <v>321</v>
      </c>
      <c r="B262" s="122" t="s">
        <v>28</v>
      </c>
      <c r="C262" s="122" t="s">
        <v>316</v>
      </c>
      <c r="D262" s="122" t="s">
        <v>266</v>
      </c>
      <c r="E262" s="123">
        <v>289</v>
      </c>
      <c r="F262" s="124">
        <v>0.078</v>
      </c>
      <c r="G262" s="125">
        <v>25.5</v>
      </c>
      <c r="H262" s="21"/>
      <c r="I262" s="4"/>
      <c r="J262" s="4"/>
    </row>
    <row r="263" spans="1:10" ht="14.25">
      <c r="A263" s="65" t="s">
        <v>2745</v>
      </c>
      <c r="B263" s="122" t="s">
        <v>28</v>
      </c>
      <c r="C263" s="122" t="s">
        <v>1542</v>
      </c>
      <c r="D263" s="122" t="s">
        <v>266</v>
      </c>
      <c r="E263" s="123">
        <v>1056</v>
      </c>
      <c r="F263" s="124">
        <v>0.09</v>
      </c>
      <c r="G263" s="125">
        <v>13</v>
      </c>
      <c r="H263" s="21"/>
      <c r="I263" s="4"/>
      <c r="J263" s="4"/>
    </row>
    <row r="264" spans="1:10" ht="14.25">
      <c r="A264" s="65" t="s">
        <v>2186</v>
      </c>
      <c r="B264" s="122" t="s">
        <v>28</v>
      </c>
      <c r="C264" s="122" t="s">
        <v>25</v>
      </c>
      <c r="D264" s="122" t="s">
        <v>266</v>
      </c>
      <c r="E264" s="123">
        <v>44</v>
      </c>
      <c r="F264" s="124">
        <v>0.08</v>
      </c>
      <c r="G264" s="125">
        <v>0</v>
      </c>
      <c r="H264" s="21"/>
      <c r="I264" s="4"/>
      <c r="J264" s="4"/>
    </row>
    <row r="265" spans="1:10" ht="14.25">
      <c r="A265" s="65" t="s">
        <v>2635</v>
      </c>
      <c r="B265" s="122" t="s">
        <v>28</v>
      </c>
      <c r="C265" s="122" t="s">
        <v>1675</v>
      </c>
      <c r="D265" s="122" t="s">
        <v>266</v>
      </c>
      <c r="E265" s="123">
        <v>2186</v>
      </c>
      <c r="F265" s="124">
        <v>0.049</v>
      </c>
      <c r="G265" s="125">
        <v>0</v>
      </c>
      <c r="H265" s="21"/>
      <c r="I265" s="4"/>
      <c r="J265" s="4"/>
    </row>
    <row r="266" spans="1:10" ht="14.25">
      <c r="A266" s="65" t="s">
        <v>1603</v>
      </c>
      <c r="B266" s="122" t="s">
        <v>28</v>
      </c>
      <c r="C266" s="122" t="s">
        <v>1029</v>
      </c>
      <c r="D266" s="122" t="s">
        <v>266</v>
      </c>
      <c r="E266" s="123">
        <v>2</v>
      </c>
      <c r="F266" s="124">
        <v>0.05</v>
      </c>
      <c r="G266" s="125">
        <v>18.3</v>
      </c>
      <c r="H266" s="21"/>
      <c r="I266" s="4"/>
      <c r="J266" s="4"/>
    </row>
    <row r="267" spans="1:10" ht="14.25">
      <c r="A267" s="65" t="s">
        <v>828</v>
      </c>
      <c r="B267" s="122" t="s">
        <v>28</v>
      </c>
      <c r="C267" s="122" t="s">
        <v>2706</v>
      </c>
      <c r="D267" s="122" t="s">
        <v>266</v>
      </c>
      <c r="E267" s="123">
        <v>36</v>
      </c>
      <c r="F267" s="124">
        <v>0.067</v>
      </c>
      <c r="G267" s="125">
        <v>32.1</v>
      </c>
      <c r="H267" s="21"/>
      <c r="I267" s="4"/>
      <c r="J267" s="4"/>
    </row>
    <row r="268" spans="1:10" ht="14.25">
      <c r="A268" s="65" t="s">
        <v>2350</v>
      </c>
      <c r="B268" s="122" t="s">
        <v>28</v>
      </c>
      <c r="C268" s="122" t="s">
        <v>1821</v>
      </c>
      <c r="D268" s="122" t="s">
        <v>266</v>
      </c>
      <c r="E268" s="123">
        <v>1268</v>
      </c>
      <c r="F268" s="124">
        <v>0</v>
      </c>
      <c r="G268" s="125">
        <v>0</v>
      </c>
      <c r="H268" s="21"/>
      <c r="I268" s="4"/>
      <c r="J268" s="4"/>
    </row>
    <row r="269" spans="1:10" ht="14.25">
      <c r="A269" s="65" t="s">
        <v>1216</v>
      </c>
      <c r="B269" s="122" t="s">
        <v>28</v>
      </c>
      <c r="C269" s="122" t="s">
        <v>1550</v>
      </c>
      <c r="D269" s="122" t="s">
        <v>2376</v>
      </c>
      <c r="E269" s="123">
        <v>1396</v>
      </c>
      <c r="F269" s="124">
        <v>0.061</v>
      </c>
      <c r="G269" s="125">
        <v>24.7</v>
      </c>
      <c r="H269" s="21"/>
      <c r="I269" s="4"/>
      <c r="J269" s="4"/>
    </row>
    <row r="270" spans="1:10" ht="14.25">
      <c r="A270" s="65" t="s">
        <v>1365</v>
      </c>
      <c r="B270" s="122" t="s">
        <v>28</v>
      </c>
      <c r="C270" s="122" t="s">
        <v>316</v>
      </c>
      <c r="D270" s="122" t="s">
        <v>2376</v>
      </c>
      <c r="E270" s="123">
        <v>2842</v>
      </c>
      <c r="F270" s="124">
        <v>0.069</v>
      </c>
      <c r="G270" s="125">
        <v>26.8</v>
      </c>
      <c r="H270" s="21"/>
      <c r="I270" s="4"/>
      <c r="J270" s="4"/>
    </row>
    <row r="271" spans="1:10" ht="14.25">
      <c r="A271" s="65" t="s">
        <v>1230</v>
      </c>
      <c r="B271" s="122" t="s">
        <v>28</v>
      </c>
      <c r="C271" s="122" t="s">
        <v>1542</v>
      </c>
      <c r="D271" s="122" t="s">
        <v>2376</v>
      </c>
      <c r="E271" s="123">
        <v>3415</v>
      </c>
      <c r="F271" s="124">
        <v>0.085</v>
      </c>
      <c r="G271" s="125">
        <v>14.9</v>
      </c>
      <c r="H271" s="21"/>
      <c r="I271" s="4"/>
      <c r="J271" s="4"/>
    </row>
    <row r="272" spans="1:10" ht="14.25">
      <c r="A272" s="65" t="s">
        <v>1018</v>
      </c>
      <c r="B272" s="122" t="s">
        <v>28</v>
      </c>
      <c r="C272" s="122" t="s">
        <v>1675</v>
      </c>
      <c r="D272" s="122" t="s">
        <v>2376</v>
      </c>
      <c r="E272" s="123">
        <v>75</v>
      </c>
      <c r="F272" s="124">
        <v>0.049</v>
      </c>
      <c r="G272" s="125">
        <v>0</v>
      </c>
      <c r="H272" s="21"/>
      <c r="I272" s="4"/>
      <c r="J272" s="4"/>
    </row>
    <row r="273" spans="1:10" ht="14.25">
      <c r="A273" s="65" t="s">
        <v>2582</v>
      </c>
      <c r="B273" s="122" t="s">
        <v>28</v>
      </c>
      <c r="C273" s="122" t="s">
        <v>1029</v>
      </c>
      <c r="D273" s="122" t="s">
        <v>2376</v>
      </c>
      <c r="E273" s="123">
        <v>37</v>
      </c>
      <c r="F273" s="124">
        <v>0.05</v>
      </c>
      <c r="G273" s="125">
        <v>18.3</v>
      </c>
      <c r="H273" s="21"/>
      <c r="I273" s="4"/>
      <c r="J273" s="4"/>
    </row>
    <row r="274" spans="1:10" ht="14.25">
      <c r="A274" s="65" t="s">
        <v>2334</v>
      </c>
      <c r="B274" s="122" t="s">
        <v>28</v>
      </c>
      <c r="C274" s="122" t="s">
        <v>2706</v>
      </c>
      <c r="D274" s="122" t="s">
        <v>2376</v>
      </c>
      <c r="E274" s="123">
        <v>279</v>
      </c>
      <c r="F274" s="124">
        <v>0.067</v>
      </c>
      <c r="G274" s="125">
        <v>32.1</v>
      </c>
      <c r="H274" s="21"/>
      <c r="I274" s="4"/>
      <c r="J274" s="4"/>
    </row>
    <row r="275" spans="1:10" ht="14.25">
      <c r="A275" s="65" t="s">
        <v>974</v>
      </c>
      <c r="B275" s="122" t="s">
        <v>28</v>
      </c>
      <c r="C275" s="122" t="s">
        <v>1821</v>
      </c>
      <c r="D275" s="122" t="s">
        <v>2376</v>
      </c>
      <c r="E275" s="123">
        <v>535</v>
      </c>
      <c r="F275" s="124">
        <v>0</v>
      </c>
      <c r="G275" s="125">
        <v>0</v>
      </c>
      <c r="H275" s="21"/>
      <c r="I275" s="4"/>
      <c r="J275" s="4"/>
    </row>
    <row r="276" spans="1:10" ht="14.25">
      <c r="A276" s="65" t="s">
        <v>435</v>
      </c>
      <c r="B276" s="122" t="s">
        <v>28</v>
      </c>
      <c r="C276" s="122" t="s">
        <v>1550</v>
      </c>
      <c r="D276" s="122" t="s">
        <v>2459</v>
      </c>
      <c r="E276" s="123">
        <v>4338</v>
      </c>
      <c r="F276" s="124">
        <v>0.061</v>
      </c>
      <c r="G276" s="125">
        <v>24.7</v>
      </c>
      <c r="H276" s="21"/>
      <c r="I276" s="4"/>
      <c r="J276" s="4"/>
    </row>
    <row r="277" spans="1:10" ht="14.25">
      <c r="A277" s="65" t="s">
        <v>1984</v>
      </c>
      <c r="B277" s="122" t="s">
        <v>28</v>
      </c>
      <c r="C277" s="122" t="s">
        <v>316</v>
      </c>
      <c r="D277" s="122" t="s">
        <v>2459</v>
      </c>
      <c r="E277" s="123">
        <v>2657</v>
      </c>
      <c r="F277" s="124">
        <v>0.069</v>
      </c>
      <c r="G277" s="125">
        <v>26.9</v>
      </c>
      <c r="H277" s="21"/>
      <c r="I277" s="4"/>
      <c r="J277" s="4"/>
    </row>
    <row r="278" spans="1:10" ht="14.25">
      <c r="A278" s="65" t="s">
        <v>425</v>
      </c>
      <c r="B278" s="122" t="s">
        <v>28</v>
      </c>
      <c r="C278" s="122" t="s">
        <v>1542</v>
      </c>
      <c r="D278" s="122" t="s">
        <v>2459</v>
      </c>
      <c r="E278" s="123">
        <v>4094</v>
      </c>
      <c r="F278" s="124">
        <v>0.086</v>
      </c>
      <c r="G278" s="125">
        <v>14.7</v>
      </c>
      <c r="H278" s="21"/>
      <c r="I278" s="4"/>
      <c r="J278" s="4"/>
    </row>
    <row r="279" spans="1:10" ht="14.25">
      <c r="A279" s="65" t="s">
        <v>567</v>
      </c>
      <c r="B279" s="122" t="s">
        <v>28</v>
      </c>
      <c r="C279" s="122" t="s">
        <v>1675</v>
      </c>
      <c r="D279" s="122" t="s">
        <v>2459</v>
      </c>
      <c r="E279" s="123">
        <v>141</v>
      </c>
      <c r="F279" s="124">
        <v>0.049</v>
      </c>
      <c r="G279" s="125">
        <v>0</v>
      </c>
      <c r="H279" s="21"/>
      <c r="I279" s="4"/>
      <c r="J279" s="4"/>
    </row>
    <row r="280" spans="1:10" ht="14.25">
      <c r="A280" s="65" t="s">
        <v>1968</v>
      </c>
      <c r="B280" s="122" t="s">
        <v>28</v>
      </c>
      <c r="C280" s="122" t="s">
        <v>1029</v>
      </c>
      <c r="D280" s="122" t="s">
        <v>2459</v>
      </c>
      <c r="E280" s="123">
        <v>163</v>
      </c>
      <c r="F280" s="124">
        <v>0.05</v>
      </c>
      <c r="G280" s="125">
        <v>18.3</v>
      </c>
      <c r="H280" s="21"/>
      <c r="I280" s="4"/>
      <c r="J280" s="4"/>
    </row>
    <row r="281" spans="1:10" ht="14.25">
      <c r="A281" s="65" t="s">
        <v>13</v>
      </c>
      <c r="B281" s="122" t="s">
        <v>28</v>
      </c>
      <c r="C281" s="122" t="s">
        <v>1613</v>
      </c>
      <c r="D281" s="122" t="s">
        <v>2459</v>
      </c>
      <c r="E281" s="123">
        <v>1889</v>
      </c>
      <c r="F281" s="124">
        <v>0.032</v>
      </c>
      <c r="G281" s="125">
        <v>28.6</v>
      </c>
      <c r="H281" s="21"/>
      <c r="I281" s="4"/>
      <c r="J281" s="4"/>
    </row>
    <row r="282" spans="1:10" ht="14.25">
      <c r="A282" s="65" t="s">
        <v>56</v>
      </c>
      <c r="B282" s="122" t="s">
        <v>28</v>
      </c>
      <c r="C282" s="122" t="s">
        <v>1884</v>
      </c>
      <c r="D282" s="122" t="s">
        <v>2459</v>
      </c>
      <c r="E282" s="123">
        <v>1872</v>
      </c>
      <c r="F282" s="124">
        <v>0</v>
      </c>
      <c r="G282" s="125">
        <v>0</v>
      </c>
      <c r="H282" s="21"/>
      <c r="I282" s="4"/>
      <c r="J282" s="4"/>
    </row>
    <row r="283" spans="1:10" ht="14.25">
      <c r="A283" s="65" t="s">
        <v>2519</v>
      </c>
      <c r="B283" s="122" t="s">
        <v>28</v>
      </c>
      <c r="C283" s="122" t="s">
        <v>2706</v>
      </c>
      <c r="D283" s="122" t="s">
        <v>2459</v>
      </c>
      <c r="E283" s="123">
        <v>2852</v>
      </c>
      <c r="F283" s="124">
        <v>0.067</v>
      </c>
      <c r="G283" s="125">
        <v>32.1</v>
      </c>
      <c r="H283" s="21"/>
      <c r="I283" s="4"/>
      <c r="J283" s="4"/>
    </row>
    <row r="284" spans="1:10" ht="14.25">
      <c r="A284" s="65" t="s">
        <v>2659</v>
      </c>
      <c r="B284" s="122" t="s">
        <v>28</v>
      </c>
      <c r="C284" s="122" t="s">
        <v>2241</v>
      </c>
      <c r="D284" s="122" t="s">
        <v>2459</v>
      </c>
      <c r="E284" s="123">
        <v>163</v>
      </c>
      <c r="F284" s="124">
        <v>0.1</v>
      </c>
      <c r="G284" s="125">
        <v>36.5</v>
      </c>
      <c r="H284" s="21"/>
      <c r="I284" s="4"/>
      <c r="J284" s="4"/>
    </row>
    <row r="285" spans="1:10" ht="14.25">
      <c r="A285" s="65" t="s">
        <v>183</v>
      </c>
      <c r="B285" s="122" t="s">
        <v>28</v>
      </c>
      <c r="C285" s="122" t="s">
        <v>1821</v>
      </c>
      <c r="D285" s="122" t="s">
        <v>2459</v>
      </c>
      <c r="E285" s="123">
        <v>161</v>
      </c>
      <c r="F285" s="124">
        <v>0</v>
      </c>
      <c r="G285" s="125">
        <v>0</v>
      </c>
      <c r="H285" s="21"/>
      <c r="I285" s="4"/>
      <c r="J285" s="4"/>
    </row>
    <row r="286" spans="1:10" ht="14.25">
      <c r="A286" s="65" t="s">
        <v>121</v>
      </c>
      <c r="B286" s="122" t="s">
        <v>28</v>
      </c>
      <c r="C286" s="122" t="s">
        <v>1550</v>
      </c>
      <c r="D286" s="122" t="s">
        <v>1303</v>
      </c>
      <c r="E286" s="123">
        <v>1058</v>
      </c>
      <c r="F286" s="124">
        <v>0.061</v>
      </c>
      <c r="G286" s="125">
        <v>24.7</v>
      </c>
      <c r="H286" s="21"/>
      <c r="I286" s="4"/>
      <c r="J286" s="4"/>
    </row>
    <row r="287" spans="1:10" ht="14.25">
      <c r="A287" s="65" t="s">
        <v>452</v>
      </c>
      <c r="B287" s="122" t="s">
        <v>28</v>
      </c>
      <c r="C287" s="122" t="s">
        <v>316</v>
      </c>
      <c r="D287" s="122" t="s">
        <v>1303</v>
      </c>
      <c r="E287" s="123">
        <v>2549</v>
      </c>
      <c r="F287" s="124">
        <v>0.069</v>
      </c>
      <c r="G287" s="125">
        <v>26.9</v>
      </c>
      <c r="H287" s="21"/>
      <c r="I287" s="4"/>
      <c r="J287" s="4"/>
    </row>
    <row r="288" spans="1:10" ht="14.25">
      <c r="A288" s="65" t="s">
        <v>108</v>
      </c>
      <c r="B288" s="122" t="s">
        <v>28</v>
      </c>
      <c r="C288" s="122" t="s">
        <v>1542</v>
      </c>
      <c r="D288" s="122" t="s">
        <v>1303</v>
      </c>
      <c r="E288" s="123">
        <v>5360</v>
      </c>
      <c r="F288" s="124">
        <v>0.086</v>
      </c>
      <c r="G288" s="125">
        <v>14.6</v>
      </c>
      <c r="H288" s="21"/>
      <c r="I288" s="4"/>
      <c r="J288" s="4"/>
    </row>
    <row r="289" spans="1:10" ht="14.25">
      <c r="A289" s="65" t="s">
        <v>191</v>
      </c>
      <c r="B289" s="122" t="s">
        <v>28</v>
      </c>
      <c r="C289" s="122" t="s">
        <v>1675</v>
      </c>
      <c r="D289" s="122" t="s">
        <v>1303</v>
      </c>
      <c r="E289" s="123">
        <v>352</v>
      </c>
      <c r="F289" s="124">
        <v>0.049</v>
      </c>
      <c r="G289" s="125">
        <v>0</v>
      </c>
      <c r="H289" s="21"/>
      <c r="I289" s="4"/>
      <c r="J289" s="4"/>
    </row>
    <row r="290" spans="1:10" ht="14.25">
      <c r="A290" s="65" t="s">
        <v>2384</v>
      </c>
      <c r="B290" s="122" t="s">
        <v>28</v>
      </c>
      <c r="C290" s="122" t="s">
        <v>1029</v>
      </c>
      <c r="D290" s="122" t="s">
        <v>1303</v>
      </c>
      <c r="E290" s="123">
        <v>18</v>
      </c>
      <c r="F290" s="124">
        <v>0.05</v>
      </c>
      <c r="G290" s="125">
        <v>18.3</v>
      </c>
      <c r="H290" s="21"/>
      <c r="I290" s="4"/>
      <c r="J290" s="4"/>
    </row>
    <row r="291" spans="1:10" ht="14.25">
      <c r="A291" s="65" t="s">
        <v>315</v>
      </c>
      <c r="B291" s="122" t="s">
        <v>28</v>
      </c>
      <c r="C291" s="122" t="s">
        <v>1613</v>
      </c>
      <c r="D291" s="122" t="s">
        <v>1303</v>
      </c>
      <c r="E291" s="123">
        <v>2233</v>
      </c>
      <c r="F291" s="124">
        <v>0.032</v>
      </c>
      <c r="G291" s="125">
        <v>28.6</v>
      </c>
      <c r="H291" s="21"/>
      <c r="I291" s="4"/>
      <c r="J291" s="4"/>
    </row>
    <row r="292" spans="1:10" ht="14.25">
      <c r="A292" s="65" t="s">
        <v>1062</v>
      </c>
      <c r="B292" s="122" t="s">
        <v>28</v>
      </c>
      <c r="C292" s="122" t="s">
        <v>1884</v>
      </c>
      <c r="D292" s="122" t="s">
        <v>1303</v>
      </c>
      <c r="E292" s="123">
        <v>440</v>
      </c>
      <c r="F292" s="124">
        <v>0</v>
      </c>
      <c r="G292" s="125">
        <v>0</v>
      </c>
      <c r="H292" s="21"/>
      <c r="I292" s="4"/>
      <c r="J292" s="4"/>
    </row>
    <row r="293" spans="1:10" ht="14.25">
      <c r="A293" s="65" t="s">
        <v>2696</v>
      </c>
      <c r="B293" s="122" t="s">
        <v>28</v>
      </c>
      <c r="C293" s="122" t="s">
        <v>2706</v>
      </c>
      <c r="D293" s="122" t="s">
        <v>1303</v>
      </c>
      <c r="E293" s="123">
        <v>592</v>
      </c>
      <c r="F293" s="124">
        <v>0.067</v>
      </c>
      <c r="G293" s="125">
        <v>32.1</v>
      </c>
      <c r="H293" s="21"/>
      <c r="I293" s="4"/>
      <c r="J293" s="4"/>
    </row>
    <row r="294" spans="1:10" ht="14.25">
      <c r="A294" s="65" t="s">
        <v>1092</v>
      </c>
      <c r="B294" s="122" t="s">
        <v>28</v>
      </c>
      <c r="C294" s="122" t="s">
        <v>1821</v>
      </c>
      <c r="D294" s="122" t="s">
        <v>1303</v>
      </c>
      <c r="E294" s="123">
        <v>378</v>
      </c>
      <c r="F294" s="124">
        <v>0</v>
      </c>
      <c r="G294" s="125">
        <v>0</v>
      </c>
      <c r="H294" s="21"/>
      <c r="I294" s="4"/>
      <c r="J294" s="4"/>
    </row>
    <row r="295" spans="1:10" ht="14.25">
      <c r="A295" s="65" t="s">
        <v>507</v>
      </c>
      <c r="B295" s="122" t="s">
        <v>28</v>
      </c>
      <c r="C295" s="122" t="s">
        <v>1550</v>
      </c>
      <c r="D295" s="122" t="s">
        <v>229</v>
      </c>
      <c r="E295" s="123">
        <v>3024</v>
      </c>
      <c r="F295" s="124">
        <v>0.061</v>
      </c>
      <c r="G295" s="125">
        <v>24.7</v>
      </c>
      <c r="H295" s="21"/>
      <c r="I295" s="4"/>
      <c r="J295" s="4"/>
    </row>
    <row r="296" spans="1:10" ht="14.25">
      <c r="A296" s="65" t="s">
        <v>2481</v>
      </c>
      <c r="B296" s="122" t="s">
        <v>28</v>
      </c>
      <c r="C296" s="122" t="s">
        <v>316</v>
      </c>
      <c r="D296" s="122" t="s">
        <v>229</v>
      </c>
      <c r="E296" s="123">
        <v>3071</v>
      </c>
      <c r="F296" s="124">
        <v>0.073</v>
      </c>
      <c r="G296" s="125">
        <v>26.2</v>
      </c>
      <c r="H296" s="21"/>
      <c r="I296" s="4"/>
      <c r="J296" s="4"/>
    </row>
    <row r="297" spans="1:10" ht="14.25">
      <c r="A297" s="65" t="s">
        <v>516</v>
      </c>
      <c r="B297" s="122" t="s">
        <v>28</v>
      </c>
      <c r="C297" s="122" t="s">
        <v>1542</v>
      </c>
      <c r="D297" s="122" t="s">
        <v>229</v>
      </c>
      <c r="E297" s="123">
        <v>6677</v>
      </c>
      <c r="F297" s="124">
        <v>0.09</v>
      </c>
      <c r="G297" s="125">
        <v>13</v>
      </c>
      <c r="H297" s="21"/>
      <c r="I297" s="4"/>
      <c r="J297" s="4"/>
    </row>
    <row r="298" spans="1:10" ht="14.25">
      <c r="A298" s="65" t="s">
        <v>407</v>
      </c>
      <c r="B298" s="122" t="s">
        <v>28</v>
      </c>
      <c r="C298" s="122" t="s">
        <v>1675</v>
      </c>
      <c r="D298" s="122" t="s">
        <v>229</v>
      </c>
      <c r="E298" s="123">
        <v>497</v>
      </c>
      <c r="F298" s="124">
        <v>0.049</v>
      </c>
      <c r="G298" s="125">
        <v>0</v>
      </c>
      <c r="H298" s="21"/>
      <c r="I298" s="4"/>
      <c r="J298" s="4"/>
    </row>
    <row r="299" spans="1:10" ht="14.25">
      <c r="A299" s="65" t="s">
        <v>1942</v>
      </c>
      <c r="B299" s="122" t="s">
        <v>28</v>
      </c>
      <c r="C299" s="122" t="s">
        <v>1029</v>
      </c>
      <c r="D299" s="122" t="s">
        <v>229</v>
      </c>
      <c r="E299" s="123">
        <v>205</v>
      </c>
      <c r="F299" s="124">
        <v>0.05</v>
      </c>
      <c r="G299" s="125">
        <v>18.3</v>
      </c>
      <c r="H299" s="21"/>
      <c r="I299" s="4"/>
      <c r="J299" s="4"/>
    </row>
    <row r="300" spans="1:10" ht="14.25">
      <c r="A300" s="65" t="s">
        <v>436</v>
      </c>
      <c r="B300" s="122" t="s">
        <v>28</v>
      </c>
      <c r="C300" s="122" t="s">
        <v>1613</v>
      </c>
      <c r="D300" s="122" t="s">
        <v>229</v>
      </c>
      <c r="E300" s="123">
        <v>2267</v>
      </c>
      <c r="F300" s="124">
        <v>0.032</v>
      </c>
      <c r="G300" s="125">
        <v>28.6</v>
      </c>
      <c r="H300" s="21"/>
      <c r="I300" s="4"/>
      <c r="J300" s="4"/>
    </row>
    <row r="301" spans="1:10" ht="14.25">
      <c r="A301" s="65" t="s">
        <v>1456</v>
      </c>
      <c r="B301" s="122" t="s">
        <v>28</v>
      </c>
      <c r="C301" s="122" t="s">
        <v>2706</v>
      </c>
      <c r="D301" s="122" t="s">
        <v>229</v>
      </c>
      <c r="E301" s="123">
        <v>173</v>
      </c>
      <c r="F301" s="124">
        <v>0.067</v>
      </c>
      <c r="G301" s="125">
        <v>32.1</v>
      </c>
      <c r="H301" s="21"/>
      <c r="I301" s="4"/>
      <c r="J301" s="4"/>
    </row>
    <row r="302" spans="1:10" ht="14.25">
      <c r="A302" s="65" t="s">
        <v>754</v>
      </c>
      <c r="B302" s="122" t="s">
        <v>28</v>
      </c>
      <c r="C302" s="122" t="s">
        <v>2241</v>
      </c>
      <c r="D302" s="122" t="s">
        <v>229</v>
      </c>
      <c r="E302" s="123">
        <v>313</v>
      </c>
      <c r="F302" s="124">
        <v>0.1</v>
      </c>
      <c r="G302" s="125">
        <v>36.5</v>
      </c>
      <c r="H302" s="21"/>
      <c r="I302" s="4"/>
      <c r="J302" s="4"/>
    </row>
    <row r="303" spans="1:10" ht="14.25">
      <c r="A303" s="65" t="s">
        <v>936</v>
      </c>
      <c r="B303" s="122" t="s">
        <v>28</v>
      </c>
      <c r="C303" s="122" t="s">
        <v>1821</v>
      </c>
      <c r="D303" s="122" t="s">
        <v>229</v>
      </c>
      <c r="E303" s="123">
        <v>5558</v>
      </c>
      <c r="F303" s="124">
        <v>0</v>
      </c>
      <c r="G303" s="125">
        <v>0</v>
      </c>
      <c r="H303" s="21"/>
      <c r="I303" s="4"/>
      <c r="J303" s="4"/>
    </row>
    <row r="304" spans="1:10" ht="14.25">
      <c r="A304" s="65" t="s">
        <v>2476</v>
      </c>
      <c r="B304" s="122" t="s">
        <v>28</v>
      </c>
      <c r="C304" s="122" t="s">
        <v>1550</v>
      </c>
      <c r="D304" s="122" t="s">
        <v>209</v>
      </c>
      <c r="E304" s="123">
        <v>2724</v>
      </c>
      <c r="F304" s="124">
        <v>0.061</v>
      </c>
      <c r="G304" s="125">
        <v>24.7</v>
      </c>
      <c r="H304" s="21"/>
      <c r="I304" s="4"/>
      <c r="J304" s="4"/>
    </row>
    <row r="305" spans="1:10" ht="14.25">
      <c r="A305" s="65" t="s">
        <v>75</v>
      </c>
      <c r="B305" s="122" t="s">
        <v>28</v>
      </c>
      <c r="C305" s="122" t="s">
        <v>316</v>
      </c>
      <c r="D305" s="122" t="s">
        <v>209</v>
      </c>
      <c r="E305" s="123">
        <v>1857</v>
      </c>
      <c r="F305" s="124">
        <v>0.074</v>
      </c>
      <c r="G305" s="125">
        <v>26.1</v>
      </c>
      <c r="H305" s="21"/>
      <c r="I305" s="4"/>
      <c r="J305" s="4"/>
    </row>
    <row r="306" spans="1:10" ht="14.25">
      <c r="A306" s="65" t="s">
        <v>2468</v>
      </c>
      <c r="B306" s="122" t="s">
        <v>28</v>
      </c>
      <c r="C306" s="122" t="s">
        <v>1542</v>
      </c>
      <c r="D306" s="122" t="s">
        <v>209</v>
      </c>
      <c r="E306" s="123">
        <v>3720</v>
      </c>
      <c r="F306" s="124">
        <v>0.086</v>
      </c>
      <c r="G306" s="125">
        <v>14.7</v>
      </c>
      <c r="H306" s="21"/>
      <c r="I306" s="4"/>
      <c r="J306" s="4"/>
    </row>
    <row r="307" spans="1:10" ht="14.25">
      <c r="A307" s="65" t="s">
        <v>2521</v>
      </c>
      <c r="B307" s="122" t="s">
        <v>28</v>
      </c>
      <c r="C307" s="122" t="s">
        <v>1675</v>
      </c>
      <c r="D307" s="122" t="s">
        <v>209</v>
      </c>
      <c r="E307" s="123">
        <v>336</v>
      </c>
      <c r="F307" s="124">
        <v>0.049</v>
      </c>
      <c r="G307" s="125">
        <v>0</v>
      </c>
      <c r="H307" s="21"/>
      <c r="I307" s="4"/>
      <c r="J307" s="4"/>
    </row>
    <row r="308" spans="1:10" ht="14.25">
      <c r="A308" s="65" t="s">
        <v>1479</v>
      </c>
      <c r="B308" s="122" t="s">
        <v>28</v>
      </c>
      <c r="C308" s="122" t="s">
        <v>1029</v>
      </c>
      <c r="D308" s="122" t="s">
        <v>209</v>
      </c>
      <c r="E308" s="123">
        <v>71</v>
      </c>
      <c r="F308" s="124">
        <v>0.05</v>
      </c>
      <c r="G308" s="125">
        <v>18.3</v>
      </c>
      <c r="H308" s="21"/>
      <c r="I308" s="4"/>
      <c r="J308" s="4"/>
    </row>
    <row r="309" spans="1:10" ht="14.25">
      <c r="A309" s="65" t="s">
        <v>2725</v>
      </c>
      <c r="B309" s="122" t="s">
        <v>28</v>
      </c>
      <c r="C309" s="122" t="s">
        <v>1613</v>
      </c>
      <c r="D309" s="122" t="s">
        <v>209</v>
      </c>
      <c r="E309" s="123">
        <v>1582</v>
      </c>
      <c r="F309" s="124">
        <v>0.032</v>
      </c>
      <c r="G309" s="125">
        <v>28.6</v>
      </c>
      <c r="H309" s="21"/>
      <c r="I309" s="4"/>
      <c r="J309" s="4"/>
    </row>
    <row r="310" spans="1:10" ht="14.25">
      <c r="A310" s="65" t="s">
        <v>1074</v>
      </c>
      <c r="B310" s="122" t="s">
        <v>28</v>
      </c>
      <c r="C310" s="122" t="s">
        <v>2706</v>
      </c>
      <c r="D310" s="122" t="s">
        <v>209</v>
      </c>
      <c r="E310" s="123">
        <v>359</v>
      </c>
      <c r="F310" s="124">
        <v>0.067</v>
      </c>
      <c r="G310" s="125">
        <v>32.1</v>
      </c>
      <c r="H310" s="21"/>
      <c r="I310" s="4"/>
      <c r="J310" s="4"/>
    </row>
    <row r="311" spans="1:10" ht="14.25">
      <c r="A311" s="65" t="s">
        <v>1292</v>
      </c>
      <c r="B311" s="122" t="s">
        <v>28</v>
      </c>
      <c r="C311" s="122" t="s">
        <v>2241</v>
      </c>
      <c r="D311" s="122" t="s">
        <v>209</v>
      </c>
      <c r="E311" s="123">
        <v>105</v>
      </c>
      <c r="F311" s="124">
        <v>0.1</v>
      </c>
      <c r="G311" s="125">
        <v>36.5</v>
      </c>
      <c r="H311" s="21"/>
      <c r="I311" s="4"/>
      <c r="J311" s="4"/>
    </row>
    <row r="312" spans="1:10" ht="14.25">
      <c r="A312" s="65" t="s">
        <v>2220</v>
      </c>
      <c r="B312" s="122" t="s">
        <v>28</v>
      </c>
      <c r="C312" s="122" t="s">
        <v>1821</v>
      </c>
      <c r="D312" s="122" t="s">
        <v>209</v>
      </c>
      <c r="E312" s="123">
        <v>560</v>
      </c>
      <c r="F312" s="124">
        <v>0</v>
      </c>
      <c r="G312" s="125">
        <v>0</v>
      </c>
      <c r="H312" s="21"/>
      <c r="I312" s="4"/>
      <c r="J312" s="4"/>
    </row>
    <row r="313" spans="1:10" ht="14.25">
      <c r="A313" s="65" t="s">
        <v>703</v>
      </c>
      <c r="B313" s="122" t="s">
        <v>28</v>
      </c>
      <c r="C313" s="122" t="s">
        <v>1550</v>
      </c>
      <c r="D313" s="122" t="s">
        <v>1601</v>
      </c>
      <c r="E313" s="123">
        <v>358</v>
      </c>
      <c r="F313" s="124">
        <v>0.061</v>
      </c>
      <c r="G313" s="125">
        <v>24.7</v>
      </c>
      <c r="H313" s="21"/>
      <c r="I313" s="4"/>
      <c r="J313" s="4"/>
    </row>
    <row r="314" spans="1:10" ht="14.25">
      <c r="A314" s="65" t="s">
        <v>2681</v>
      </c>
      <c r="B314" s="122" t="s">
        <v>28</v>
      </c>
      <c r="C314" s="122" t="s">
        <v>316</v>
      </c>
      <c r="D314" s="122" t="s">
        <v>1601</v>
      </c>
      <c r="E314" s="123">
        <v>961</v>
      </c>
      <c r="F314" s="124">
        <v>0.07</v>
      </c>
      <c r="G314" s="125">
        <v>26.8</v>
      </c>
      <c r="H314" s="21"/>
      <c r="I314" s="4"/>
      <c r="J314" s="4"/>
    </row>
    <row r="315" spans="1:10" ht="14.25">
      <c r="A315" s="65" t="s">
        <v>710</v>
      </c>
      <c r="B315" s="122" t="s">
        <v>28</v>
      </c>
      <c r="C315" s="122" t="s">
        <v>1542</v>
      </c>
      <c r="D315" s="122" t="s">
        <v>1601</v>
      </c>
      <c r="E315" s="123">
        <v>1631</v>
      </c>
      <c r="F315" s="124">
        <v>0.087</v>
      </c>
      <c r="G315" s="125">
        <v>14.1</v>
      </c>
      <c r="H315" s="21"/>
      <c r="I315" s="4"/>
      <c r="J315" s="4"/>
    </row>
    <row r="316" spans="1:10" ht="14.25">
      <c r="A316" s="65" t="s">
        <v>819</v>
      </c>
      <c r="B316" s="122" t="s">
        <v>28</v>
      </c>
      <c r="C316" s="122" t="s">
        <v>1675</v>
      </c>
      <c r="D316" s="122" t="s">
        <v>1601</v>
      </c>
      <c r="E316" s="123">
        <v>167</v>
      </c>
      <c r="F316" s="124">
        <v>0.049</v>
      </c>
      <c r="G316" s="125">
        <v>0</v>
      </c>
      <c r="H316" s="21"/>
      <c r="I316" s="4"/>
      <c r="J316" s="4"/>
    </row>
    <row r="317" spans="1:10" ht="14.25">
      <c r="A317" s="65" t="s">
        <v>929</v>
      </c>
      <c r="B317" s="122" t="s">
        <v>28</v>
      </c>
      <c r="C317" s="122" t="s">
        <v>1029</v>
      </c>
      <c r="D317" s="122" t="s">
        <v>1601</v>
      </c>
      <c r="E317" s="123">
        <v>6</v>
      </c>
      <c r="F317" s="124">
        <v>0.05</v>
      </c>
      <c r="G317" s="125">
        <v>18.3</v>
      </c>
      <c r="H317" s="21"/>
      <c r="I317" s="4"/>
      <c r="J317" s="4"/>
    </row>
    <row r="318" spans="1:10" ht="14.25">
      <c r="A318" s="65" t="s">
        <v>1213</v>
      </c>
      <c r="B318" s="122" t="s">
        <v>28</v>
      </c>
      <c r="C318" s="122" t="s">
        <v>1613</v>
      </c>
      <c r="D318" s="122" t="s">
        <v>1601</v>
      </c>
      <c r="E318" s="123">
        <v>1252</v>
      </c>
      <c r="F318" s="124">
        <v>0.032</v>
      </c>
      <c r="G318" s="125">
        <v>28.6</v>
      </c>
      <c r="H318" s="21"/>
      <c r="I318" s="4"/>
      <c r="J318" s="4"/>
    </row>
    <row r="319" spans="1:10" ht="14.25">
      <c r="A319" s="65" t="s">
        <v>1761</v>
      </c>
      <c r="B319" s="122" t="s">
        <v>28</v>
      </c>
      <c r="C319" s="122" t="s">
        <v>2706</v>
      </c>
      <c r="D319" s="122" t="s">
        <v>1601</v>
      </c>
      <c r="E319" s="123">
        <v>270</v>
      </c>
      <c r="F319" s="124">
        <v>0.067</v>
      </c>
      <c r="G319" s="125">
        <v>32.1</v>
      </c>
      <c r="H319" s="21"/>
      <c r="I319" s="4"/>
      <c r="J319" s="4"/>
    </row>
    <row r="320" spans="1:10" ht="14.25">
      <c r="A320" s="65" t="s">
        <v>1104</v>
      </c>
      <c r="B320" s="122" t="s">
        <v>28</v>
      </c>
      <c r="C320" s="122" t="s">
        <v>1821</v>
      </c>
      <c r="D320" s="122" t="s">
        <v>1601</v>
      </c>
      <c r="E320" s="123">
        <v>142</v>
      </c>
      <c r="F320" s="124">
        <v>0</v>
      </c>
      <c r="G320" s="125">
        <v>0</v>
      </c>
      <c r="H320" s="21"/>
      <c r="I320" s="4"/>
      <c r="J320" s="4"/>
    </row>
    <row r="321" spans="1:10" ht="14.25">
      <c r="A321" s="65" t="s">
        <v>1517</v>
      </c>
      <c r="B321" s="122" t="s">
        <v>28</v>
      </c>
      <c r="C321" s="122" t="s">
        <v>1550</v>
      </c>
      <c r="D321" s="122" t="s">
        <v>2149</v>
      </c>
      <c r="E321" s="123">
        <v>11463</v>
      </c>
      <c r="F321" s="124">
        <v>0.061</v>
      </c>
      <c r="G321" s="125">
        <v>24.7</v>
      </c>
      <c r="H321" s="21"/>
      <c r="I321" s="4"/>
      <c r="J321" s="4"/>
    </row>
    <row r="322" spans="1:10" ht="14.25">
      <c r="A322" s="65" t="s">
        <v>847</v>
      </c>
      <c r="B322" s="122" t="s">
        <v>28</v>
      </c>
      <c r="C322" s="122" t="s">
        <v>316</v>
      </c>
      <c r="D322" s="122" t="s">
        <v>2149</v>
      </c>
      <c r="E322" s="123">
        <v>767</v>
      </c>
      <c r="F322" s="124">
        <v>0.07</v>
      </c>
      <c r="G322" s="125">
        <v>26.7</v>
      </c>
      <c r="H322" s="21"/>
      <c r="I322" s="4"/>
      <c r="J322" s="4"/>
    </row>
    <row r="323" spans="1:10" ht="14.25">
      <c r="A323" s="65" t="s">
        <v>1534</v>
      </c>
      <c r="B323" s="122" t="s">
        <v>28</v>
      </c>
      <c r="C323" s="122" t="s">
        <v>1542</v>
      </c>
      <c r="D323" s="122" t="s">
        <v>2149</v>
      </c>
      <c r="E323" s="123">
        <v>2384</v>
      </c>
      <c r="F323" s="124">
        <v>0.094</v>
      </c>
      <c r="G323" s="125">
        <v>11.5</v>
      </c>
      <c r="H323" s="21"/>
      <c r="I323" s="4"/>
      <c r="J323" s="4"/>
    </row>
    <row r="324" spans="1:10" ht="14.25">
      <c r="A324" s="65" t="s">
        <v>1688</v>
      </c>
      <c r="B324" s="122" t="s">
        <v>28</v>
      </c>
      <c r="C324" s="122" t="s">
        <v>1675</v>
      </c>
      <c r="D324" s="122" t="s">
        <v>2149</v>
      </c>
      <c r="E324" s="123">
        <v>1933</v>
      </c>
      <c r="F324" s="124">
        <v>0.049</v>
      </c>
      <c r="G324" s="125">
        <v>0</v>
      </c>
      <c r="H324" s="21"/>
      <c r="I324" s="4"/>
      <c r="J324" s="4"/>
    </row>
    <row r="325" spans="1:10" ht="14.25">
      <c r="A325" s="65" t="s">
        <v>1189</v>
      </c>
      <c r="B325" s="122" t="s">
        <v>28</v>
      </c>
      <c r="C325" s="122" t="s">
        <v>1029</v>
      </c>
      <c r="D325" s="122" t="s">
        <v>2149</v>
      </c>
      <c r="E325" s="123">
        <v>532</v>
      </c>
      <c r="F325" s="124">
        <v>0.05</v>
      </c>
      <c r="G325" s="125">
        <v>18.3</v>
      </c>
      <c r="H325" s="21"/>
      <c r="I325" s="4"/>
      <c r="J325" s="4"/>
    </row>
    <row r="326" spans="1:10" ht="14.25">
      <c r="A326" s="65" t="s">
        <v>1642</v>
      </c>
      <c r="B326" s="122" t="s">
        <v>28</v>
      </c>
      <c r="C326" s="122" t="s">
        <v>1613</v>
      </c>
      <c r="D326" s="122" t="s">
        <v>2149</v>
      </c>
      <c r="E326" s="123">
        <v>4645</v>
      </c>
      <c r="F326" s="124">
        <v>0.032</v>
      </c>
      <c r="G326" s="125">
        <v>28.6</v>
      </c>
      <c r="H326" s="21"/>
      <c r="I326" s="4"/>
      <c r="J326" s="4"/>
    </row>
    <row r="327" spans="1:10" ht="14.25">
      <c r="A327" s="65" t="s">
        <v>2556</v>
      </c>
      <c r="B327" s="122" t="s">
        <v>28</v>
      </c>
      <c r="C327" s="122" t="s">
        <v>1884</v>
      </c>
      <c r="D327" s="122" t="s">
        <v>2149</v>
      </c>
      <c r="E327" s="123">
        <v>1674</v>
      </c>
      <c r="F327" s="124">
        <v>0</v>
      </c>
      <c r="G327" s="125">
        <v>0</v>
      </c>
      <c r="H327" s="21"/>
      <c r="I327" s="4"/>
      <c r="J327" s="4"/>
    </row>
    <row r="328" spans="1:10" ht="14.25">
      <c r="A328" s="65" t="s">
        <v>2555</v>
      </c>
      <c r="B328" s="122" t="s">
        <v>28</v>
      </c>
      <c r="C328" s="122" t="s">
        <v>1882</v>
      </c>
      <c r="D328" s="122" t="s">
        <v>2149</v>
      </c>
      <c r="E328" s="123">
        <v>2</v>
      </c>
      <c r="F328" s="124">
        <v>0.6</v>
      </c>
      <c r="G328" s="125">
        <v>36.5</v>
      </c>
      <c r="H328" s="21"/>
      <c r="I328" s="4"/>
      <c r="J328" s="4"/>
    </row>
    <row r="329" spans="1:10" ht="14.25">
      <c r="A329" s="65" t="s">
        <v>555</v>
      </c>
      <c r="B329" s="122" t="s">
        <v>28</v>
      </c>
      <c r="C329" s="122" t="s">
        <v>2706</v>
      </c>
      <c r="D329" s="122" t="s">
        <v>2149</v>
      </c>
      <c r="E329" s="123">
        <v>6236</v>
      </c>
      <c r="F329" s="124">
        <v>0.067</v>
      </c>
      <c r="G329" s="125">
        <v>32.1</v>
      </c>
      <c r="H329" s="21"/>
      <c r="I329" s="4"/>
      <c r="J329" s="4"/>
    </row>
    <row r="330" spans="1:10" ht="14.25">
      <c r="A330" s="65" t="s">
        <v>740</v>
      </c>
      <c r="B330" s="122" t="s">
        <v>28</v>
      </c>
      <c r="C330" s="122" t="s">
        <v>2241</v>
      </c>
      <c r="D330" s="122" t="s">
        <v>2149</v>
      </c>
      <c r="E330" s="123">
        <v>609</v>
      </c>
      <c r="F330" s="124">
        <v>0.1</v>
      </c>
      <c r="G330" s="125">
        <v>36.5</v>
      </c>
      <c r="H330" s="21"/>
      <c r="I330" s="4"/>
      <c r="J330" s="4"/>
    </row>
    <row r="331" spans="1:10" ht="14.25">
      <c r="A331" s="65" t="s">
        <v>2464</v>
      </c>
      <c r="B331" s="122" t="s">
        <v>28</v>
      </c>
      <c r="C331" s="122" t="s">
        <v>1821</v>
      </c>
      <c r="D331" s="122" t="s">
        <v>2149</v>
      </c>
      <c r="E331" s="123">
        <v>202</v>
      </c>
      <c r="F331" s="124">
        <v>0</v>
      </c>
      <c r="G331" s="125">
        <v>0</v>
      </c>
      <c r="H331" s="21"/>
      <c r="I331" s="4"/>
      <c r="J331" s="4"/>
    </row>
    <row r="332" spans="1:10" ht="14.25">
      <c r="A332" s="65" t="s">
        <v>807</v>
      </c>
      <c r="B332" s="122" t="s">
        <v>28</v>
      </c>
      <c r="C332" s="122" t="s">
        <v>316</v>
      </c>
      <c r="D332" s="122" t="s">
        <v>2219</v>
      </c>
      <c r="E332" s="123">
        <v>2059</v>
      </c>
      <c r="F332" s="124">
        <v>0.068</v>
      </c>
      <c r="G332" s="125">
        <v>26.9</v>
      </c>
      <c r="H332" s="21"/>
      <c r="I332" s="4"/>
      <c r="J332" s="4"/>
    </row>
    <row r="333" spans="1:10" ht="14.25">
      <c r="A333" s="65" t="s">
        <v>1628</v>
      </c>
      <c r="B333" s="122" t="s">
        <v>28</v>
      </c>
      <c r="C333" s="122" t="s">
        <v>1542</v>
      </c>
      <c r="D333" s="122" t="s">
        <v>2219</v>
      </c>
      <c r="E333" s="123">
        <v>3365</v>
      </c>
      <c r="F333" s="124">
        <v>0.083</v>
      </c>
      <c r="G333" s="125">
        <v>15.8</v>
      </c>
      <c r="H333" s="21"/>
      <c r="I333" s="4"/>
      <c r="J333" s="4"/>
    </row>
    <row r="334" spans="1:10" ht="14.25">
      <c r="A334" s="65" t="s">
        <v>1545</v>
      </c>
      <c r="B334" s="122" t="s">
        <v>28</v>
      </c>
      <c r="C334" s="122" t="s">
        <v>1675</v>
      </c>
      <c r="D334" s="122" t="s">
        <v>2219</v>
      </c>
      <c r="E334" s="123">
        <v>143</v>
      </c>
      <c r="F334" s="124">
        <v>0.049</v>
      </c>
      <c r="G334" s="125">
        <v>0</v>
      </c>
      <c r="H334" s="21"/>
      <c r="I334" s="4"/>
      <c r="J334" s="4"/>
    </row>
    <row r="335" spans="1:10" ht="14.25">
      <c r="A335" s="65" t="s">
        <v>2764</v>
      </c>
      <c r="B335" s="122" t="s">
        <v>28</v>
      </c>
      <c r="C335" s="122" t="s">
        <v>1029</v>
      </c>
      <c r="D335" s="122" t="s">
        <v>2219</v>
      </c>
      <c r="E335" s="123">
        <v>14</v>
      </c>
      <c r="F335" s="124">
        <v>0.05</v>
      </c>
      <c r="G335" s="125">
        <v>18.3</v>
      </c>
      <c r="H335" s="21"/>
      <c r="I335" s="4"/>
      <c r="J335" s="4"/>
    </row>
    <row r="336" spans="1:10" ht="14.25">
      <c r="A336" s="65" t="s">
        <v>1862</v>
      </c>
      <c r="B336" s="122" t="s">
        <v>28</v>
      </c>
      <c r="C336" s="122" t="s">
        <v>1821</v>
      </c>
      <c r="D336" s="122" t="s">
        <v>2219</v>
      </c>
      <c r="E336" s="123">
        <v>66</v>
      </c>
      <c r="F336" s="124">
        <v>0</v>
      </c>
      <c r="G336" s="125">
        <v>0</v>
      </c>
      <c r="H336" s="21"/>
      <c r="I336" s="4"/>
      <c r="J336" s="4"/>
    </row>
    <row r="337" spans="1:10" ht="14.25">
      <c r="A337" s="65" t="s">
        <v>761</v>
      </c>
      <c r="B337" s="122" t="s">
        <v>28</v>
      </c>
      <c r="C337" s="122" t="s">
        <v>1550</v>
      </c>
      <c r="D337" s="122" t="s">
        <v>1177</v>
      </c>
      <c r="E337" s="123">
        <v>3594</v>
      </c>
      <c r="F337" s="124">
        <v>0.061</v>
      </c>
      <c r="G337" s="125">
        <v>24.7</v>
      </c>
      <c r="H337" s="21"/>
      <c r="I337" s="4"/>
      <c r="J337" s="4"/>
    </row>
    <row r="338" spans="1:10" ht="14.25">
      <c r="A338" s="65" t="s">
        <v>2183</v>
      </c>
      <c r="B338" s="122" t="s">
        <v>28</v>
      </c>
      <c r="C338" s="122" t="s">
        <v>316</v>
      </c>
      <c r="D338" s="122" t="s">
        <v>1177</v>
      </c>
      <c r="E338" s="123">
        <v>1568</v>
      </c>
      <c r="F338" s="124">
        <v>0.069</v>
      </c>
      <c r="G338" s="125">
        <v>26.8</v>
      </c>
      <c r="H338" s="21"/>
      <c r="I338" s="4"/>
      <c r="J338" s="4"/>
    </row>
    <row r="339" spans="1:10" ht="14.25">
      <c r="A339" s="65" t="s">
        <v>719</v>
      </c>
      <c r="B339" s="122" t="s">
        <v>28</v>
      </c>
      <c r="C339" s="122" t="s">
        <v>1542</v>
      </c>
      <c r="D339" s="122" t="s">
        <v>1177</v>
      </c>
      <c r="E339" s="123">
        <v>260</v>
      </c>
      <c r="F339" s="124">
        <v>0.086</v>
      </c>
      <c r="G339" s="125">
        <v>14.5</v>
      </c>
      <c r="H339" s="21"/>
      <c r="I339" s="4"/>
      <c r="J339" s="4"/>
    </row>
    <row r="340" spans="1:10" ht="14.25">
      <c r="A340" s="65" t="s">
        <v>1291</v>
      </c>
      <c r="B340" s="122" t="s">
        <v>28</v>
      </c>
      <c r="C340" s="122" t="s">
        <v>1675</v>
      </c>
      <c r="D340" s="122" t="s">
        <v>1177</v>
      </c>
      <c r="E340" s="123">
        <v>4395</v>
      </c>
      <c r="F340" s="124">
        <v>0.049</v>
      </c>
      <c r="G340" s="125">
        <v>0</v>
      </c>
      <c r="H340" s="21"/>
      <c r="I340" s="4"/>
      <c r="J340" s="4"/>
    </row>
    <row r="341" spans="1:10" ht="14.25">
      <c r="A341" s="65" t="s">
        <v>1636</v>
      </c>
      <c r="B341" s="122" t="s">
        <v>28</v>
      </c>
      <c r="C341" s="122" t="s">
        <v>1029</v>
      </c>
      <c r="D341" s="122" t="s">
        <v>1177</v>
      </c>
      <c r="E341" s="123">
        <v>166</v>
      </c>
      <c r="F341" s="124">
        <v>0.05</v>
      </c>
      <c r="G341" s="125">
        <v>18.3</v>
      </c>
      <c r="H341" s="21"/>
      <c r="I341" s="4"/>
      <c r="J341" s="4"/>
    </row>
    <row r="342" spans="1:10" ht="14.25">
      <c r="A342" s="65" t="s">
        <v>1201</v>
      </c>
      <c r="B342" s="122" t="s">
        <v>28</v>
      </c>
      <c r="C342" s="122" t="s">
        <v>1613</v>
      </c>
      <c r="D342" s="122" t="s">
        <v>1177</v>
      </c>
      <c r="E342" s="123">
        <v>3197</v>
      </c>
      <c r="F342" s="124">
        <v>0.032</v>
      </c>
      <c r="G342" s="125">
        <v>28.6</v>
      </c>
      <c r="H342" s="21"/>
      <c r="I342" s="4"/>
      <c r="J342" s="4"/>
    </row>
    <row r="343" spans="1:10" ht="14.25">
      <c r="A343" s="65" t="s">
        <v>1174</v>
      </c>
      <c r="B343" s="122" t="s">
        <v>28</v>
      </c>
      <c r="C343" s="122" t="s">
        <v>1884</v>
      </c>
      <c r="D343" s="122" t="s">
        <v>1177</v>
      </c>
      <c r="E343" s="123">
        <v>1412</v>
      </c>
      <c r="F343" s="124">
        <v>0</v>
      </c>
      <c r="G343" s="125">
        <v>0</v>
      </c>
      <c r="H343" s="21"/>
      <c r="I343" s="4"/>
      <c r="J343" s="4"/>
    </row>
    <row r="344" spans="1:10" ht="14.25">
      <c r="A344" s="65" t="s">
        <v>1559</v>
      </c>
      <c r="B344" s="122" t="s">
        <v>28</v>
      </c>
      <c r="C344" s="122" t="s">
        <v>2706</v>
      </c>
      <c r="D344" s="122" t="s">
        <v>1177</v>
      </c>
      <c r="E344" s="123">
        <v>1701</v>
      </c>
      <c r="F344" s="124">
        <v>0.067</v>
      </c>
      <c r="G344" s="125">
        <v>32.1</v>
      </c>
      <c r="H344" s="21"/>
      <c r="I344" s="4"/>
      <c r="J344" s="4"/>
    </row>
    <row r="345" spans="1:10" ht="14.25">
      <c r="A345" s="65" t="s">
        <v>1752</v>
      </c>
      <c r="B345" s="122" t="s">
        <v>28</v>
      </c>
      <c r="C345" s="122" t="s">
        <v>2241</v>
      </c>
      <c r="D345" s="122" t="s">
        <v>1177</v>
      </c>
      <c r="E345" s="123">
        <v>86</v>
      </c>
      <c r="F345" s="124">
        <v>0.1</v>
      </c>
      <c r="G345" s="125">
        <v>36.5</v>
      </c>
      <c r="H345" s="21"/>
      <c r="I345" s="4"/>
      <c r="J345" s="4"/>
    </row>
    <row r="346" spans="1:10" ht="14.25">
      <c r="A346" s="65" t="s">
        <v>1587</v>
      </c>
      <c r="B346" s="122" t="s">
        <v>28</v>
      </c>
      <c r="C346" s="122" t="s">
        <v>1821</v>
      </c>
      <c r="D346" s="122" t="s">
        <v>1177</v>
      </c>
      <c r="E346" s="123">
        <v>1283</v>
      </c>
      <c r="F346" s="124">
        <v>0</v>
      </c>
      <c r="G346" s="125">
        <v>0</v>
      </c>
      <c r="H346" s="21"/>
      <c r="I346" s="4"/>
      <c r="J346" s="4"/>
    </row>
    <row r="347" spans="1:10" ht="14.25">
      <c r="A347" s="65" t="s">
        <v>1117</v>
      </c>
      <c r="B347" s="122" t="s">
        <v>28</v>
      </c>
      <c r="C347" s="122" t="s">
        <v>1550</v>
      </c>
      <c r="D347" s="122" t="s">
        <v>141</v>
      </c>
      <c r="E347" s="123">
        <v>1157</v>
      </c>
      <c r="F347" s="124">
        <v>0.061</v>
      </c>
      <c r="G347" s="125">
        <v>24.7</v>
      </c>
      <c r="H347" s="21"/>
      <c r="I347" s="4"/>
      <c r="J347" s="4"/>
    </row>
    <row r="348" spans="1:10" ht="14.25">
      <c r="A348" s="65" t="s">
        <v>2244</v>
      </c>
      <c r="B348" s="122" t="s">
        <v>28</v>
      </c>
      <c r="C348" s="122" t="s">
        <v>316</v>
      </c>
      <c r="D348" s="122" t="s">
        <v>141</v>
      </c>
      <c r="E348" s="123">
        <v>136</v>
      </c>
      <c r="F348" s="124">
        <v>0.066</v>
      </c>
      <c r="G348" s="125">
        <v>27.3</v>
      </c>
      <c r="H348" s="21"/>
      <c r="I348" s="4"/>
      <c r="J348" s="4"/>
    </row>
    <row r="349" spans="1:10" ht="14.25">
      <c r="A349" s="65" t="s">
        <v>1069</v>
      </c>
      <c r="B349" s="122" t="s">
        <v>28</v>
      </c>
      <c r="C349" s="122" t="s">
        <v>1542</v>
      </c>
      <c r="D349" s="122" t="s">
        <v>141</v>
      </c>
      <c r="E349" s="123">
        <v>152</v>
      </c>
      <c r="F349" s="124">
        <v>0.095</v>
      </c>
      <c r="G349" s="125">
        <v>10.8</v>
      </c>
      <c r="H349" s="21"/>
      <c r="I349" s="4"/>
      <c r="J349" s="4"/>
    </row>
    <row r="350" spans="1:10" ht="14.25">
      <c r="A350" s="65" t="s">
        <v>1356</v>
      </c>
      <c r="B350" s="122" t="s">
        <v>28</v>
      </c>
      <c r="C350" s="122" t="s">
        <v>1675</v>
      </c>
      <c r="D350" s="122" t="s">
        <v>141</v>
      </c>
      <c r="E350" s="123">
        <v>32</v>
      </c>
      <c r="F350" s="124">
        <v>0.049</v>
      </c>
      <c r="G350" s="125">
        <v>0</v>
      </c>
      <c r="H350" s="21"/>
      <c r="I350" s="4"/>
      <c r="J350" s="4"/>
    </row>
    <row r="351" spans="1:10" ht="14.25">
      <c r="A351" s="65" t="s">
        <v>2602</v>
      </c>
      <c r="B351" s="122" t="s">
        <v>28</v>
      </c>
      <c r="C351" s="122" t="s">
        <v>1029</v>
      </c>
      <c r="D351" s="122" t="s">
        <v>141</v>
      </c>
      <c r="E351" s="123">
        <v>64</v>
      </c>
      <c r="F351" s="124">
        <v>0.05</v>
      </c>
      <c r="G351" s="125">
        <v>18.3</v>
      </c>
      <c r="H351" s="21"/>
      <c r="I351" s="4"/>
      <c r="J351" s="4"/>
    </row>
    <row r="352" spans="1:10" ht="14.25">
      <c r="A352" s="65" t="s">
        <v>1207</v>
      </c>
      <c r="B352" s="122" t="s">
        <v>28</v>
      </c>
      <c r="C352" s="122" t="s">
        <v>1613</v>
      </c>
      <c r="D352" s="122" t="s">
        <v>141</v>
      </c>
      <c r="E352" s="123">
        <v>2045</v>
      </c>
      <c r="F352" s="124">
        <v>0.032</v>
      </c>
      <c r="G352" s="125">
        <v>28.6</v>
      </c>
      <c r="H352" s="21"/>
      <c r="I352" s="4"/>
      <c r="J352" s="4"/>
    </row>
    <row r="353" spans="1:10" ht="14.25">
      <c r="A353" s="65" t="s">
        <v>1869</v>
      </c>
      <c r="B353" s="122" t="s">
        <v>28</v>
      </c>
      <c r="C353" s="122" t="s">
        <v>2706</v>
      </c>
      <c r="D353" s="122" t="s">
        <v>141</v>
      </c>
      <c r="E353" s="123">
        <v>2431</v>
      </c>
      <c r="F353" s="124">
        <v>0.067</v>
      </c>
      <c r="G353" s="125">
        <v>32.1</v>
      </c>
      <c r="H353" s="21"/>
      <c r="I353" s="4"/>
      <c r="J353" s="4"/>
    </row>
    <row r="354" spans="1:10" ht="14.25">
      <c r="A354" s="65" t="s">
        <v>2704</v>
      </c>
      <c r="B354" s="122" t="s">
        <v>28</v>
      </c>
      <c r="C354" s="122" t="s">
        <v>1550</v>
      </c>
      <c r="D354" s="122" t="s">
        <v>700</v>
      </c>
      <c r="E354" s="123">
        <v>3658</v>
      </c>
      <c r="F354" s="124">
        <v>0.061</v>
      </c>
      <c r="G354" s="125">
        <v>24.7</v>
      </c>
      <c r="H354" s="21"/>
      <c r="I354" s="4"/>
      <c r="J354" s="4"/>
    </row>
    <row r="355" spans="1:10" ht="14.25">
      <c r="A355" s="65" t="s">
        <v>2666</v>
      </c>
      <c r="B355" s="122" t="s">
        <v>28</v>
      </c>
      <c r="C355" s="122" t="s">
        <v>1542</v>
      </c>
      <c r="D355" s="122" t="s">
        <v>700</v>
      </c>
      <c r="E355" s="123">
        <v>4948</v>
      </c>
      <c r="F355" s="124">
        <v>0.092</v>
      </c>
      <c r="G355" s="125">
        <v>12</v>
      </c>
      <c r="H355" s="21"/>
      <c r="I355" s="4"/>
      <c r="J355" s="4"/>
    </row>
    <row r="356" spans="1:10" ht="14.25">
      <c r="A356" s="65" t="s">
        <v>2216</v>
      </c>
      <c r="B356" s="122" t="s">
        <v>28</v>
      </c>
      <c r="C356" s="122" t="s">
        <v>1029</v>
      </c>
      <c r="D356" s="122" t="s">
        <v>700</v>
      </c>
      <c r="E356" s="123">
        <v>124</v>
      </c>
      <c r="F356" s="124">
        <v>0.05</v>
      </c>
      <c r="G356" s="125">
        <v>18.3</v>
      </c>
      <c r="H356" s="21"/>
      <c r="I356" s="4"/>
      <c r="J356" s="4"/>
    </row>
    <row r="357" spans="1:10" ht="14.25">
      <c r="A357" s="65" t="s">
        <v>55</v>
      </c>
      <c r="B357" s="122" t="s">
        <v>28</v>
      </c>
      <c r="C357" s="122" t="s">
        <v>2706</v>
      </c>
      <c r="D357" s="122" t="s">
        <v>700</v>
      </c>
      <c r="E357" s="123">
        <v>6799</v>
      </c>
      <c r="F357" s="124">
        <v>0.067</v>
      </c>
      <c r="G357" s="125">
        <v>32.1</v>
      </c>
      <c r="H357" s="21"/>
      <c r="I357" s="4"/>
      <c r="J357" s="4"/>
    </row>
    <row r="358" spans="1:10" ht="14.25">
      <c r="A358" s="65" t="s">
        <v>804</v>
      </c>
      <c r="B358" s="122" t="s">
        <v>28</v>
      </c>
      <c r="C358" s="122" t="s">
        <v>1550</v>
      </c>
      <c r="D358" s="122" t="s">
        <v>442</v>
      </c>
      <c r="E358" s="123">
        <v>7649</v>
      </c>
      <c r="F358" s="124">
        <v>0.061</v>
      </c>
      <c r="G358" s="125">
        <v>24.7</v>
      </c>
      <c r="H358" s="21"/>
      <c r="I358" s="4"/>
      <c r="J358" s="4"/>
    </row>
    <row r="359" spans="1:10" ht="14.25">
      <c r="A359" s="65" t="s">
        <v>477</v>
      </c>
      <c r="B359" s="122" t="s">
        <v>28</v>
      </c>
      <c r="C359" s="122" t="s">
        <v>316</v>
      </c>
      <c r="D359" s="122" t="s">
        <v>442</v>
      </c>
      <c r="E359" s="123">
        <v>1132</v>
      </c>
      <c r="F359" s="124">
        <v>0.07</v>
      </c>
      <c r="G359" s="125">
        <v>26.7</v>
      </c>
      <c r="H359" s="21"/>
      <c r="I359" s="4"/>
      <c r="J359" s="4"/>
    </row>
    <row r="360" spans="1:10" ht="14.25">
      <c r="A360" s="65" t="s">
        <v>736</v>
      </c>
      <c r="B360" s="122" t="s">
        <v>28</v>
      </c>
      <c r="C360" s="122" t="s">
        <v>1542</v>
      </c>
      <c r="D360" s="122" t="s">
        <v>442</v>
      </c>
      <c r="E360" s="123">
        <v>6899</v>
      </c>
      <c r="F360" s="124">
        <v>0.092</v>
      </c>
      <c r="G360" s="125">
        <v>12.3</v>
      </c>
      <c r="H360" s="21"/>
      <c r="I360" s="4"/>
      <c r="J360" s="4"/>
    </row>
    <row r="361" spans="1:10" ht="14.25">
      <c r="A361" s="65" t="s">
        <v>984</v>
      </c>
      <c r="B361" s="122" t="s">
        <v>28</v>
      </c>
      <c r="C361" s="122" t="s">
        <v>1675</v>
      </c>
      <c r="D361" s="122" t="s">
        <v>442</v>
      </c>
      <c r="E361" s="123">
        <v>258</v>
      </c>
      <c r="F361" s="124">
        <v>0.049</v>
      </c>
      <c r="G361" s="125">
        <v>0</v>
      </c>
      <c r="H361" s="21"/>
      <c r="I361" s="4"/>
      <c r="J361" s="4"/>
    </row>
    <row r="362" spans="1:10" ht="14.25">
      <c r="A362" s="65" t="s">
        <v>802</v>
      </c>
      <c r="B362" s="122" t="s">
        <v>28</v>
      </c>
      <c r="C362" s="122" t="s">
        <v>1029</v>
      </c>
      <c r="D362" s="122" t="s">
        <v>442</v>
      </c>
      <c r="E362" s="123">
        <v>462</v>
      </c>
      <c r="F362" s="124">
        <v>0.05</v>
      </c>
      <c r="G362" s="125">
        <v>18.3</v>
      </c>
      <c r="H362" s="21"/>
      <c r="I362" s="4"/>
      <c r="J362" s="4"/>
    </row>
    <row r="363" spans="1:10" ht="14.25">
      <c r="A363" s="65" t="s">
        <v>848</v>
      </c>
      <c r="B363" s="122" t="s">
        <v>28</v>
      </c>
      <c r="C363" s="122" t="s">
        <v>1613</v>
      </c>
      <c r="D363" s="122" t="s">
        <v>442</v>
      </c>
      <c r="E363" s="123">
        <v>8472</v>
      </c>
      <c r="F363" s="124">
        <v>0.032</v>
      </c>
      <c r="G363" s="125">
        <v>28.6</v>
      </c>
      <c r="H363" s="21"/>
      <c r="I363" s="4"/>
      <c r="J363" s="4"/>
    </row>
    <row r="364" spans="1:10" ht="14.25">
      <c r="A364" s="65" t="s">
        <v>1165</v>
      </c>
      <c r="B364" s="122" t="s">
        <v>28</v>
      </c>
      <c r="C364" s="122" t="s">
        <v>1884</v>
      </c>
      <c r="D364" s="122" t="s">
        <v>442</v>
      </c>
      <c r="E364" s="123">
        <v>400</v>
      </c>
      <c r="F364" s="124">
        <v>0</v>
      </c>
      <c r="G364" s="125">
        <v>0</v>
      </c>
      <c r="H364" s="21"/>
      <c r="I364" s="4"/>
      <c r="J364" s="4"/>
    </row>
    <row r="365" spans="1:10" ht="14.25">
      <c r="A365" s="65" t="s">
        <v>1175</v>
      </c>
      <c r="B365" s="122" t="s">
        <v>28</v>
      </c>
      <c r="C365" s="122" t="s">
        <v>1882</v>
      </c>
      <c r="D365" s="122" t="s">
        <v>442</v>
      </c>
      <c r="E365" s="123">
        <v>22</v>
      </c>
      <c r="F365" s="124">
        <v>0.6</v>
      </c>
      <c r="G365" s="125">
        <v>36.5</v>
      </c>
      <c r="H365" s="21"/>
      <c r="I365" s="4"/>
      <c r="J365" s="4"/>
    </row>
    <row r="366" spans="1:10" ht="14.25">
      <c r="A366" s="65" t="s">
        <v>1075</v>
      </c>
      <c r="B366" s="122" t="s">
        <v>28</v>
      </c>
      <c r="C366" s="122" t="s">
        <v>2706</v>
      </c>
      <c r="D366" s="122" t="s">
        <v>442</v>
      </c>
      <c r="E366" s="123">
        <v>3252</v>
      </c>
      <c r="F366" s="124">
        <v>0.067</v>
      </c>
      <c r="G366" s="125">
        <v>32.1</v>
      </c>
      <c r="H366" s="21"/>
      <c r="I366" s="4"/>
      <c r="J366" s="4"/>
    </row>
    <row r="367" spans="1:10" ht="14.25">
      <c r="A367" s="65" t="s">
        <v>1011</v>
      </c>
      <c r="B367" s="122" t="s">
        <v>28</v>
      </c>
      <c r="C367" s="122" t="s">
        <v>1821</v>
      </c>
      <c r="D367" s="122" t="s">
        <v>442</v>
      </c>
      <c r="E367" s="123">
        <v>10</v>
      </c>
      <c r="F367" s="124">
        <v>0</v>
      </c>
      <c r="G367" s="125">
        <v>0</v>
      </c>
      <c r="H367" s="21"/>
      <c r="I367" s="4"/>
      <c r="J367" s="4"/>
    </row>
    <row r="368" spans="1:10" ht="14.25">
      <c r="A368" s="65" t="s">
        <v>1981</v>
      </c>
      <c r="B368" s="122" t="s">
        <v>28</v>
      </c>
      <c r="C368" s="122" t="s">
        <v>1550</v>
      </c>
      <c r="D368" s="122" t="s">
        <v>2618</v>
      </c>
      <c r="E368" s="123">
        <v>3986</v>
      </c>
      <c r="F368" s="124">
        <v>0.061</v>
      </c>
      <c r="G368" s="125">
        <v>24.7</v>
      </c>
      <c r="H368" s="21"/>
      <c r="I368" s="4"/>
      <c r="J368" s="4"/>
    </row>
    <row r="369" spans="1:10" ht="14.25">
      <c r="A369" s="65" t="s">
        <v>1079</v>
      </c>
      <c r="B369" s="122" t="s">
        <v>28</v>
      </c>
      <c r="C369" s="122" t="s">
        <v>316</v>
      </c>
      <c r="D369" s="122" t="s">
        <v>2618</v>
      </c>
      <c r="E369" s="123">
        <v>3829</v>
      </c>
      <c r="F369" s="124">
        <v>0.07</v>
      </c>
      <c r="G369" s="125">
        <v>26.7</v>
      </c>
      <c r="H369" s="21"/>
      <c r="I369" s="4"/>
      <c r="J369" s="4"/>
    </row>
    <row r="370" spans="1:10" ht="14.25">
      <c r="A370" s="65" t="s">
        <v>1964</v>
      </c>
      <c r="B370" s="122" t="s">
        <v>28</v>
      </c>
      <c r="C370" s="122" t="s">
        <v>1542</v>
      </c>
      <c r="D370" s="122" t="s">
        <v>2618</v>
      </c>
      <c r="E370" s="123">
        <v>3555</v>
      </c>
      <c r="F370" s="124">
        <v>0.094</v>
      </c>
      <c r="G370" s="125">
        <v>11.3</v>
      </c>
      <c r="H370" s="21"/>
      <c r="I370" s="4"/>
      <c r="J370" s="4"/>
    </row>
    <row r="371" spans="1:10" ht="14.25">
      <c r="A371" s="65" t="s">
        <v>1504</v>
      </c>
      <c r="B371" s="122" t="s">
        <v>28</v>
      </c>
      <c r="C371" s="122" t="s">
        <v>1675</v>
      </c>
      <c r="D371" s="122" t="s">
        <v>2618</v>
      </c>
      <c r="E371" s="123">
        <v>1236</v>
      </c>
      <c r="F371" s="124">
        <v>0.049</v>
      </c>
      <c r="G371" s="125">
        <v>0</v>
      </c>
      <c r="H371" s="21"/>
      <c r="I371" s="4"/>
      <c r="J371" s="4"/>
    </row>
    <row r="372" spans="1:10" ht="14.25">
      <c r="A372" s="65" t="s">
        <v>68</v>
      </c>
      <c r="B372" s="122" t="s">
        <v>28</v>
      </c>
      <c r="C372" s="122" t="s">
        <v>1029</v>
      </c>
      <c r="D372" s="122" t="s">
        <v>2618</v>
      </c>
      <c r="E372" s="123">
        <v>338</v>
      </c>
      <c r="F372" s="124">
        <v>0.05</v>
      </c>
      <c r="G372" s="125">
        <v>18.3</v>
      </c>
      <c r="H372" s="21"/>
      <c r="I372" s="4"/>
      <c r="J372" s="4"/>
    </row>
    <row r="373" spans="1:10" ht="14.25">
      <c r="A373" s="65" t="s">
        <v>1666</v>
      </c>
      <c r="B373" s="122" t="s">
        <v>28</v>
      </c>
      <c r="C373" s="122" t="s">
        <v>1613</v>
      </c>
      <c r="D373" s="122" t="s">
        <v>2618</v>
      </c>
      <c r="E373" s="123">
        <v>5036</v>
      </c>
      <c r="F373" s="124">
        <v>0.032</v>
      </c>
      <c r="G373" s="125">
        <v>28.6</v>
      </c>
      <c r="H373" s="21"/>
      <c r="I373" s="4"/>
      <c r="J373" s="4"/>
    </row>
    <row r="374" spans="1:10" ht="14.25">
      <c r="A374" s="65" t="s">
        <v>1710</v>
      </c>
      <c r="B374" s="122" t="s">
        <v>28</v>
      </c>
      <c r="C374" s="122" t="s">
        <v>1884</v>
      </c>
      <c r="D374" s="122" t="s">
        <v>2618</v>
      </c>
      <c r="E374" s="123">
        <v>1513</v>
      </c>
      <c r="F374" s="124">
        <v>0</v>
      </c>
      <c r="G374" s="125">
        <v>0</v>
      </c>
      <c r="H374" s="21"/>
      <c r="I374" s="4"/>
      <c r="J374" s="4"/>
    </row>
    <row r="375" spans="1:10" ht="14.25">
      <c r="A375" s="65" t="s">
        <v>1706</v>
      </c>
      <c r="B375" s="122" t="s">
        <v>28</v>
      </c>
      <c r="C375" s="122" t="s">
        <v>1882</v>
      </c>
      <c r="D375" s="122" t="s">
        <v>2618</v>
      </c>
      <c r="E375" s="123">
        <v>4</v>
      </c>
      <c r="F375" s="124">
        <v>0.6</v>
      </c>
      <c r="G375" s="125">
        <v>36.5</v>
      </c>
      <c r="H375" s="21"/>
      <c r="I375" s="4"/>
      <c r="J375" s="4"/>
    </row>
    <row r="376" spans="1:10" ht="14.25">
      <c r="A376" s="65" t="s">
        <v>715</v>
      </c>
      <c r="B376" s="122" t="s">
        <v>28</v>
      </c>
      <c r="C376" s="122" t="s">
        <v>2706</v>
      </c>
      <c r="D376" s="122" t="s">
        <v>2618</v>
      </c>
      <c r="E376" s="123">
        <v>4109</v>
      </c>
      <c r="F376" s="124">
        <v>0.067</v>
      </c>
      <c r="G376" s="125">
        <v>32.1</v>
      </c>
      <c r="H376" s="21"/>
      <c r="I376" s="4"/>
      <c r="J376" s="4"/>
    </row>
    <row r="377" spans="1:10" ht="14.25">
      <c r="A377" s="65" t="s">
        <v>1193</v>
      </c>
      <c r="B377" s="122" t="s">
        <v>28</v>
      </c>
      <c r="C377" s="122" t="s">
        <v>2241</v>
      </c>
      <c r="D377" s="122" t="s">
        <v>2618</v>
      </c>
      <c r="E377" s="123">
        <v>70</v>
      </c>
      <c r="F377" s="124">
        <v>0.1</v>
      </c>
      <c r="G377" s="125">
        <v>36.5</v>
      </c>
      <c r="H377" s="21"/>
      <c r="I377" s="4"/>
      <c r="J377" s="4"/>
    </row>
    <row r="378" spans="1:10" ht="14.25">
      <c r="A378" s="65" t="s">
        <v>2569</v>
      </c>
      <c r="B378" s="122" t="s">
        <v>28</v>
      </c>
      <c r="C378" s="122" t="s">
        <v>1821</v>
      </c>
      <c r="D378" s="122" t="s">
        <v>2618</v>
      </c>
      <c r="E378" s="123">
        <v>731</v>
      </c>
      <c r="F378" s="124">
        <v>0</v>
      </c>
      <c r="G378" s="125">
        <v>0</v>
      </c>
      <c r="H378" s="21"/>
      <c r="I378" s="4"/>
      <c r="J378" s="4"/>
    </row>
    <row r="379" spans="1:10" ht="14.25">
      <c r="A379" s="65" t="s">
        <v>789</v>
      </c>
      <c r="B379" s="122" t="s">
        <v>28</v>
      </c>
      <c r="C379" s="122" t="s">
        <v>1550</v>
      </c>
      <c r="D379" s="122" t="s">
        <v>2615</v>
      </c>
      <c r="E379" s="123">
        <v>10542</v>
      </c>
      <c r="F379" s="124">
        <v>0.061</v>
      </c>
      <c r="G379" s="125">
        <v>24.7</v>
      </c>
      <c r="H379" s="21"/>
      <c r="I379" s="4"/>
      <c r="J379" s="4"/>
    </row>
    <row r="380" spans="1:10" ht="14.25">
      <c r="A380" s="65" t="s">
        <v>2296</v>
      </c>
      <c r="B380" s="122" t="s">
        <v>28</v>
      </c>
      <c r="C380" s="122" t="s">
        <v>316</v>
      </c>
      <c r="D380" s="122" t="s">
        <v>2615</v>
      </c>
      <c r="E380" s="123">
        <v>10420</v>
      </c>
      <c r="F380" s="124">
        <v>0.07</v>
      </c>
      <c r="G380" s="125">
        <v>26.8</v>
      </c>
      <c r="H380" s="21"/>
      <c r="I380" s="4"/>
      <c r="J380" s="4"/>
    </row>
    <row r="381" spans="1:10" ht="14.25">
      <c r="A381" s="65" t="s">
        <v>780</v>
      </c>
      <c r="B381" s="122" t="s">
        <v>28</v>
      </c>
      <c r="C381" s="122" t="s">
        <v>1542</v>
      </c>
      <c r="D381" s="122" t="s">
        <v>2615</v>
      </c>
      <c r="E381" s="123">
        <v>21073</v>
      </c>
      <c r="F381" s="124">
        <v>0.085</v>
      </c>
      <c r="G381" s="125">
        <v>15.1</v>
      </c>
      <c r="H381" s="21"/>
      <c r="I381" s="4"/>
      <c r="J381" s="4"/>
    </row>
    <row r="382" spans="1:10" ht="14.25">
      <c r="A382" s="65" t="s">
        <v>994</v>
      </c>
      <c r="B382" s="122" t="s">
        <v>28</v>
      </c>
      <c r="C382" s="122" t="s">
        <v>1675</v>
      </c>
      <c r="D382" s="122" t="s">
        <v>2615</v>
      </c>
      <c r="E382" s="123">
        <v>1604</v>
      </c>
      <c r="F382" s="124">
        <v>0.049</v>
      </c>
      <c r="G382" s="125">
        <v>0</v>
      </c>
      <c r="H382" s="21"/>
      <c r="I382" s="4"/>
      <c r="J382" s="4"/>
    </row>
    <row r="383" spans="1:10" ht="14.25">
      <c r="A383" s="65" t="s">
        <v>918</v>
      </c>
      <c r="B383" s="122" t="s">
        <v>28</v>
      </c>
      <c r="C383" s="122" t="s">
        <v>1029</v>
      </c>
      <c r="D383" s="122" t="s">
        <v>2615</v>
      </c>
      <c r="E383" s="123">
        <v>482</v>
      </c>
      <c r="F383" s="124">
        <v>0.05</v>
      </c>
      <c r="G383" s="125">
        <v>18.3</v>
      </c>
      <c r="H383" s="21"/>
      <c r="I383" s="4"/>
      <c r="J383" s="4"/>
    </row>
    <row r="384" spans="1:10" ht="14.25">
      <c r="A384" s="65" t="s">
        <v>1012</v>
      </c>
      <c r="B384" s="122" t="s">
        <v>28</v>
      </c>
      <c r="C384" s="122" t="s">
        <v>1613</v>
      </c>
      <c r="D384" s="122" t="s">
        <v>2615</v>
      </c>
      <c r="E384" s="123">
        <v>20000</v>
      </c>
      <c r="F384" s="124">
        <v>0.032</v>
      </c>
      <c r="G384" s="125">
        <v>28.6</v>
      </c>
      <c r="H384" s="21"/>
      <c r="I384" s="4"/>
      <c r="J384" s="4"/>
    </row>
    <row r="385" spans="1:10" ht="14.25">
      <c r="A385" s="65" t="s">
        <v>1145</v>
      </c>
      <c r="B385" s="122" t="s">
        <v>28</v>
      </c>
      <c r="C385" s="122" t="s">
        <v>1884</v>
      </c>
      <c r="D385" s="122" t="s">
        <v>2615</v>
      </c>
      <c r="E385" s="123">
        <v>3081</v>
      </c>
      <c r="F385" s="124">
        <v>0</v>
      </c>
      <c r="G385" s="125">
        <v>0</v>
      </c>
      <c r="H385" s="21"/>
      <c r="I385" s="4"/>
      <c r="J385" s="4"/>
    </row>
    <row r="386" spans="1:10" ht="14.25">
      <c r="A386" s="65" t="s">
        <v>1137</v>
      </c>
      <c r="B386" s="122" t="s">
        <v>28</v>
      </c>
      <c r="C386" s="122" t="s">
        <v>1882</v>
      </c>
      <c r="D386" s="122" t="s">
        <v>2615</v>
      </c>
      <c r="E386" s="123">
        <v>24</v>
      </c>
      <c r="F386" s="124">
        <v>0.6</v>
      </c>
      <c r="G386" s="125">
        <v>36.5</v>
      </c>
      <c r="H386" s="21"/>
      <c r="I386" s="4"/>
      <c r="J386" s="4"/>
    </row>
    <row r="387" spans="1:10" ht="14.25">
      <c r="A387" s="65" t="s">
        <v>1741</v>
      </c>
      <c r="B387" s="122" t="s">
        <v>28</v>
      </c>
      <c r="C387" s="122" t="s">
        <v>2706</v>
      </c>
      <c r="D387" s="122" t="s">
        <v>2615</v>
      </c>
      <c r="E387" s="123">
        <v>2122</v>
      </c>
      <c r="F387" s="124">
        <v>0.067</v>
      </c>
      <c r="G387" s="125">
        <v>32.1</v>
      </c>
      <c r="H387" s="21"/>
      <c r="I387" s="4"/>
      <c r="J387" s="4"/>
    </row>
    <row r="388" spans="1:10" ht="14.25">
      <c r="A388" s="65" t="s">
        <v>2522</v>
      </c>
      <c r="B388" s="122" t="s">
        <v>28</v>
      </c>
      <c r="C388" s="122" t="s">
        <v>2241</v>
      </c>
      <c r="D388" s="122" t="s">
        <v>2615</v>
      </c>
      <c r="E388" s="123">
        <v>194</v>
      </c>
      <c r="F388" s="124">
        <v>0.1</v>
      </c>
      <c r="G388" s="125">
        <v>36.5</v>
      </c>
      <c r="H388" s="21"/>
      <c r="I388" s="4"/>
      <c r="J388" s="4"/>
    </row>
    <row r="389" spans="1:10" ht="14.25">
      <c r="A389" s="65" t="s">
        <v>1199</v>
      </c>
      <c r="B389" s="122" t="s">
        <v>28</v>
      </c>
      <c r="C389" s="122" t="s">
        <v>1821</v>
      </c>
      <c r="D389" s="122" t="s">
        <v>2615</v>
      </c>
      <c r="E389" s="123">
        <v>2597</v>
      </c>
      <c r="F389" s="124">
        <v>0</v>
      </c>
      <c r="G389" s="125">
        <v>0</v>
      </c>
      <c r="H389" s="21"/>
      <c r="I389" s="4"/>
      <c r="J389" s="4"/>
    </row>
    <row r="390" spans="1:10" ht="14.25">
      <c r="A390" s="65" t="s">
        <v>2245</v>
      </c>
      <c r="B390" s="122" t="s">
        <v>28</v>
      </c>
      <c r="C390" s="122" t="s">
        <v>1550</v>
      </c>
      <c r="D390" s="122" t="s">
        <v>1923</v>
      </c>
      <c r="E390" s="123">
        <v>14812</v>
      </c>
      <c r="F390" s="124">
        <v>0.061</v>
      </c>
      <c r="G390" s="125">
        <v>24.7</v>
      </c>
      <c r="H390" s="21"/>
      <c r="I390" s="4"/>
      <c r="J390" s="4"/>
    </row>
    <row r="391" spans="1:10" ht="14.25">
      <c r="A391" s="65" t="s">
        <v>158</v>
      </c>
      <c r="B391" s="122" t="s">
        <v>28</v>
      </c>
      <c r="C391" s="122" t="s">
        <v>316</v>
      </c>
      <c r="D391" s="122" t="s">
        <v>1923</v>
      </c>
      <c r="E391" s="123">
        <v>3535</v>
      </c>
      <c r="F391" s="124">
        <v>0.068</v>
      </c>
      <c r="G391" s="125">
        <v>27</v>
      </c>
      <c r="H391" s="21"/>
      <c r="I391" s="4"/>
      <c r="J391" s="4"/>
    </row>
    <row r="392" spans="1:10" ht="14.25">
      <c r="A392" s="65" t="s">
        <v>2233</v>
      </c>
      <c r="B392" s="122" t="s">
        <v>28</v>
      </c>
      <c r="C392" s="122" t="s">
        <v>1542</v>
      </c>
      <c r="D392" s="122" t="s">
        <v>1923</v>
      </c>
      <c r="E392" s="123">
        <v>12062</v>
      </c>
      <c r="F392" s="124">
        <v>0.085</v>
      </c>
      <c r="G392" s="125">
        <v>15</v>
      </c>
      <c r="H392" s="21"/>
      <c r="I392" s="4"/>
      <c r="J392" s="4"/>
    </row>
    <row r="393" spans="1:10" ht="14.25">
      <c r="A393" s="65" t="s">
        <v>2753</v>
      </c>
      <c r="B393" s="122" t="s">
        <v>28</v>
      </c>
      <c r="C393" s="122" t="s">
        <v>1675</v>
      </c>
      <c r="D393" s="122" t="s">
        <v>1923</v>
      </c>
      <c r="E393" s="123">
        <v>4194</v>
      </c>
      <c r="F393" s="124">
        <v>0.049</v>
      </c>
      <c r="G393" s="125">
        <v>0</v>
      </c>
      <c r="H393" s="21"/>
      <c r="I393" s="4"/>
      <c r="J393" s="4"/>
    </row>
    <row r="394" spans="1:10" ht="14.25">
      <c r="A394" s="65" t="s">
        <v>391</v>
      </c>
      <c r="B394" s="122" t="s">
        <v>28</v>
      </c>
      <c r="C394" s="122" t="s">
        <v>1029</v>
      </c>
      <c r="D394" s="122" t="s">
        <v>1923</v>
      </c>
      <c r="E394" s="123">
        <v>37</v>
      </c>
      <c r="F394" s="124">
        <v>0.05</v>
      </c>
      <c r="G394" s="125">
        <v>18.3</v>
      </c>
      <c r="H394" s="21"/>
      <c r="I394" s="4"/>
      <c r="J394" s="4"/>
    </row>
    <row r="395" spans="1:10" ht="14.25">
      <c r="A395" s="65" t="s">
        <v>2612</v>
      </c>
      <c r="B395" s="122" t="s">
        <v>28</v>
      </c>
      <c r="C395" s="122" t="s">
        <v>1613</v>
      </c>
      <c r="D395" s="122" t="s">
        <v>1923</v>
      </c>
      <c r="E395" s="123">
        <v>5771</v>
      </c>
      <c r="F395" s="124">
        <v>0.032</v>
      </c>
      <c r="G395" s="125">
        <v>28.6</v>
      </c>
      <c r="H395" s="21"/>
      <c r="I395" s="4"/>
      <c r="J395" s="4"/>
    </row>
    <row r="396" spans="1:10" ht="14.25">
      <c r="A396" s="65" t="s">
        <v>2579</v>
      </c>
      <c r="B396" s="122" t="s">
        <v>28</v>
      </c>
      <c r="C396" s="122" t="s">
        <v>1884</v>
      </c>
      <c r="D396" s="122" t="s">
        <v>1923</v>
      </c>
      <c r="E396" s="123">
        <v>1675</v>
      </c>
      <c r="F396" s="124">
        <v>0</v>
      </c>
      <c r="G396" s="125">
        <v>0</v>
      </c>
      <c r="H396" s="21"/>
      <c r="I396" s="4"/>
      <c r="J396" s="4"/>
    </row>
    <row r="397" spans="1:10" ht="14.25">
      <c r="A397" s="65" t="s">
        <v>343</v>
      </c>
      <c r="B397" s="122" t="s">
        <v>28</v>
      </c>
      <c r="C397" s="122" t="s">
        <v>2706</v>
      </c>
      <c r="D397" s="122" t="s">
        <v>1923</v>
      </c>
      <c r="E397" s="123">
        <v>854</v>
      </c>
      <c r="F397" s="124">
        <v>0.067</v>
      </c>
      <c r="G397" s="125">
        <v>32.1</v>
      </c>
      <c r="H397" s="21"/>
      <c r="I397" s="4"/>
      <c r="J397" s="4"/>
    </row>
    <row r="398" spans="1:10" ht="14.25">
      <c r="A398" s="65" t="s">
        <v>148</v>
      </c>
      <c r="B398" s="122" t="s">
        <v>28</v>
      </c>
      <c r="C398" s="122" t="s">
        <v>2241</v>
      </c>
      <c r="D398" s="122" t="s">
        <v>1923</v>
      </c>
      <c r="E398" s="123">
        <v>668</v>
      </c>
      <c r="F398" s="124">
        <v>0.1</v>
      </c>
      <c r="G398" s="125">
        <v>36.5</v>
      </c>
      <c r="H398" s="21"/>
      <c r="I398" s="4"/>
      <c r="J398" s="4"/>
    </row>
    <row r="399" spans="1:10" ht="14.25">
      <c r="A399" s="65" t="s">
        <v>1625</v>
      </c>
      <c r="B399" s="122" t="s">
        <v>28</v>
      </c>
      <c r="C399" s="122" t="s">
        <v>1550</v>
      </c>
      <c r="D399" s="122" t="s">
        <v>1090</v>
      </c>
      <c r="E399" s="123">
        <v>1386</v>
      </c>
      <c r="F399" s="124">
        <v>0.061</v>
      </c>
      <c r="G399" s="125">
        <v>24.7</v>
      </c>
      <c r="H399" s="21"/>
      <c r="I399" s="4"/>
      <c r="J399" s="4"/>
    </row>
    <row r="400" spans="1:10" ht="14.25">
      <c r="A400" s="65" t="s">
        <v>975</v>
      </c>
      <c r="B400" s="122" t="s">
        <v>28</v>
      </c>
      <c r="C400" s="122" t="s">
        <v>316</v>
      </c>
      <c r="D400" s="122" t="s">
        <v>1090</v>
      </c>
      <c r="E400" s="123">
        <v>1716</v>
      </c>
      <c r="F400" s="124">
        <v>0.071</v>
      </c>
      <c r="G400" s="125">
        <v>26.6</v>
      </c>
      <c r="H400" s="21"/>
      <c r="I400" s="4"/>
      <c r="J400" s="4"/>
    </row>
    <row r="401" spans="1:10" ht="14.25">
      <c r="A401" s="65" t="s">
        <v>1577</v>
      </c>
      <c r="B401" s="122" t="s">
        <v>28</v>
      </c>
      <c r="C401" s="122" t="s">
        <v>1542</v>
      </c>
      <c r="D401" s="122" t="s">
        <v>1090</v>
      </c>
      <c r="E401" s="123">
        <v>5596</v>
      </c>
      <c r="F401" s="124">
        <v>0.088</v>
      </c>
      <c r="G401" s="125">
        <v>14</v>
      </c>
      <c r="H401" s="21"/>
      <c r="I401" s="4"/>
      <c r="J401" s="4"/>
    </row>
    <row r="402" spans="1:10" ht="14.25">
      <c r="A402" s="65" t="s">
        <v>1461</v>
      </c>
      <c r="B402" s="122" t="s">
        <v>28</v>
      </c>
      <c r="C402" s="122" t="s">
        <v>1675</v>
      </c>
      <c r="D402" s="122" t="s">
        <v>1090</v>
      </c>
      <c r="E402" s="123">
        <v>21</v>
      </c>
      <c r="F402" s="124">
        <v>0.049</v>
      </c>
      <c r="G402" s="125">
        <v>0</v>
      </c>
      <c r="H402" s="21"/>
      <c r="I402" s="4"/>
      <c r="J402" s="4"/>
    </row>
    <row r="403" spans="1:10" ht="14.25">
      <c r="A403" s="65" t="s">
        <v>1836</v>
      </c>
      <c r="B403" s="122" t="s">
        <v>28</v>
      </c>
      <c r="C403" s="122" t="s">
        <v>1029</v>
      </c>
      <c r="D403" s="122" t="s">
        <v>1090</v>
      </c>
      <c r="E403" s="123">
        <v>7</v>
      </c>
      <c r="F403" s="124">
        <v>0.05</v>
      </c>
      <c r="G403" s="125">
        <v>18.3</v>
      </c>
      <c r="H403" s="21"/>
      <c r="I403" s="4"/>
      <c r="J403" s="4"/>
    </row>
    <row r="404" spans="1:10" ht="14.25">
      <c r="A404" s="65" t="s">
        <v>2090</v>
      </c>
      <c r="B404" s="122" t="s">
        <v>28</v>
      </c>
      <c r="C404" s="122" t="s">
        <v>1613</v>
      </c>
      <c r="D404" s="122" t="s">
        <v>1090</v>
      </c>
      <c r="E404" s="123">
        <v>1160</v>
      </c>
      <c r="F404" s="124">
        <v>0.032</v>
      </c>
      <c r="G404" s="125">
        <v>28.6</v>
      </c>
      <c r="H404" s="21"/>
      <c r="I404" s="4"/>
      <c r="J404" s="4"/>
    </row>
    <row r="405" spans="1:10" ht="14.25">
      <c r="A405" s="65" t="s">
        <v>553</v>
      </c>
      <c r="B405" s="122" t="s">
        <v>28</v>
      </c>
      <c r="C405" s="122" t="s">
        <v>2706</v>
      </c>
      <c r="D405" s="122" t="s">
        <v>1090</v>
      </c>
      <c r="E405" s="123">
        <v>1748</v>
      </c>
      <c r="F405" s="124">
        <v>0.067</v>
      </c>
      <c r="G405" s="125">
        <v>32.1</v>
      </c>
      <c r="H405" s="21"/>
      <c r="I405" s="4"/>
      <c r="J405" s="4"/>
    </row>
    <row r="406" spans="1:10" ht="14.25">
      <c r="A406" s="65" t="s">
        <v>1924</v>
      </c>
      <c r="B406" s="122" t="s">
        <v>28</v>
      </c>
      <c r="C406" s="122" t="s">
        <v>1821</v>
      </c>
      <c r="D406" s="122" t="s">
        <v>1090</v>
      </c>
      <c r="E406" s="123">
        <v>1227</v>
      </c>
      <c r="F406" s="124">
        <v>0</v>
      </c>
      <c r="G406" s="125">
        <v>0</v>
      </c>
      <c r="H406" s="21"/>
      <c r="I406" s="4"/>
      <c r="J406" s="4"/>
    </row>
    <row r="407" spans="1:10" ht="14.25">
      <c r="A407" s="65" t="s">
        <v>1917</v>
      </c>
      <c r="B407" s="122" t="s">
        <v>28</v>
      </c>
      <c r="C407" s="122" t="s">
        <v>1550</v>
      </c>
      <c r="D407" s="122" t="s">
        <v>1089</v>
      </c>
      <c r="E407" s="123">
        <v>10917</v>
      </c>
      <c r="F407" s="124">
        <v>0.061</v>
      </c>
      <c r="G407" s="125">
        <v>24.7</v>
      </c>
      <c r="H407" s="21"/>
      <c r="I407" s="4"/>
      <c r="J407" s="4"/>
    </row>
    <row r="408" spans="1:10" ht="14.25">
      <c r="A408" s="65" t="s">
        <v>1895</v>
      </c>
      <c r="B408" s="122" t="s">
        <v>28</v>
      </c>
      <c r="C408" s="122" t="s">
        <v>316</v>
      </c>
      <c r="D408" s="122" t="s">
        <v>1089</v>
      </c>
      <c r="E408" s="123">
        <v>736</v>
      </c>
      <c r="F408" s="124">
        <v>0.07</v>
      </c>
      <c r="G408" s="125">
        <v>26.7</v>
      </c>
      <c r="H408" s="21"/>
      <c r="I408" s="4"/>
      <c r="J408" s="4"/>
    </row>
    <row r="409" spans="1:10" ht="14.25">
      <c r="A409" s="65" t="s">
        <v>1930</v>
      </c>
      <c r="B409" s="122" t="s">
        <v>28</v>
      </c>
      <c r="C409" s="122" t="s">
        <v>1542</v>
      </c>
      <c r="D409" s="122" t="s">
        <v>1089</v>
      </c>
      <c r="E409" s="123">
        <v>3564</v>
      </c>
      <c r="F409" s="124">
        <v>0.084</v>
      </c>
      <c r="G409" s="125">
        <v>15.6</v>
      </c>
      <c r="H409" s="21"/>
      <c r="I409" s="4"/>
      <c r="J409" s="4"/>
    </row>
    <row r="410" spans="1:10" ht="14.25">
      <c r="A410" s="65" t="s">
        <v>1815</v>
      </c>
      <c r="B410" s="122" t="s">
        <v>28</v>
      </c>
      <c r="C410" s="122" t="s">
        <v>1675</v>
      </c>
      <c r="D410" s="122" t="s">
        <v>1089</v>
      </c>
      <c r="E410" s="123">
        <v>2108</v>
      </c>
      <c r="F410" s="124">
        <v>0.049</v>
      </c>
      <c r="G410" s="125">
        <v>0</v>
      </c>
      <c r="H410" s="21"/>
      <c r="I410" s="4"/>
      <c r="J410" s="4"/>
    </row>
    <row r="411" spans="1:10" ht="14.25">
      <c r="A411" s="65" t="s">
        <v>1593</v>
      </c>
      <c r="B411" s="122" t="s">
        <v>28</v>
      </c>
      <c r="C411" s="122" t="s">
        <v>1029</v>
      </c>
      <c r="D411" s="122" t="s">
        <v>1089</v>
      </c>
      <c r="E411" s="123">
        <v>19</v>
      </c>
      <c r="F411" s="124">
        <v>0.05</v>
      </c>
      <c r="G411" s="125">
        <v>18.3</v>
      </c>
      <c r="H411" s="21"/>
      <c r="I411" s="4"/>
      <c r="J411" s="4"/>
    </row>
    <row r="412" spans="1:10" ht="14.25">
      <c r="A412" s="65" t="s">
        <v>2009</v>
      </c>
      <c r="B412" s="122" t="s">
        <v>28</v>
      </c>
      <c r="C412" s="122" t="s">
        <v>1884</v>
      </c>
      <c r="D412" s="122" t="s">
        <v>1089</v>
      </c>
      <c r="E412" s="123">
        <v>446</v>
      </c>
      <c r="F412" s="124">
        <v>0</v>
      </c>
      <c r="G412" s="125">
        <v>0</v>
      </c>
      <c r="H412" s="21"/>
      <c r="I412" s="4"/>
      <c r="J412" s="4"/>
    </row>
    <row r="413" spans="1:10" ht="14.25">
      <c r="A413" s="65" t="s">
        <v>578</v>
      </c>
      <c r="B413" s="122" t="s">
        <v>28</v>
      </c>
      <c r="C413" s="122" t="s">
        <v>2706</v>
      </c>
      <c r="D413" s="122" t="s">
        <v>1089</v>
      </c>
      <c r="E413" s="123">
        <v>10570</v>
      </c>
      <c r="F413" s="124">
        <v>0.067</v>
      </c>
      <c r="G413" s="125">
        <v>32.1</v>
      </c>
      <c r="H413" s="21"/>
      <c r="I413" s="4"/>
      <c r="J413" s="4"/>
    </row>
    <row r="414" spans="1:10" ht="14.25">
      <c r="A414" s="65" t="s">
        <v>685</v>
      </c>
      <c r="B414" s="122" t="s">
        <v>28</v>
      </c>
      <c r="C414" s="122" t="s">
        <v>2241</v>
      </c>
      <c r="D414" s="122" t="s">
        <v>1089</v>
      </c>
      <c r="E414" s="123">
        <v>84</v>
      </c>
      <c r="F414" s="124">
        <v>0.1</v>
      </c>
      <c r="G414" s="125">
        <v>36.5</v>
      </c>
      <c r="H414" s="21"/>
      <c r="I414" s="4"/>
      <c r="J414" s="4"/>
    </row>
    <row r="415" spans="1:10" ht="14.25">
      <c r="A415" s="65" t="s">
        <v>1496</v>
      </c>
      <c r="B415" s="122" t="s">
        <v>28</v>
      </c>
      <c r="C415" s="122" t="s">
        <v>1821</v>
      </c>
      <c r="D415" s="122" t="s">
        <v>1089</v>
      </c>
      <c r="E415" s="123">
        <v>2297</v>
      </c>
      <c r="F415" s="124">
        <v>0</v>
      </c>
      <c r="G415" s="125">
        <v>0</v>
      </c>
      <c r="H415" s="21"/>
      <c r="I415" s="4"/>
      <c r="J415" s="4"/>
    </row>
    <row r="416" spans="1:10" ht="14.25">
      <c r="A416" s="65" t="s">
        <v>2282</v>
      </c>
      <c r="B416" s="122" t="s">
        <v>28</v>
      </c>
      <c r="C416" s="122" t="s">
        <v>1550</v>
      </c>
      <c r="D416" s="122" t="s">
        <v>537</v>
      </c>
      <c r="E416" s="123">
        <v>4463</v>
      </c>
      <c r="F416" s="124">
        <v>0.061</v>
      </c>
      <c r="G416" s="125">
        <v>24.7</v>
      </c>
      <c r="H416" s="21"/>
      <c r="I416" s="4"/>
      <c r="J416" s="4"/>
    </row>
    <row r="417" spans="1:10" ht="14.25">
      <c r="A417" s="65" t="s">
        <v>1088</v>
      </c>
      <c r="B417" s="122" t="s">
        <v>28</v>
      </c>
      <c r="C417" s="122" t="s">
        <v>316</v>
      </c>
      <c r="D417" s="122" t="s">
        <v>537</v>
      </c>
      <c r="E417" s="123">
        <v>6043</v>
      </c>
      <c r="F417" s="124">
        <v>0.066</v>
      </c>
      <c r="G417" s="125">
        <v>27.3</v>
      </c>
      <c r="H417" s="21"/>
      <c r="I417" s="4"/>
      <c r="J417" s="4"/>
    </row>
    <row r="418" spans="1:10" ht="14.25">
      <c r="A418" s="65" t="s">
        <v>2270</v>
      </c>
      <c r="B418" s="122" t="s">
        <v>28</v>
      </c>
      <c r="C418" s="122" t="s">
        <v>1542</v>
      </c>
      <c r="D418" s="122" t="s">
        <v>537</v>
      </c>
      <c r="E418" s="123">
        <v>5949</v>
      </c>
      <c r="F418" s="124">
        <v>0.083</v>
      </c>
      <c r="G418" s="125">
        <v>15.8</v>
      </c>
      <c r="H418" s="21"/>
      <c r="I418" s="4"/>
      <c r="J418" s="4"/>
    </row>
    <row r="419" spans="1:10" ht="14.25">
      <c r="A419" s="65" t="s">
        <v>2074</v>
      </c>
      <c r="B419" s="122" t="s">
        <v>28</v>
      </c>
      <c r="C419" s="122" t="s">
        <v>1675</v>
      </c>
      <c r="D419" s="122" t="s">
        <v>537</v>
      </c>
      <c r="E419" s="123">
        <v>5111</v>
      </c>
      <c r="F419" s="124">
        <v>0.049</v>
      </c>
      <c r="G419" s="125">
        <v>0</v>
      </c>
      <c r="H419" s="21"/>
      <c r="I419" s="4"/>
      <c r="J419" s="4"/>
    </row>
    <row r="420" spans="1:10" ht="14.25">
      <c r="A420" s="65" t="s">
        <v>862</v>
      </c>
      <c r="B420" s="122" t="s">
        <v>28</v>
      </c>
      <c r="C420" s="122" t="s">
        <v>1029</v>
      </c>
      <c r="D420" s="122" t="s">
        <v>537</v>
      </c>
      <c r="E420" s="123">
        <v>13</v>
      </c>
      <c r="F420" s="124">
        <v>0.05</v>
      </c>
      <c r="G420" s="125">
        <v>18.3</v>
      </c>
      <c r="H420" s="21"/>
      <c r="I420" s="4"/>
      <c r="J420" s="4"/>
    </row>
    <row r="421" spans="1:10" ht="14.25">
      <c r="A421" s="65" t="s">
        <v>1948</v>
      </c>
      <c r="B421" s="122" t="s">
        <v>28</v>
      </c>
      <c r="C421" s="122" t="s">
        <v>1613</v>
      </c>
      <c r="D421" s="122" t="s">
        <v>537</v>
      </c>
      <c r="E421" s="123">
        <v>6697</v>
      </c>
      <c r="F421" s="124">
        <v>0.032</v>
      </c>
      <c r="G421" s="125">
        <v>28.6</v>
      </c>
      <c r="H421" s="21"/>
      <c r="I421" s="4"/>
      <c r="J421" s="4"/>
    </row>
    <row r="422" spans="1:10" ht="14.25">
      <c r="A422" s="65" t="s">
        <v>1988</v>
      </c>
      <c r="B422" s="122" t="s">
        <v>28</v>
      </c>
      <c r="C422" s="122" t="s">
        <v>1884</v>
      </c>
      <c r="D422" s="122" t="s">
        <v>537</v>
      </c>
      <c r="E422" s="123">
        <v>1743</v>
      </c>
      <c r="F422" s="124">
        <v>0</v>
      </c>
      <c r="G422" s="125">
        <v>0</v>
      </c>
      <c r="H422" s="21"/>
      <c r="I422" s="4"/>
      <c r="J422" s="4"/>
    </row>
    <row r="423" spans="1:10" ht="14.25">
      <c r="A423" s="65" t="s">
        <v>171</v>
      </c>
      <c r="B423" s="122" t="s">
        <v>28</v>
      </c>
      <c r="C423" s="122" t="s">
        <v>2241</v>
      </c>
      <c r="D423" s="122" t="s">
        <v>537</v>
      </c>
      <c r="E423" s="123">
        <v>5</v>
      </c>
      <c r="F423" s="124">
        <v>0.1</v>
      </c>
      <c r="G423" s="125">
        <v>36.5</v>
      </c>
      <c r="H423" s="21"/>
      <c r="I423" s="4"/>
      <c r="J423" s="4"/>
    </row>
    <row r="424" spans="1:10" ht="14.25">
      <c r="A424" s="65" t="s">
        <v>1753</v>
      </c>
      <c r="B424" s="122" t="s">
        <v>28</v>
      </c>
      <c r="C424" s="122" t="s">
        <v>1821</v>
      </c>
      <c r="D424" s="122" t="s">
        <v>537</v>
      </c>
      <c r="E424" s="123">
        <v>29</v>
      </c>
      <c r="F424" s="124">
        <v>0</v>
      </c>
      <c r="G424" s="125">
        <v>0</v>
      </c>
      <c r="H424" s="21"/>
      <c r="I424" s="4"/>
      <c r="J424" s="4"/>
    </row>
    <row r="425" spans="1:10" ht="14.25">
      <c r="A425" s="65" t="s">
        <v>437</v>
      </c>
      <c r="B425" s="122" t="s">
        <v>28</v>
      </c>
      <c r="C425" s="122" t="s">
        <v>1550</v>
      </c>
      <c r="D425" s="122" t="s">
        <v>2625</v>
      </c>
      <c r="E425" s="123">
        <v>3524</v>
      </c>
      <c r="F425" s="124">
        <v>0.061</v>
      </c>
      <c r="G425" s="125">
        <v>24.7</v>
      </c>
      <c r="H425" s="21"/>
      <c r="I425" s="4"/>
      <c r="J425" s="4"/>
    </row>
    <row r="426" spans="1:10" ht="14.25">
      <c r="A426" s="65" t="s">
        <v>2648</v>
      </c>
      <c r="B426" s="122" t="s">
        <v>28</v>
      </c>
      <c r="C426" s="122" t="s">
        <v>316</v>
      </c>
      <c r="D426" s="122" t="s">
        <v>2625</v>
      </c>
      <c r="E426" s="123">
        <v>5354</v>
      </c>
      <c r="F426" s="124">
        <v>0.07</v>
      </c>
      <c r="G426" s="125">
        <v>26.7</v>
      </c>
      <c r="H426" s="21"/>
      <c r="I426" s="4"/>
      <c r="J426" s="4"/>
    </row>
    <row r="427" spans="1:10" ht="14.25">
      <c r="A427" s="65" t="s">
        <v>449</v>
      </c>
      <c r="B427" s="122" t="s">
        <v>28</v>
      </c>
      <c r="C427" s="122" t="s">
        <v>1542</v>
      </c>
      <c r="D427" s="122" t="s">
        <v>2625</v>
      </c>
      <c r="E427" s="123">
        <v>9576</v>
      </c>
      <c r="F427" s="124">
        <v>0.086</v>
      </c>
      <c r="G427" s="125">
        <v>14.7</v>
      </c>
      <c r="H427" s="21"/>
      <c r="I427" s="4"/>
      <c r="J427" s="4"/>
    </row>
    <row r="428" spans="1:10" ht="14.25">
      <c r="A428" s="65" t="s">
        <v>362</v>
      </c>
      <c r="B428" s="122" t="s">
        <v>28</v>
      </c>
      <c r="C428" s="122" t="s">
        <v>1675</v>
      </c>
      <c r="D428" s="122" t="s">
        <v>2625</v>
      </c>
      <c r="E428" s="123">
        <v>2122</v>
      </c>
      <c r="F428" s="124">
        <v>0.049</v>
      </c>
      <c r="G428" s="125">
        <v>0</v>
      </c>
      <c r="H428" s="21"/>
      <c r="I428" s="4"/>
      <c r="J428" s="4"/>
    </row>
    <row r="429" spans="1:10" ht="14.25">
      <c r="A429" s="65" t="s">
        <v>508</v>
      </c>
      <c r="B429" s="122" t="s">
        <v>28</v>
      </c>
      <c r="C429" s="122" t="s">
        <v>1029</v>
      </c>
      <c r="D429" s="122" t="s">
        <v>2625</v>
      </c>
      <c r="E429" s="123">
        <v>63</v>
      </c>
      <c r="F429" s="124">
        <v>0.05</v>
      </c>
      <c r="G429" s="125">
        <v>18.3</v>
      </c>
      <c r="H429" s="21"/>
      <c r="I429" s="4"/>
      <c r="J429" s="4"/>
    </row>
    <row r="430" spans="1:10" ht="14.25">
      <c r="A430" s="65" t="s">
        <v>335</v>
      </c>
      <c r="B430" s="122" t="s">
        <v>28</v>
      </c>
      <c r="C430" s="122" t="s">
        <v>1613</v>
      </c>
      <c r="D430" s="122" t="s">
        <v>2625</v>
      </c>
      <c r="E430" s="123">
        <v>11430</v>
      </c>
      <c r="F430" s="124">
        <v>0.032</v>
      </c>
      <c r="G430" s="125">
        <v>28.6</v>
      </c>
      <c r="H430" s="21"/>
      <c r="I430" s="4"/>
      <c r="J430" s="4"/>
    </row>
    <row r="431" spans="1:10" ht="14.25">
      <c r="A431" s="65" t="s">
        <v>203</v>
      </c>
      <c r="B431" s="122" t="s">
        <v>28</v>
      </c>
      <c r="C431" s="122" t="s">
        <v>1884</v>
      </c>
      <c r="D431" s="122" t="s">
        <v>2625</v>
      </c>
      <c r="E431" s="123">
        <v>2616</v>
      </c>
      <c r="F431" s="124">
        <v>0</v>
      </c>
      <c r="G431" s="125">
        <v>0</v>
      </c>
      <c r="H431" s="21"/>
      <c r="I431" s="4"/>
      <c r="J431" s="4"/>
    </row>
    <row r="432" spans="1:10" ht="14.25">
      <c r="A432" s="65" t="s">
        <v>206</v>
      </c>
      <c r="B432" s="122" t="s">
        <v>28</v>
      </c>
      <c r="C432" s="122" t="s">
        <v>1882</v>
      </c>
      <c r="D432" s="122" t="s">
        <v>2625</v>
      </c>
      <c r="E432" s="123">
        <v>16</v>
      </c>
      <c r="F432" s="124">
        <v>0.6</v>
      </c>
      <c r="G432" s="125">
        <v>36.5</v>
      </c>
      <c r="H432" s="21"/>
      <c r="I432" s="4"/>
      <c r="J432" s="4"/>
    </row>
    <row r="433" spans="1:10" ht="14.25">
      <c r="A433" s="65" t="s">
        <v>151</v>
      </c>
      <c r="B433" s="122" t="s">
        <v>28</v>
      </c>
      <c r="C433" s="122" t="s">
        <v>2706</v>
      </c>
      <c r="D433" s="122" t="s">
        <v>2625</v>
      </c>
      <c r="E433" s="123">
        <v>92</v>
      </c>
      <c r="F433" s="124">
        <v>0.067</v>
      </c>
      <c r="G433" s="125">
        <v>32.1</v>
      </c>
      <c r="H433" s="21"/>
      <c r="I433" s="4"/>
      <c r="J433" s="4"/>
    </row>
    <row r="434" spans="1:10" ht="14.25">
      <c r="A434" s="65" t="s">
        <v>2598</v>
      </c>
      <c r="B434" s="122" t="s">
        <v>28</v>
      </c>
      <c r="C434" s="122" t="s">
        <v>2241</v>
      </c>
      <c r="D434" s="122" t="s">
        <v>2625</v>
      </c>
      <c r="E434" s="123">
        <v>281</v>
      </c>
      <c r="F434" s="124">
        <v>0.1</v>
      </c>
      <c r="G434" s="125">
        <v>36.5</v>
      </c>
      <c r="H434" s="21"/>
      <c r="I434" s="4"/>
      <c r="J434" s="4"/>
    </row>
    <row r="435" spans="1:10" ht="14.25">
      <c r="A435" s="65"/>
      <c r="B435" s="122"/>
      <c r="C435" s="122"/>
      <c r="D435" s="129"/>
      <c r="E435" s="130">
        <f>SUM(E4:E434)</f>
      </c>
      <c r="F435" s="131"/>
      <c r="G435" s="125"/>
      <c r="H435" s="21"/>
      <c r="I435" s="4"/>
      <c r="J435" s="4"/>
    </row>
    <row r="436" spans="1:7" ht="14.25">
      <c r="A436" s="44"/>
      <c r="B436" s="44"/>
      <c r="C436" s="44"/>
      <c r="D436" s="44"/>
      <c r="E436" s="132"/>
      <c r="F436" s="44"/>
      <c r="G436" s="44"/>
    </row>
    <row r="437" ht="14.25">
      <c r="A437" s="4" t="s">
        <v>1126</v>
      </c>
    </row>
    <row r="438" ht="14.25">
      <c r="A438" s="4" t="s">
        <v>1657</v>
      </c>
    </row>
  </sheetData>
  <mergeCells count="2">
    <mergeCell ref="A437:G437"/>
    <mergeCell ref="A438:G438"/>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T499"/>
  <sheetViews>
    <sheetView workbookViewId="0" topLeftCell="A1"/>
  </sheetViews>
  <sheetFormatPr defaultColWidth="17.140625" defaultRowHeight="12.75" customHeight="1"/>
  <cols>
    <col min="1" max="1" width="31.28125" style="0" customWidth="1"/>
    <col min="2" max="20" width="17.140625" style="0" customWidth="1"/>
  </cols>
  <sheetData>
    <row r="1" spans="1:13" ht="85.5">
      <c r="A1" s="133" t="s">
        <v>1289</v>
      </c>
      <c r="B1" s="133"/>
      <c r="C1" s="133"/>
      <c r="D1" s="133"/>
      <c r="K1" s="7" t="s">
        <v>418</v>
      </c>
      <c r="L1" s="7" t="s">
        <v>2349</v>
      </c>
      <c r="M1" s="7" t="s">
        <v>1754</v>
      </c>
    </row>
    <row r="2" spans="1:13" ht="42.75">
      <c r="A2" s="7" t="s">
        <v>1544</v>
      </c>
      <c r="L2" s="7" t="s">
        <v>1086</v>
      </c>
      <c r="M2" s="7" t="s">
        <v>216</v>
      </c>
    </row>
    <row r="3" spans="12:13" ht="42.75">
      <c r="L3" s="7" t="s">
        <v>1570</v>
      </c>
      <c r="M3" s="7" t="s">
        <v>1800</v>
      </c>
    </row>
    <row r="4" spans="12:13" ht="28.5">
      <c r="L4" s="7" t="s">
        <v>396</v>
      </c>
      <c r="M4" s="7" t="s">
        <v>897</v>
      </c>
    </row>
    <row r="5" spans="12:13" ht="28.5">
      <c r="L5" s="7" t="s">
        <v>2709</v>
      </c>
      <c r="M5" s="7" t="s">
        <v>1831</v>
      </c>
    </row>
    <row r="6" spans="12:13" ht="14.25">
      <c r="L6" s="7" t="s">
        <v>1421</v>
      </c>
      <c r="M6" s="7" t="s">
        <v>1668</v>
      </c>
    </row>
    <row r="7" spans="1:20" ht="14.25">
      <c r="A7" s="53"/>
      <c r="B7" s="53"/>
      <c r="C7" s="53"/>
      <c r="D7" s="53"/>
      <c r="E7" s="53"/>
      <c r="F7" s="53"/>
      <c r="G7" s="53"/>
      <c r="H7" s="53"/>
      <c r="I7" s="53"/>
      <c r="J7" s="53"/>
      <c r="K7" s="53"/>
      <c r="L7" s="53"/>
      <c r="M7" s="53"/>
      <c r="N7" s="53"/>
      <c r="O7" s="53"/>
      <c r="P7" s="53"/>
      <c r="Q7" s="53"/>
      <c r="R7" s="53"/>
      <c r="S7" s="53"/>
      <c r="T7" s="53"/>
    </row>
    <row r="8" spans="1:20" ht="85.5">
      <c r="A8" s="134" t="s">
        <v>606</v>
      </c>
      <c r="B8" s="135" t="s">
        <v>11</v>
      </c>
      <c r="C8" s="135" t="s">
        <v>2549</v>
      </c>
      <c r="D8" s="135" t="s">
        <v>1459</v>
      </c>
      <c r="E8" s="135" t="s">
        <v>512</v>
      </c>
      <c r="F8" s="135" t="s">
        <v>1578</v>
      </c>
      <c r="G8" s="135" t="s">
        <v>106</v>
      </c>
      <c r="H8" s="135" t="s">
        <v>339</v>
      </c>
      <c r="I8" s="135" t="s">
        <v>657</v>
      </c>
      <c r="J8" s="135" t="s">
        <v>1566</v>
      </c>
      <c r="K8" s="135" t="s">
        <v>218</v>
      </c>
      <c r="L8" s="135" t="s">
        <v>1907</v>
      </c>
      <c r="M8" s="135" t="s">
        <v>1422</v>
      </c>
      <c r="N8" s="135" t="s">
        <v>1339</v>
      </c>
      <c r="O8" s="135" t="s">
        <v>2346</v>
      </c>
      <c r="P8" s="135" t="s">
        <v>1261</v>
      </c>
      <c r="Q8" s="135" t="s">
        <v>2247</v>
      </c>
      <c r="R8" s="135" t="s">
        <v>440</v>
      </c>
      <c r="S8" s="135" t="s">
        <v>298</v>
      </c>
      <c r="T8" s="136" t="s">
        <v>2005</v>
      </c>
    </row>
    <row r="9" spans="1:20" ht="28.5">
      <c r="A9" s="44" t="s">
        <v>1776</v>
      </c>
      <c r="B9" s="44" t="s">
        <v>1262</v>
      </c>
      <c r="C9" s="44" t="s">
        <v>547</v>
      </c>
      <c r="D9" s="44" t="s">
        <v>316</v>
      </c>
      <c r="E9" s="44" t="s">
        <v>2447</v>
      </c>
      <c r="F9" s="44">
        <v>580</v>
      </c>
      <c r="G9" s="44">
        <v>0.077</v>
      </c>
      <c r="H9" s="44">
        <v>34.4</v>
      </c>
      <c r="I9" s="44" t="s">
        <v>726</v>
      </c>
      <c r="J9" s="44" t="s">
        <v>726</v>
      </c>
      <c r="K9" s="44" t="s">
        <v>2595</v>
      </c>
      <c r="L9" s="44" t="s">
        <v>726</v>
      </c>
      <c r="M9" s="44" t="s">
        <v>726</v>
      </c>
      <c r="N9" s="44" t="s">
        <v>726</v>
      </c>
      <c r="O9" s="44"/>
      <c r="P9" s="44"/>
      <c r="Q9" s="44"/>
      <c r="R9" s="44"/>
      <c r="S9" s="44" t="s">
        <v>2404</v>
      </c>
      <c r="T9" s="44" t="s">
        <v>1416</v>
      </c>
    </row>
    <row r="10" spans="1:20" ht="28.5">
      <c r="A10" s="7" t="s">
        <v>1776</v>
      </c>
      <c r="B10" s="7" t="s">
        <v>1259</v>
      </c>
      <c r="C10" s="7" t="s">
        <v>547</v>
      </c>
      <c r="D10" s="7" t="s">
        <v>316</v>
      </c>
      <c r="E10" s="7" t="s">
        <v>2447</v>
      </c>
      <c r="F10" s="7">
        <v>575</v>
      </c>
      <c r="G10" s="7">
        <v>0.077</v>
      </c>
      <c r="H10" s="7">
        <v>34.4</v>
      </c>
      <c r="I10" s="7" t="s">
        <v>726</v>
      </c>
      <c r="J10" s="7" t="s">
        <v>726</v>
      </c>
      <c r="K10" s="7" t="s">
        <v>2595</v>
      </c>
      <c r="L10" s="7" t="s">
        <v>726</v>
      </c>
      <c r="M10" s="7" t="s">
        <v>726</v>
      </c>
      <c r="N10" s="7" t="s">
        <v>726</v>
      </c>
      <c r="S10" s="7" t="s">
        <v>2404</v>
      </c>
      <c r="T10" s="7" t="s">
        <v>1416</v>
      </c>
    </row>
    <row r="11" spans="1:20" ht="28.5">
      <c r="A11" s="7" t="s">
        <v>1780</v>
      </c>
      <c r="B11" s="7" t="s">
        <v>1267</v>
      </c>
      <c r="C11" s="7" t="s">
        <v>547</v>
      </c>
      <c r="D11" s="7" t="s">
        <v>316</v>
      </c>
      <c r="E11" s="7" t="s">
        <v>2447</v>
      </c>
      <c r="F11" s="7">
        <v>588</v>
      </c>
      <c r="G11" s="7">
        <v>0.077</v>
      </c>
      <c r="H11" s="7">
        <v>34.4</v>
      </c>
      <c r="I11" s="7" t="s">
        <v>726</v>
      </c>
      <c r="J11" s="7" t="s">
        <v>726</v>
      </c>
      <c r="K11" s="7" t="s">
        <v>2595</v>
      </c>
      <c r="L11" s="7" t="s">
        <v>726</v>
      </c>
      <c r="M11" s="7" t="s">
        <v>726</v>
      </c>
      <c r="N11" s="7" t="s">
        <v>726</v>
      </c>
      <c r="S11" s="7" t="s">
        <v>2404</v>
      </c>
      <c r="T11" s="7" t="s">
        <v>1416</v>
      </c>
    </row>
    <row r="12" spans="1:20" ht="28.5">
      <c r="A12" s="7" t="s">
        <v>901</v>
      </c>
      <c r="B12" s="7">
        <v>1</v>
      </c>
      <c r="C12" s="7" t="s">
        <v>547</v>
      </c>
      <c r="D12" s="7" t="s">
        <v>316</v>
      </c>
      <c r="E12" s="7" t="s">
        <v>2447</v>
      </c>
      <c r="F12" s="7">
        <v>836</v>
      </c>
      <c r="G12" s="7">
        <v>0.036</v>
      </c>
      <c r="H12" s="7">
        <v>31.6</v>
      </c>
      <c r="I12" s="7" t="s">
        <v>726</v>
      </c>
      <c r="J12" s="7" t="s">
        <v>726</v>
      </c>
      <c r="K12" s="7" t="s">
        <v>2595</v>
      </c>
      <c r="L12" s="7" t="s">
        <v>726</v>
      </c>
      <c r="M12" s="7" t="s">
        <v>726</v>
      </c>
      <c r="N12" s="7" t="s">
        <v>726</v>
      </c>
      <c r="S12" s="7" t="s">
        <v>2404</v>
      </c>
      <c r="T12" s="7" t="s">
        <v>1416</v>
      </c>
    </row>
    <row r="13" spans="1:20" ht="28.5">
      <c r="A13" s="7" t="s">
        <v>901</v>
      </c>
      <c r="B13" s="7">
        <v>2</v>
      </c>
      <c r="C13" s="7" t="s">
        <v>547</v>
      </c>
      <c r="D13" s="7" t="s">
        <v>316</v>
      </c>
      <c r="E13" s="7" t="s">
        <v>2447</v>
      </c>
      <c r="F13" s="7">
        <v>842</v>
      </c>
      <c r="G13" s="7">
        <v>0.036</v>
      </c>
      <c r="H13" s="7">
        <v>31.6</v>
      </c>
      <c r="I13" s="7" t="s">
        <v>726</v>
      </c>
      <c r="J13" s="7" t="s">
        <v>726</v>
      </c>
      <c r="K13" s="7" t="s">
        <v>2595</v>
      </c>
      <c r="L13" s="7" t="s">
        <v>726</v>
      </c>
      <c r="M13" s="7" t="s">
        <v>726</v>
      </c>
      <c r="N13" s="7" t="s">
        <v>726</v>
      </c>
      <c r="S13" s="7" t="s">
        <v>2404</v>
      </c>
      <c r="T13" s="7" t="s">
        <v>1416</v>
      </c>
    </row>
    <row r="14" spans="1:20" ht="28.5">
      <c r="A14" s="7" t="s">
        <v>2477</v>
      </c>
      <c r="B14" s="7">
        <v>1</v>
      </c>
      <c r="C14" s="7" t="s">
        <v>547</v>
      </c>
      <c r="D14" s="7" t="s">
        <v>316</v>
      </c>
      <c r="E14" s="7" t="s">
        <v>2447</v>
      </c>
      <c r="F14" s="7">
        <v>580</v>
      </c>
      <c r="G14" s="7">
        <v>0.077</v>
      </c>
      <c r="H14" s="7">
        <v>34.4</v>
      </c>
      <c r="I14" s="7" t="s">
        <v>726</v>
      </c>
      <c r="J14" s="7" t="s">
        <v>1214</v>
      </c>
      <c r="K14" s="7" t="s">
        <v>2595</v>
      </c>
      <c r="L14" s="7" t="s">
        <v>726</v>
      </c>
      <c r="M14" s="7" t="s">
        <v>726</v>
      </c>
      <c r="N14" s="7" t="s">
        <v>726</v>
      </c>
      <c r="S14" s="7" t="s">
        <v>1643</v>
      </c>
      <c r="T14" s="7" t="s">
        <v>1416</v>
      </c>
    </row>
    <row r="15" spans="1:20" ht="28.5">
      <c r="A15" s="7" t="s">
        <v>2477</v>
      </c>
      <c r="B15" s="7">
        <v>2</v>
      </c>
      <c r="C15" s="7" t="s">
        <v>547</v>
      </c>
      <c r="D15" s="7" t="s">
        <v>316</v>
      </c>
      <c r="E15" s="7" t="s">
        <v>2447</v>
      </c>
      <c r="F15" s="7">
        <v>580</v>
      </c>
      <c r="G15" s="7">
        <v>0.077</v>
      </c>
      <c r="H15" s="7">
        <v>34.4</v>
      </c>
      <c r="I15" s="7" t="s">
        <v>726</v>
      </c>
      <c r="J15" s="7" t="s">
        <v>1214</v>
      </c>
      <c r="K15" s="7" t="s">
        <v>2595</v>
      </c>
      <c r="L15" s="7" t="s">
        <v>726</v>
      </c>
      <c r="M15" s="7" t="s">
        <v>726</v>
      </c>
      <c r="N15" s="7" t="s">
        <v>726</v>
      </c>
      <c r="S15" s="7" t="s">
        <v>1643</v>
      </c>
      <c r="T15" s="7" t="s">
        <v>1416</v>
      </c>
    </row>
    <row r="16" spans="1:20" ht="28.5">
      <c r="A16" s="7" t="s">
        <v>2292</v>
      </c>
      <c r="B16" s="7">
        <v>6</v>
      </c>
      <c r="C16" s="7" t="s">
        <v>547</v>
      </c>
      <c r="D16" s="7" t="s">
        <v>316</v>
      </c>
      <c r="E16" s="7" t="s">
        <v>2447</v>
      </c>
      <c r="F16" s="7">
        <v>550</v>
      </c>
      <c r="G16" s="7">
        <v>0.077</v>
      </c>
      <c r="H16" s="7">
        <v>34.4</v>
      </c>
      <c r="I16" s="7" t="s">
        <v>23</v>
      </c>
      <c r="J16" s="7" t="s">
        <v>726</v>
      </c>
      <c r="K16" s="7" t="s">
        <v>2595</v>
      </c>
      <c r="L16" s="7" t="s">
        <v>726</v>
      </c>
      <c r="M16" s="7" t="s">
        <v>726</v>
      </c>
      <c r="N16" s="7" t="s">
        <v>726</v>
      </c>
      <c r="S16" s="7" t="s">
        <v>2404</v>
      </c>
      <c r="T16" s="7" t="s">
        <v>1416</v>
      </c>
    </row>
    <row r="17" spans="1:20" ht="28.5">
      <c r="A17" s="7" t="s">
        <v>2538</v>
      </c>
      <c r="B17" s="7">
        <v>2</v>
      </c>
      <c r="C17" s="7" t="s">
        <v>547</v>
      </c>
      <c r="D17" s="7" t="s">
        <v>316</v>
      </c>
      <c r="E17" s="7" t="s">
        <v>2447</v>
      </c>
      <c r="F17" s="7">
        <v>275</v>
      </c>
      <c r="G17" s="7">
        <v>0.062</v>
      </c>
      <c r="H17" s="7">
        <v>32.2</v>
      </c>
      <c r="I17" s="7" t="s">
        <v>726</v>
      </c>
      <c r="J17" s="7" t="s">
        <v>1214</v>
      </c>
      <c r="K17" s="7" t="s">
        <v>2595</v>
      </c>
      <c r="L17" s="7" t="s">
        <v>726</v>
      </c>
      <c r="M17" s="7" t="s">
        <v>726</v>
      </c>
      <c r="N17" s="7" t="s">
        <v>726</v>
      </c>
      <c r="S17" s="7" t="s">
        <v>1643</v>
      </c>
      <c r="T17" s="7" t="s">
        <v>1416</v>
      </c>
    </row>
    <row r="18" spans="1:20" ht="28.5">
      <c r="A18" s="7" t="s">
        <v>2538</v>
      </c>
      <c r="B18" s="7">
        <v>3</v>
      </c>
      <c r="C18" s="7" t="s">
        <v>547</v>
      </c>
      <c r="D18" s="7" t="s">
        <v>316</v>
      </c>
      <c r="E18" s="7" t="s">
        <v>2447</v>
      </c>
      <c r="F18" s="7">
        <v>670</v>
      </c>
      <c r="G18" s="7">
        <v>0.062</v>
      </c>
      <c r="H18" s="7">
        <v>32.2</v>
      </c>
      <c r="I18" s="7" t="s">
        <v>726</v>
      </c>
      <c r="J18" s="7" t="s">
        <v>1214</v>
      </c>
      <c r="K18" s="7" t="s">
        <v>2595</v>
      </c>
      <c r="L18" s="7" t="s">
        <v>726</v>
      </c>
      <c r="M18" s="7" t="s">
        <v>726</v>
      </c>
      <c r="N18" s="7" t="s">
        <v>726</v>
      </c>
      <c r="S18" s="7" t="s">
        <v>1643</v>
      </c>
      <c r="T18" s="7" t="s">
        <v>1416</v>
      </c>
    </row>
    <row r="19" spans="1:20" ht="28.5">
      <c r="A19" s="7" t="s">
        <v>2609</v>
      </c>
      <c r="B19" s="7">
        <v>1</v>
      </c>
      <c r="C19" s="7" t="s">
        <v>547</v>
      </c>
      <c r="D19" s="7" t="s">
        <v>316</v>
      </c>
      <c r="E19" s="7" t="s">
        <v>2447</v>
      </c>
      <c r="F19" s="7">
        <v>815</v>
      </c>
      <c r="G19" s="7">
        <v>0.036</v>
      </c>
      <c r="H19" s="7">
        <v>31.6</v>
      </c>
      <c r="I19" s="7" t="s">
        <v>726</v>
      </c>
      <c r="J19" s="7" t="s">
        <v>726</v>
      </c>
      <c r="K19" s="7" t="s">
        <v>2595</v>
      </c>
      <c r="L19" s="7" t="s">
        <v>726</v>
      </c>
      <c r="M19" s="7" t="s">
        <v>726</v>
      </c>
      <c r="N19" s="7" t="s">
        <v>726</v>
      </c>
      <c r="S19" s="7" t="s">
        <v>2404</v>
      </c>
      <c r="T19" s="7" t="s">
        <v>1416</v>
      </c>
    </row>
    <row r="20" spans="1:20" ht="28.5">
      <c r="A20" s="7" t="s">
        <v>2609</v>
      </c>
      <c r="B20" s="7">
        <v>2</v>
      </c>
      <c r="C20" s="7" t="s">
        <v>547</v>
      </c>
      <c r="D20" s="7" t="s">
        <v>316</v>
      </c>
      <c r="E20" s="7" t="s">
        <v>2447</v>
      </c>
      <c r="F20" s="7">
        <v>840</v>
      </c>
      <c r="G20" s="7">
        <v>0.036</v>
      </c>
      <c r="H20" s="7">
        <v>31.6</v>
      </c>
      <c r="I20" s="7" t="s">
        <v>726</v>
      </c>
      <c r="J20" s="7" t="s">
        <v>726</v>
      </c>
      <c r="K20" s="7" t="s">
        <v>2595</v>
      </c>
      <c r="L20" s="7" t="s">
        <v>726</v>
      </c>
      <c r="M20" s="7" t="s">
        <v>726</v>
      </c>
      <c r="N20" s="7" t="s">
        <v>726</v>
      </c>
      <c r="S20" s="7" t="s">
        <v>2404</v>
      </c>
      <c r="T20" s="7" t="s">
        <v>1416</v>
      </c>
    </row>
    <row r="21" spans="1:20" ht="28.5">
      <c r="A21" s="7" t="s">
        <v>992</v>
      </c>
      <c r="B21" s="7" t="s">
        <v>1262</v>
      </c>
      <c r="C21" s="7" t="s">
        <v>547</v>
      </c>
      <c r="D21" s="7" t="s">
        <v>316</v>
      </c>
      <c r="E21" s="7" t="s">
        <v>2575</v>
      </c>
      <c r="F21" s="7">
        <v>379</v>
      </c>
      <c r="G21" s="7">
        <v>0.067</v>
      </c>
      <c r="H21" s="7">
        <v>31.1</v>
      </c>
      <c r="I21" s="7" t="s">
        <v>843</v>
      </c>
      <c r="J21" s="7" t="s">
        <v>1214</v>
      </c>
      <c r="K21" s="7" t="s">
        <v>2595</v>
      </c>
      <c r="L21" s="7" t="s">
        <v>726</v>
      </c>
      <c r="M21" s="7" t="s">
        <v>726</v>
      </c>
      <c r="N21" s="7" t="s">
        <v>726</v>
      </c>
      <c r="S21" s="7" t="s">
        <v>1643</v>
      </c>
      <c r="T21" s="7" t="s">
        <v>1416</v>
      </c>
    </row>
    <row r="22" spans="1:20" ht="28.5">
      <c r="A22" s="7" t="s">
        <v>992</v>
      </c>
      <c r="B22" s="7" t="s">
        <v>1259</v>
      </c>
      <c r="C22" s="7" t="s">
        <v>547</v>
      </c>
      <c r="D22" s="7" t="s">
        <v>316</v>
      </c>
      <c r="E22" s="7" t="s">
        <v>2575</v>
      </c>
      <c r="F22" s="7">
        <v>373</v>
      </c>
      <c r="G22" s="7">
        <v>0.067</v>
      </c>
      <c r="H22" s="7">
        <v>31.1</v>
      </c>
      <c r="I22" s="7" t="s">
        <v>843</v>
      </c>
      <c r="J22" s="7" t="s">
        <v>1214</v>
      </c>
      <c r="K22" s="7" t="s">
        <v>2595</v>
      </c>
      <c r="L22" s="7" t="s">
        <v>726</v>
      </c>
      <c r="M22" s="7" t="s">
        <v>726</v>
      </c>
      <c r="N22" s="7" t="s">
        <v>726</v>
      </c>
      <c r="S22" s="7" t="s">
        <v>1643</v>
      </c>
      <c r="T22" s="7" t="s">
        <v>1416</v>
      </c>
    </row>
    <row r="23" spans="1:20" ht="28.5">
      <c r="A23" s="7" t="s">
        <v>992</v>
      </c>
      <c r="B23" s="7" t="s">
        <v>1267</v>
      </c>
      <c r="C23" s="7" t="s">
        <v>547</v>
      </c>
      <c r="D23" s="7" t="s">
        <v>316</v>
      </c>
      <c r="E23" s="7" t="s">
        <v>2575</v>
      </c>
      <c r="F23" s="7">
        <v>381</v>
      </c>
      <c r="G23" s="7">
        <v>0.067</v>
      </c>
      <c r="H23" s="7">
        <v>31.1</v>
      </c>
      <c r="I23" s="7" t="s">
        <v>843</v>
      </c>
      <c r="J23" s="7" t="s">
        <v>1214</v>
      </c>
      <c r="K23" s="7" t="s">
        <v>2595</v>
      </c>
      <c r="L23" s="7" t="s">
        <v>726</v>
      </c>
      <c r="M23" s="7" t="s">
        <v>726</v>
      </c>
      <c r="N23" s="7" t="s">
        <v>726</v>
      </c>
      <c r="S23" s="7" t="s">
        <v>1643</v>
      </c>
      <c r="T23" s="7" t="s">
        <v>1416</v>
      </c>
    </row>
    <row r="24" spans="1:20" ht="28.5">
      <c r="A24" s="7" t="s">
        <v>992</v>
      </c>
      <c r="B24" s="7" t="s">
        <v>1264</v>
      </c>
      <c r="C24" s="7" t="s">
        <v>547</v>
      </c>
      <c r="D24" s="7" t="s">
        <v>316</v>
      </c>
      <c r="E24" s="7" t="s">
        <v>2575</v>
      </c>
      <c r="F24" s="7">
        <v>417</v>
      </c>
      <c r="G24" s="7">
        <v>0.067</v>
      </c>
      <c r="H24" s="7">
        <v>31.1</v>
      </c>
      <c r="I24" s="7" t="s">
        <v>843</v>
      </c>
      <c r="J24" s="7" t="s">
        <v>1214</v>
      </c>
      <c r="K24" s="7" t="s">
        <v>2595</v>
      </c>
      <c r="L24" s="7" t="s">
        <v>726</v>
      </c>
      <c r="M24" s="7" t="s">
        <v>726</v>
      </c>
      <c r="N24" s="7" t="s">
        <v>726</v>
      </c>
      <c r="S24" s="7" t="s">
        <v>1643</v>
      </c>
      <c r="T24" s="7" t="s">
        <v>1416</v>
      </c>
    </row>
    <row r="25" spans="1:20" ht="28.5">
      <c r="A25" s="7" t="s">
        <v>2691</v>
      </c>
      <c r="B25" s="7">
        <v>3</v>
      </c>
      <c r="C25" s="7" t="s">
        <v>547</v>
      </c>
      <c r="D25" s="7" t="s">
        <v>316</v>
      </c>
      <c r="E25" s="7" t="s">
        <v>2575</v>
      </c>
      <c r="F25" s="7">
        <v>342</v>
      </c>
      <c r="G25" s="7">
        <v>0.064</v>
      </c>
      <c r="H25" s="7">
        <v>29.9</v>
      </c>
      <c r="I25" s="7" t="s">
        <v>843</v>
      </c>
      <c r="J25" s="7" t="s">
        <v>726</v>
      </c>
      <c r="K25" s="7" t="s">
        <v>2595</v>
      </c>
      <c r="L25" s="7" t="s">
        <v>726</v>
      </c>
      <c r="M25" s="7" t="s">
        <v>726</v>
      </c>
      <c r="N25" s="7" t="s">
        <v>726</v>
      </c>
      <c r="S25" s="7" t="s">
        <v>1643</v>
      </c>
      <c r="T25" s="7" t="s">
        <v>1416</v>
      </c>
    </row>
    <row r="26" spans="1:20" ht="28.5">
      <c r="A26" s="7" t="s">
        <v>1254</v>
      </c>
      <c r="B26" s="7" t="s">
        <v>1099</v>
      </c>
      <c r="C26" s="7" t="s">
        <v>547</v>
      </c>
      <c r="D26" s="7" t="s">
        <v>316</v>
      </c>
      <c r="E26" s="7" t="s">
        <v>2575</v>
      </c>
      <c r="F26" s="7">
        <v>250</v>
      </c>
      <c r="G26" s="7">
        <v>0.06</v>
      </c>
      <c r="H26" s="7">
        <v>28.3</v>
      </c>
      <c r="I26" s="7" t="s">
        <v>23</v>
      </c>
      <c r="J26" s="7" t="s">
        <v>1197</v>
      </c>
      <c r="K26" s="7" t="s">
        <v>2326</v>
      </c>
      <c r="L26" s="7" t="s">
        <v>726</v>
      </c>
      <c r="M26" s="7" t="s">
        <v>726</v>
      </c>
      <c r="N26" s="7" t="s">
        <v>726</v>
      </c>
      <c r="S26" s="7" t="s">
        <v>2404</v>
      </c>
      <c r="T26" s="7" t="s">
        <v>1416</v>
      </c>
    </row>
    <row r="27" spans="1:20" ht="28.5">
      <c r="A27" s="7" t="s">
        <v>2441</v>
      </c>
      <c r="B27" s="7">
        <v>1</v>
      </c>
      <c r="C27" s="7" t="s">
        <v>547</v>
      </c>
      <c r="D27" s="7" t="s">
        <v>316</v>
      </c>
      <c r="E27" s="7" t="s">
        <v>2575</v>
      </c>
      <c r="F27" s="7">
        <v>375</v>
      </c>
      <c r="G27" s="7">
        <v>0.066</v>
      </c>
      <c r="H27" s="7">
        <v>33.3</v>
      </c>
      <c r="I27" s="7" t="s">
        <v>726</v>
      </c>
      <c r="J27" s="7" t="s">
        <v>726</v>
      </c>
      <c r="K27" s="7" t="s">
        <v>2595</v>
      </c>
      <c r="L27" s="7" t="s">
        <v>726</v>
      </c>
      <c r="M27" s="7" t="s">
        <v>726</v>
      </c>
      <c r="N27" s="7" t="s">
        <v>726</v>
      </c>
      <c r="S27" s="7" t="s">
        <v>1643</v>
      </c>
      <c r="T27" s="7" t="s">
        <v>1416</v>
      </c>
    </row>
    <row r="28" spans="1:20" ht="28.5">
      <c r="A28" s="7" t="s">
        <v>2441</v>
      </c>
      <c r="B28" s="7">
        <v>2</v>
      </c>
      <c r="C28" s="7" t="s">
        <v>547</v>
      </c>
      <c r="D28" s="7" t="s">
        <v>316</v>
      </c>
      <c r="E28" s="7" t="s">
        <v>2575</v>
      </c>
      <c r="F28" s="7">
        <v>494</v>
      </c>
      <c r="G28" s="7">
        <v>0.066</v>
      </c>
      <c r="H28" s="7">
        <v>33.3</v>
      </c>
      <c r="I28" s="7" t="s">
        <v>726</v>
      </c>
      <c r="J28" s="7" t="s">
        <v>726</v>
      </c>
      <c r="K28" s="7" t="s">
        <v>2595</v>
      </c>
      <c r="L28" s="7" t="s">
        <v>755</v>
      </c>
      <c r="M28" s="7" t="s">
        <v>726</v>
      </c>
      <c r="N28" s="7" t="s">
        <v>726</v>
      </c>
      <c r="S28" s="7" t="s">
        <v>1643</v>
      </c>
      <c r="T28" s="7" t="s">
        <v>1416</v>
      </c>
    </row>
    <row r="29" spans="1:20" ht="28.5">
      <c r="A29" s="7" t="s">
        <v>2441</v>
      </c>
      <c r="B29" s="7" t="s">
        <v>1264</v>
      </c>
      <c r="C29" s="7" t="s">
        <v>547</v>
      </c>
      <c r="D29" s="7" t="s">
        <v>316</v>
      </c>
      <c r="E29" s="7" t="s">
        <v>2575</v>
      </c>
      <c r="F29" s="7">
        <v>732</v>
      </c>
      <c r="G29" s="7">
        <v>0.066</v>
      </c>
      <c r="H29" s="7">
        <v>33.3</v>
      </c>
      <c r="I29" s="7" t="s">
        <v>843</v>
      </c>
      <c r="J29" s="7" t="s">
        <v>1214</v>
      </c>
      <c r="K29" s="7" t="s">
        <v>2595</v>
      </c>
      <c r="L29" s="7" t="s">
        <v>726</v>
      </c>
      <c r="M29" s="7" t="s">
        <v>726</v>
      </c>
      <c r="N29" s="7" t="s">
        <v>726</v>
      </c>
      <c r="S29" s="7" t="s">
        <v>1643</v>
      </c>
      <c r="T29" s="7" t="s">
        <v>1416</v>
      </c>
    </row>
    <row r="30" spans="1:20" ht="28.5">
      <c r="A30" s="7" t="s">
        <v>2441</v>
      </c>
      <c r="B30" s="7">
        <v>5</v>
      </c>
      <c r="C30" s="7" t="s">
        <v>547</v>
      </c>
      <c r="D30" s="7" t="s">
        <v>316</v>
      </c>
      <c r="E30" s="7" t="s">
        <v>2575</v>
      </c>
      <c r="F30" s="7">
        <v>787</v>
      </c>
      <c r="G30" s="7">
        <v>0.066</v>
      </c>
      <c r="H30" s="7">
        <v>33.3</v>
      </c>
      <c r="I30" s="7" t="s">
        <v>843</v>
      </c>
      <c r="J30" s="7" t="s">
        <v>1214</v>
      </c>
      <c r="K30" s="7" t="s">
        <v>2595</v>
      </c>
      <c r="L30" s="7" t="s">
        <v>726</v>
      </c>
      <c r="M30" s="7" t="s">
        <v>726</v>
      </c>
      <c r="N30" s="7" t="s">
        <v>726</v>
      </c>
      <c r="S30" s="7" t="s">
        <v>1643</v>
      </c>
      <c r="T30" s="7" t="s">
        <v>1416</v>
      </c>
    </row>
    <row r="31" spans="1:20" ht="42.75">
      <c r="A31" s="7" t="s">
        <v>101</v>
      </c>
      <c r="B31" s="7">
        <v>2</v>
      </c>
      <c r="C31" s="7" t="s">
        <v>547</v>
      </c>
      <c r="D31" s="7" t="s">
        <v>316</v>
      </c>
      <c r="E31" s="7" t="s">
        <v>2575</v>
      </c>
      <c r="F31" s="7">
        <v>228</v>
      </c>
      <c r="G31" s="7">
        <v>0.06</v>
      </c>
      <c r="H31" s="7">
        <v>28.3</v>
      </c>
      <c r="I31" s="7" t="s">
        <v>1651</v>
      </c>
      <c r="J31" s="7" t="s">
        <v>1214</v>
      </c>
      <c r="K31" s="7" t="s">
        <v>2248</v>
      </c>
      <c r="L31" s="7" t="s">
        <v>726</v>
      </c>
      <c r="M31" s="7" t="s">
        <v>726</v>
      </c>
      <c r="N31" s="7" t="s">
        <v>726</v>
      </c>
      <c r="S31" s="7" t="s">
        <v>2404</v>
      </c>
      <c r="T31" s="7" t="s">
        <v>1416</v>
      </c>
    </row>
    <row r="32" spans="1:20" ht="42.75">
      <c r="A32" s="7" t="s">
        <v>759</v>
      </c>
      <c r="B32" s="7" t="s">
        <v>1099</v>
      </c>
      <c r="C32" s="7" t="s">
        <v>547</v>
      </c>
      <c r="D32" s="7" t="s">
        <v>316</v>
      </c>
      <c r="E32" s="7" t="s">
        <v>2575</v>
      </c>
      <c r="F32" s="7">
        <v>330</v>
      </c>
      <c r="G32" s="7">
        <v>0.064</v>
      </c>
      <c r="H32" s="7">
        <v>29.9</v>
      </c>
      <c r="I32" s="7" t="s">
        <v>1651</v>
      </c>
      <c r="J32" s="7" t="s">
        <v>1214</v>
      </c>
      <c r="K32" s="7" t="s">
        <v>2326</v>
      </c>
      <c r="L32" s="7" t="s">
        <v>726</v>
      </c>
      <c r="M32" s="7" t="s">
        <v>726</v>
      </c>
      <c r="N32" s="7" t="s">
        <v>726</v>
      </c>
      <c r="S32" s="7" t="s">
        <v>2404</v>
      </c>
      <c r="T32" s="7" t="s">
        <v>1416</v>
      </c>
    </row>
    <row r="33" spans="1:20" ht="28.5">
      <c r="A33" s="7" t="s">
        <v>250</v>
      </c>
      <c r="B33" s="7">
        <v>1</v>
      </c>
      <c r="C33" s="7" t="s">
        <v>547</v>
      </c>
      <c r="D33" s="7" t="s">
        <v>316</v>
      </c>
      <c r="E33" s="7" t="s">
        <v>2575</v>
      </c>
      <c r="F33" s="7">
        <v>275</v>
      </c>
      <c r="G33" s="7">
        <v>0.06</v>
      </c>
      <c r="H33" s="7">
        <v>28.3</v>
      </c>
      <c r="I33" s="7" t="s">
        <v>1651</v>
      </c>
      <c r="J33" s="7" t="s">
        <v>1197</v>
      </c>
      <c r="K33" s="7" t="s">
        <v>2326</v>
      </c>
      <c r="L33" s="7" t="s">
        <v>726</v>
      </c>
      <c r="M33" s="7" t="s">
        <v>726</v>
      </c>
      <c r="N33" s="7" t="s">
        <v>726</v>
      </c>
      <c r="S33" s="7" t="s">
        <v>1643</v>
      </c>
      <c r="T33" s="7" t="s">
        <v>1416</v>
      </c>
    </row>
    <row r="34" spans="1:20" ht="28.5">
      <c r="A34" s="7" t="s">
        <v>250</v>
      </c>
      <c r="B34" s="7">
        <v>2</v>
      </c>
      <c r="C34" s="7" t="s">
        <v>547</v>
      </c>
      <c r="D34" s="7" t="s">
        <v>316</v>
      </c>
      <c r="E34" s="7" t="s">
        <v>2575</v>
      </c>
      <c r="F34" s="7">
        <v>275</v>
      </c>
      <c r="G34" s="7">
        <v>0.06</v>
      </c>
      <c r="H34" s="7">
        <v>28.3</v>
      </c>
      <c r="I34" s="7" t="s">
        <v>1651</v>
      </c>
      <c r="J34" s="7" t="s">
        <v>1197</v>
      </c>
      <c r="K34" s="7" t="s">
        <v>2326</v>
      </c>
      <c r="L34" s="7" t="s">
        <v>726</v>
      </c>
      <c r="M34" s="7" t="s">
        <v>726</v>
      </c>
      <c r="N34" s="7" t="s">
        <v>726</v>
      </c>
      <c r="S34" s="7" t="s">
        <v>1643</v>
      </c>
      <c r="T34" s="7" t="s">
        <v>1416</v>
      </c>
    </row>
    <row r="35" spans="1:20" ht="28.5">
      <c r="A35" s="7" t="s">
        <v>999</v>
      </c>
      <c r="B35" s="7">
        <v>1</v>
      </c>
      <c r="C35" s="7" t="s">
        <v>547</v>
      </c>
      <c r="D35" s="7" t="s">
        <v>316</v>
      </c>
      <c r="E35" s="7" t="s">
        <v>2575</v>
      </c>
      <c r="F35" s="7">
        <v>235</v>
      </c>
      <c r="G35" s="7">
        <v>0.06</v>
      </c>
      <c r="H35" s="7">
        <v>28.3</v>
      </c>
      <c r="I35" s="7" t="s">
        <v>726</v>
      </c>
      <c r="J35" s="7" t="s">
        <v>726</v>
      </c>
      <c r="K35" s="7" t="s">
        <v>726</v>
      </c>
      <c r="L35" s="7" t="s">
        <v>726</v>
      </c>
      <c r="M35" s="7" t="s">
        <v>726</v>
      </c>
      <c r="N35" s="7" t="s">
        <v>726</v>
      </c>
      <c r="S35" s="7" t="s">
        <v>1643</v>
      </c>
      <c r="T35" s="7" t="s">
        <v>1416</v>
      </c>
    </row>
    <row r="36" spans="1:20" ht="28.5">
      <c r="A36" s="7" t="s">
        <v>1931</v>
      </c>
      <c r="B36" s="7">
        <v>1</v>
      </c>
      <c r="C36" s="7" t="s">
        <v>547</v>
      </c>
      <c r="D36" s="7" t="s">
        <v>316</v>
      </c>
      <c r="E36" s="7" t="s">
        <v>2575</v>
      </c>
      <c r="F36" s="7">
        <v>658</v>
      </c>
      <c r="G36" s="7">
        <v>0.063</v>
      </c>
      <c r="H36" s="7">
        <v>33.8</v>
      </c>
      <c r="I36" s="7" t="s">
        <v>843</v>
      </c>
      <c r="J36" s="7" t="s">
        <v>1214</v>
      </c>
      <c r="K36" s="7" t="s">
        <v>2595</v>
      </c>
      <c r="L36" s="7" t="s">
        <v>726</v>
      </c>
      <c r="M36" s="7" t="s">
        <v>726</v>
      </c>
      <c r="N36" s="7" t="s">
        <v>726</v>
      </c>
      <c r="S36" s="7" t="s">
        <v>2404</v>
      </c>
      <c r="T36" s="7" t="s">
        <v>1416</v>
      </c>
    </row>
    <row r="37" spans="1:20" ht="28.5">
      <c r="A37" s="7" t="s">
        <v>1931</v>
      </c>
      <c r="B37" s="7">
        <v>2</v>
      </c>
      <c r="C37" s="7" t="s">
        <v>547</v>
      </c>
      <c r="D37" s="7" t="s">
        <v>316</v>
      </c>
      <c r="E37" s="7" t="s">
        <v>2575</v>
      </c>
      <c r="F37" s="7">
        <v>658</v>
      </c>
      <c r="G37" s="7">
        <v>0.063</v>
      </c>
      <c r="H37" s="7">
        <v>33.8</v>
      </c>
      <c r="I37" s="7" t="s">
        <v>843</v>
      </c>
      <c r="J37" s="7" t="s">
        <v>1214</v>
      </c>
      <c r="K37" s="7" t="s">
        <v>2595</v>
      </c>
      <c r="L37" s="7" t="s">
        <v>726</v>
      </c>
      <c r="M37" s="7" t="s">
        <v>726</v>
      </c>
      <c r="N37" s="7" t="s">
        <v>726</v>
      </c>
      <c r="S37" s="7" t="s">
        <v>2404</v>
      </c>
      <c r="T37" s="7" t="s">
        <v>1416</v>
      </c>
    </row>
    <row r="38" spans="1:20" ht="28.5">
      <c r="A38" s="7" t="s">
        <v>1428</v>
      </c>
      <c r="B38" s="7">
        <v>1</v>
      </c>
      <c r="C38" s="7" t="s">
        <v>547</v>
      </c>
      <c r="D38" s="7" t="s">
        <v>316</v>
      </c>
      <c r="E38" s="7" t="s">
        <v>2575</v>
      </c>
      <c r="F38" s="7">
        <v>626</v>
      </c>
      <c r="G38" s="7">
        <v>0.063</v>
      </c>
      <c r="H38" s="7">
        <v>33.8</v>
      </c>
      <c r="I38" s="7" t="s">
        <v>711</v>
      </c>
      <c r="J38" s="7" t="s">
        <v>1214</v>
      </c>
      <c r="K38" s="7" t="s">
        <v>2595</v>
      </c>
      <c r="L38" s="7" t="s">
        <v>726</v>
      </c>
      <c r="M38" s="7" t="s">
        <v>726</v>
      </c>
      <c r="N38" s="7" t="s">
        <v>726</v>
      </c>
      <c r="S38" s="7" t="s">
        <v>2404</v>
      </c>
      <c r="T38" s="7" t="s">
        <v>1416</v>
      </c>
    </row>
    <row r="39" spans="1:20" ht="28.5">
      <c r="A39" s="7" t="s">
        <v>1428</v>
      </c>
      <c r="B39" s="7">
        <v>2</v>
      </c>
      <c r="C39" s="7" t="s">
        <v>547</v>
      </c>
      <c r="D39" s="7" t="s">
        <v>316</v>
      </c>
      <c r="E39" s="7" t="s">
        <v>2575</v>
      </c>
      <c r="F39" s="7">
        <v>626</v>
      </c>
      <c r="G39" s="7">
        <v>0.063</v>
      </c>
      <c r="H39" s="7">
        <v>33.8</v>
      </c>
      <c r="I39" s="7" t="s">
        <v>711</v>
      </c>
      <c r="J39" s="7" t="s">
        <v>1214</v>
      </c>
      <c r="K39" s="7" t="s">
        <v>2595</v>
      </c>
      <c r="L39" s="7" t="s">
        <v>726</v>
      </c>
      <c r="M39" s="7" t="s">
        <v>726</v>
      </c>
      <c r="N39" s="7" t="s">
        <v>726</v>
      </c>
      <c r="S39" s="7" t="s">
        <v>2404</v>
      </c>
      <c r="T39" s="7" t="s">
        <v>1416</v>
      </c>
    </row>
    <row r="40" spans="1:20" ht="28.5">
      <c r="A40" s="7" t="s">
        <v>905</v>
      </c>
      <c r="B40" s="7">
        <v>1</v>
      </c>
      <c r="C40" s="7" t="s">
        <v>547</v>
      </c>
      <c r="D40" s="7" t="s">
        <v>316</v>
      </c>
      <c r="E40" s="7" t="s">
        <v>2575</v>
      </c>
      <c r="F40" s="7">
        <v>440</v>
      </c>
      <c r="G40" s="7">
        <v>0.077</v>
      </c>
      <c r="H40" s="7">
        <v>34.4</v>
      </c>
      <c r="I40" s="7" t="s">
        <v>843</v>
      </c>
      <c r="J40" s="7" t="s">
        <v>726</v>
      </c>
      <c r="K40" s="7" t="s">
        <v>2595</v>
      </c>
      <c r="L40" s="7" t="s">
        <v>726</v>
      </c>
      <c r="M40" s="7" t="s">
        <v>726</v>
      </c>
      <c r="N40" s="7" t="s">
        <v>726</v>
      </c>
      <c r="S40" s="7" t="s">
        <v>2404</v>
      </c>
      <c r="T40" s="7" t="s">
        <v>1416</v>
      </c>
    </row>
    <row r="41" spans="1:20" ht="28.5">
      <c r="A41" s="7" t="s">
        <v>905</v>
      </c>
      <c r="B41" s="7">
        <v>2</v>
      </c>
      <c r="C41" s="7" t="s">
        <v>547</v>
      </c>
      <c r="D41" s="7" t="s">
        <v>316</v>
      </c>
      <c r="E41" s="7" t="s">
        <v>2575</v>
      </c>
      <c r="F41" s="7">
        <v>446</v>
      </c>
      <c r="G41" s="7">
        <v>0.077</v>
      </c>
      <c r="H41" s="7">
        <v>34.4</v>
      </c>
      <c r="I41" s="7" t="s">
        <v>843</v>
      </c>
      <c r="J41" s="7" t="s">
        <v>1214</v>
      </c>
      <c r="K41" s="7" t="s">
        <v>2595</v>
      </c>
      <c r="L41" s="7" t="s">
        <v>726</v>
      </c>
      <c r="M41" s="7" t="s">
        <v>726</v>
      </c>
      <c r="N41" s="7" t="s">
        <v>726</v>
      </c>
      <c r="S41" s="7" t="s">
        <v>2404</v>
      </c>
      <c r="T41" s="7" t="s">
        <v>1416</v>
      </c>
    </row>
    <row r="42" spans="1:20" ht="28.5">
      <c r="A42" s="7" t="s">
        <v>1010</v>
      </c>
      <c r="B42" s="7">
        <v>1</v>
      </c>
      <c r="C42" s="7" t="s">
        <v>547</v>
      </c>
      <c r="D42" s="7" t="s">
        <v>316</v>
      </c>
      <c r="E42" s="7" t="s">
        <v>1703</v>
      </c>
      <c r="F42" s="7">
        <v>211</v>
      </c>
      <c r="G42" s="7">
        <v>0.06</v>
      </c>
      <c r="H42" s="7">
        <v>28.3</v>
      </c>
      <c r="I42" s="7" t="s">
        <v>726</v>
      </c>
      <c r="J42" s="7" t="s">
        <v>726</v>
      </c>
      <c r="K42" s="7" t="s">
        <v>726</v>
      </c>
      <c r="L42" s="7" t="s">
        <v>726</v>
      </c>
      <c r="M42" s="7" t="s">
        <v>726</v>
      </c>
      <c r="N42" s="7" t="s">
        <v>726</v>
      </c>
      <c r="S42" s="7" t="s">
        <v>1643</v>
      </c>
      <c r="T42" s="7" t="s">
        <v>1416</v>
      </c>
    </row>
    <row r="43" spans="1:20" ht="28.5">
      <c r="A43" s="7" t="s">
        <v>1050</v>
      </c>
      <c r="B43" s="7">
        <v>1</v>
      </c>
      <c r="C43" s="7" t="s">
        <v>547</v>
      </c>
      <c r="D43" s="7" t="s">
        <v>316</v>
      </c>
      <c r="E43" s="7" t="s">
        <v>1703</v>
      </c>
      <c r="F43" s="7">
        <v>485</v>
      </c>
      <c r="G43" s="7">
        <v>0.077</v>
      </c>
      <c r="H43" s="7">
        <v>34.4</v>
      </c>
      <c r="I43" s="7" t="s">
        <v>726</v>
      </c>
      <c r="J43" s="7" t="s">
        <v>726</v>
      </c>
      <c r="K43" s="7" t="s">
        <v>726</v>
      </c>
      <c r="L43" s="7" t="s">
        <v>726</v>
      </c>
      <c r="M43" s="7" t="s">
        <v>726</v>
      </c>
      <c r="N43" s="7" t="s">
        <v>726</v>
      </c>
      <c r="S43" s="7" t="s">
        <v>1643</v>
      </c>
      <c r="T43" s="7" t="s">
        <v>1416</v>
      </c>
    </row>
    <row r="44" spans="1:20" ht="28.5">
      <c r="A44" s="7" t="s">
        <v>1050</v>
      </c>
      <c r="B44" s="7">
        <v>2</v>
      </c>
      <c r="C44" s="7" t="s">
        <v>547</v>
      </c>
      <c r="D44" s="7" t="s">
        <v>316</v>
      </c>
      <c r="E44" s="7" t="s">
        <v>1703</v>
      </c>
      <c r="F44" s="7">
        <v>485</v>
      </c>
      <c r="G44" s="7">
        <v>0.077</v>
      </c>
      <c r="H44" s="7">
        <v>34.4</v>
      </c>
      <c r="I44" s="7" t="s">
        <v>726</v>
      </c>
      <c r="J44" s="7" t="s">
        <v>726</v>
      </c>
      <c r="K44" s="7" t="s">
        <v>726</v>
      </c>
      <c r="L44" s="7" t="s">
        <v>726</v>
      </c>
      <c r="M44" s="7" t="s">
        <v>726</v>
      </c>
      <c r="N44" s="7" t="s">
        <v>726</v>
      </c>
      <c r="S44" s="7" t="s">
        <v>1643</v>
      </c>
      <c r="T44" s="7" t="s">
        <v>1416</v>
      </c>
    </row>
    <row r="45" spans="1:20" ht="28.5">
      <c r="A45" s="7" t="s">
        <v>1050</v>
      </c>
      <c r="B45" s="7">
        <v>3</v>
      </c>
      <c r="C45" s="7" t="s">
        <v>547</v>
      </c>
      <c r="D45" s="7" t="s">
        <v>316</v>
      </c>
      <c r="E45" s="7" t="s">
        <v>1703</v>
      </c>
      <c r="F45" s="7">
        <v>489</v>
      </c>
      <c r="G45" s="7">
        <v>0.077</v>
      </c>
      <c r="H45" s="7">
        <v>34.4</v>
      </c>
      <c r="I45" s="7" t="s">
        <v>843</v>
      </c>
      <c r="J45" s="7" t="s">
        <v>1214</v>
      </c>
      <c r="K45" s="7" t="s">
        <v>726</v>
      </c>
      <c r="L45" s="7" t="s">
        <v>726</v>
      </c>
      <c r="M45" s="7" t="s">
        <v>726</v>
      </c>
      <c r="N45" s="7" t="s">
        <v>726</v>
      </c>
      <c r="S45" s="7" t="s">
        <v>1643</v>
      </c>
      <c r="T45" s="7" t="s">
        <v>1416</v>
      </c>
    </row>
    <row r="46" spans="1:20" ht="28.5">
      <c r="A46" s="7" t="s">
        <v>1050</v>
      </c>
      <c r="B46" s="7">
        <v>4</v>
      </c>
      <c r="C46" s="7" t="s">
        <v>547</v>
      </c>
      <c r="D46" s="7" t="s">
        <v>316</v>
      </c>
      <c r="E46" s="7" t="s">
        <v>1703</v>
      </c>
      <c r="F46" s="7">
        <v>502</v>
      </c>
      <c r="G46" s="7">
        <v>0.077</v>
      </c>
      <c r="H46" s="7">
        <v>34.4</v>
      </c>
      <c r="I46" s="7" t="s">
        <v>843</v>
      </c>
      <c r="J46" s="7" t="s">
        <v>1214</v>
      </c>
      <c r="K46" s="7" t="s">
        <v>726</v>
      </c>
      <c r="L46" s="7" t="s">
        <v>726</v>
      </c>
      <c r="M46" s="7" t="s">
        <v>726</v>
      </c>
      <c r="N46" s="7" t="s">
        <v>726</v>
      </c>
      <c r="S46" s="7" t="s">
        <v>1643</v>
      </c>
      <c r="T46" s="7" t="s">
        <v>1416</v>
      </c>
    </row>
    <row r="47" spans="1:20" ht="28.5">
      <c r="A47" s="7" t="s">
        <v>2720</v>
      </c>
      <c r="B47" s="7">
        <v>1</v>
      </c>
      <c r="C47" s="7" t="s">
        <v>547</v>
      </c>
      <c r="D47" s="7" t="s">
        <v>316</v>
      </c>
      <c r="E47" s="7" t="s">
        <v>1703</v>
      </c>
      <c r="F47" s="7">
        <v>490</v>
      </c>
      <c r="G47" s="7">
        <v>0.077</v>
      </c>
      <c r="H47" s="7">
        <v>34.4</v>
      </c>
      <c r="I47" s="7" t="s">
        <v>726</v>
      </c>
      <c r="J47" s="7" t="s">
        <v>726</v>
      </c>
      <c r="K47" s="7" t="s">
        <v>726</v>
      </c>
      <c r="L47" s="7" t="s">
        <v>726</v>
      </c>
      <c r="M47" s="7" t="s">
        <v>726</v>
      </c>
      <c r="N47" s="7" t="s">
        <v>726</v>
      </c>
      <c r="S47" s="7" t="s">
        <v>1643</v>
      </c>
      <c r="T47" s="7" t="s">
        <v>1416</v>
      </c>
    </row>
    <row r="48" spans="1:20" ht="28.5">
      <c r="A48" s="7" t="s">
        <v>2720</v>
      </c>
      <c r="B48" s="7">
        <v>2</v>
      </c>
      <c r="C48" s="7" t="s">
        <v>547</v>
      </c>
      <c r="D48" s="7" t="s">
        <v>316</v>
      </c>
      <c r="E48" s="7" t="s">
        <v>1703</v>
      </c>
      <c r="F48" s="7">
        <v>490</v>
      </c>
      <c r="G48" s="7">
        <v>0.077</v>
      </c>
      <c r="H48" s="7">
        <v>34.4</v>
      </c>
      <c r="I48" s="7" t="s">
        <v>726</v>
      </c>
      <c r="J48" s="7" t="s">
        <v>726</v>
      </c>
      <c r="K48" s="7" t="s">
        <v>726</v>
      </c>
      <c r="L48" s="7" t="s">
        <v>726</v>
      </c>
      <c r="M48" s="7" t="s">
        <v>726</v>
      </c>
      <c r="N48" s="7" t="s">
        <v>726</v>
      </c>
      <c r="S48" s="7" t="s">
        <v>1643</v>
      </c>
      <c r="T48" s="7" t="s">
        <v>1416</v>
      </c>
    </row>
    <row r="49" spans="1:20" ht="28.5">
      <c r="A49" s="7" t="s">
        <v>2720</v>
      </c>
      <c r="B49" s="7">
        <v>3</v>
      </c>
      <c r="C49" s="7" t="s">
        <v>547</v>
      </c>
      <c r="D49" s="7" t="s">
        <v>316</v>
      </c>
      <c r="E49" s="7" t="s">
        <v>1703</v>
      </c>
      <c r="F49" s="7">
        <v>490</v>
      </c>
      <c r="G49" s="7">
        <v>0.077</v>
      </c>
      <c r="H49" s="7">
        <v>34.4</v>
      </c>
      <c r="I49" s="7" t="s">
        <v>726</v>
      </c>
      <c r="J49" s="7" t="s">
        <v>726</v>
      </c>
      <c r="K49" s="7" t="s">
        <v>726</v>
      </c>
      <c r="L49" s="7" t="s">
        <v>726</v>
      </c>
      <c r="M49" s="7" t="s">
        <v>726</v>
      </c>
      <c r="N49" s="7" t="s">
        <v>726</v>
      </c>
      <c r="S49" s="7" t="s">
        <v>1643</v>
      </c>
      <c r="T49" s="7" t="s">
        <v>1416</v>
      </c>
    </row>
    <row r="50" spans="1:20" ht="28.5">
      <c r="A50" s="7" t="s">
        <v>2720</v>
      </c>
      <c r="B50" s="7">
        <v>4</v>
      </c>
      <c r="C50" s="7" t="s">
        <v>547</v>
      </c>
      <c r="D50" s="7" t="s">
        <v>316</v>
      </c>
      <c r="E50" s="7" t="s">
        <v>1703</v>
      </c>
      <c r="F50" s="7">
        <v>490</v>
      </c>
      <c r="G50" s="7">
        <v>0.077</v>
      </c>
      <c r="H50" s="7">
        <v>34.4</v>
      </c>
      <c r="I50" s="7" t="s">
        <v>726</v>
      </c>
      <c r="J50" s="7" t="s">
        <v>726</v>
      </c>
      <c r="K50" s="7" t="s">
        <v>726</v>
      </c>
      <c r="L50" s="7" t="s">
        <v>726</v>
      </c>
      <c r="M50" s="7" t="s">
        <v>726</v>
      </c>
      <c r="N50" s="7" t="s">
        <v>726</v>
      </c>
      <c r="S50" s="7" t="s">
        <v>1643</v>
      </c>
      <c r="T50" s="7" t="s">
        <v>1416</v>
      </c>
    </row>
    <row r="51" spans="1:20" ht="28.5">
      <c r="A51" s="7" t="s">
        <v>2720</v>
      </c>
      <c r="B51" s="7">
        <v>5</v>
      </c>
      <c r="C51" s="7" t="s">
        <v>547</v>
      </c>
      <c r="D51" s="7" t="s">
        <v>316</v>
      </c>
      <c r="E51" s="7" t="s">
        <v>1703</v>
      </c>
      <c r="F51" s="7">
        <v>490</v>
      </c>
      <c r="G51" s="7">
        <v>0.077</v>
      </c>
      <c r="H51" s="7">
        <v>34.4</v>
      </c>
      <c r="I51" s="7" t="s">
        <v>726</v>
      </c>
      <c r="J51" s="7" t="s">
        <v>726</v>
      </c>
      <c r="K51" s="7" t="s">
        <v>726</v>
      </c>
      <c r="L51" s="7" t="s">
        <v>726</v>
      </c>
      <c r="M51" s="7" t="s">
        <v>726</v>
      </c>
      <c r="N51" s="7" t="s">
        <v>726</v>
      </c>
      <c r="S51" s="7" t="s">
        <v>1643</v>
      </c>
      <c r="T51" s="7" t="s">
        <v>1416</v>
      </c>
    </row>
    <row r="52" spans="1:20" ht="28.5">
      <c r="A52" s="7" t="s">
        <v>2720</v>
      </c>
      <c r="B52" s="7">
        <v>6</v>
      </c>
      <c r="C52" s="7" t="s">
        <v>547</v>
      </c>
      <c r="D52" s="7" t="s">
        <v>316</v>
      </c>
      <c r="E52" s="7" t="s">
        <v>1703</v>
      </c>
      <c r="F52" s="7">
        <v>490</v>
      </c>
      <c r="G52" s="7">
        <v>0.077</v>
      </c>
      <c r="H52" s="7">
        <v>34.4</v>
      </c>
      <c r="I52" s="7" t="s">
        <v>726</v>
      </c>
      <c r="J52" s="7" t="s">
        <v>726</v>
      </c>
      <c r="K52" s="7" t="s">
        <v>726</v>
      </c>
      <c r="L52" s="7" t="s">
        <v>726</v>
      </c>
      <c r="M52" s="7" t="s">
        <v>726</v>
      </c>
      <c r="N52" s="7" t="s">
        <v>726</v>
      </c>
      <c r="S52" s="7" t="s">
        <v>1643</v>
      </c>
      <c r="T52" s="7" t="s">
        <v>1416</v>
      </c>
    </row>
    <row r="53" spans="1:20" ht="28.5">
      <c r="A53" s="7" t="s">
        <v>2720</v>
      </c>
      <c r="B53" s="7">
        <v>7</v>
      </c>
      <c r="C53" s="7" t="s">
        <v>547</v>
      </c>
      <c r="D53" s="7" t="s">
        <v>316</v>
      </c>
      <c r="E53" s="7" t="s">
        <v>1703</v>
      </c>
      <c r="F53" s="7">
        <v>508</v>
      </c>
      <c r="G53" s="7">
        <v>0.077</v>
      </c>
      <c r="H53" s="7">
        <v>34.4</v>
      </c>
      <c r="I53" s="7" t="s">
        <v>726</v>
      </c>
      <c r="J53" s="7" t="s">
        <v>1214</v>
      </c>
      <c r="K53" s="7" t="s">
        <v>726</v>
      </c>
      <c r="L53" s="7" t="s">
        <v>726</v>
      </c>
      <c r="M53" s="7" t="s">
        <v>726</v>
      </c>
      <c r="N53" s="7" t="s">
        <v>726</v>
      </c>
      <c r="S53" s="7" t="s">
        <v>1643</v>
      </c>
      <c r="T53" s="7" t="s">
        <v>1416</v>
      </c>
    </row>
    <row r="54" spans="1:20" ht="28.5">
      <c r="A54" s="7" t="s">
        <v>2720</v>
      </c>
      <c r="B54" s="7">
        <v>8</v>
      </c>
      <c r="C54" s="7" t="s">
        <v>547</v>
      </c>
      <c r="D54" s="7" t="s">
        <v>316</v>
      </c>
      <c r="E54" s="7" t="s">
        <v>1703</v>
      </c>
      <c r="F54" s="7">
        <v>490</v>
      </c>
      <c r="G54" s="7">
        <v>0.077</v>
      </c>
      <c r="H54" s="7">
        <v>34.4</v>
      </c>
      <c r="I54" s="7" t="s">
        <v>726</v>
      </c>
      <c r="J54" s="7" t="s">
        <v>1214</v>
      </c>
      <c r="K54" s="7" t="s">
        <v>726</v>
      </c>
      <c r="L54" s="7" t="s">
        <v>726</v>
      </c>
      <c r="M54" s="7" t="s">
        <v>726</v>
      </c>
      <c r="N54" s="7" t="s">
        <v>726</v>
      </c>
      <c r="S54" s="7" t="s">
        <v>1643</v>
      </c>
      <c r="T54" s="7" t="s">
        <v>1416</v>
      </c>
    </row>
    <row r="55" spans="1:20" ht="28.5">
      <c r="A55" s="7" t="s">
        <v>380</v>
      </c>
      <c r="B55" s="7">
        <v>6</v>
      </c>
      <c r="C55" s="7" t="s">
        <v>547</v>
      </c>
      <c r="D55" s="7" t="s">
        <v>316</v>
      </c>
      <c r="E55" s="7" t="s">
        <v>2229</v>
      </c>
      <c r="F55" s="7">
        <v>273</v>
      </c>
      <c r="G55" s="7">
        <v>0.066</v>
      </c>
      <c r="H55" s="7">
        <v>27.3</v>
      </c>
      <c r="I55" s="7" t="s">
        <v>726</v>
      </c>
      <c r="J55" s="7" t="s">
        <v>726</v>
      </c>
      <c r="K55" s="7" t="s">
        <v>726</v>
      </c>
      <c r="L55" s="7" t="s">
        <v>726</v>
      </c>
      <c r="M55" s="7" t="s">
        <v>726</v>
      </c>
      <c r="N55" s="7" t="s">
        <v>726</v>
      </c>
      <c r="T55" s="7" t="s">
        <v>1416</v>
      </c>
    </row>
    <row r="56" spans="1:20" ht="28.5">
      <c r="A56" s="7" t="s">
        <v>536</v>
      </c>
      <c r="B56" s="7">
        <v>1</v>
      </c>
      <c r="C56" s="7" t="s">
        <v>547</v>
      </c>
      <c r="D56" s="7" t="s">
        <v>316</v>
      </c>
      <c r="E56" s="7" t="s">
        <v>2229</v>
      </c>
      <c r="F56" s="7">
        <v>281</v>
      </c>
      <c r="G56" s="7">
        <v>0.066</v>
      </c>
      <c r="H56" s="7">
        <v>27.3</v>
      </c>
      <c r="I56" s="7" t="s">
        <v>726</v>
      </c>
      <c r="J56" s="7" t="s">
        <v>726</v>
      </c>
      <c r="K56" s="7" t="s">
        <v>726</v>
      </c>
      <c r="L56" s="7" t="s">
        <v>726</v>
      </c>
      <c r="M56" s="7" t="s">
        <v>726</v>
      </c>
      <c r="N56" s="7" t="s">
        <v>726</v>
      </c>
      <c r="T56" s="7" t="s">
        <v>1416</v>
      </c>
    </row>
    <row r="57" spans="1:20" ht="28.5">
      <c r="A57" s="7" t="s">
        <v>536</v>
      </c>
      <c r="B57" s="7">
        <v>2</v>
      </c>
      <c r="C57" s="7" t="s">
        <v>547</v>
      </c>
      <c r="D57" s="7" t="s">
        <v>316</v>
      </c>
      <c r="E57" s="7" t="s">
        <v>2229</v>
      </c>
      <c r="F57" s="7">
        <v>281</v>
      </c>
      <c r="G57" s="7">
        <v>0.066</v>
      </c>
      <c r="H57" s="7">
        <v>27.3</v>
      </c>
      <c r="I57" s="7" t="s">
        <v>726</v>
      </c>
      <c r="J57" s="7" t="s">
        <v>726</v>
      </c>
      <c r="K57" s="7" t="s">
        <v>726</v>
      </c>
      <c r="L57" s="7" t="s">
        <v>726</v>
      </c>
      <c r="M57" s="7" t="s">
        <v>726</v>
      </c>
      <c r="N57" s="7" t="s">
        <v>726</v>
      </c>
      <c r="T57" s="7" t="s">
        <v>1416</v>
      </c>
    </row>
    <row r="58" spans="1:20" ht="28.5">
      <c r="A58" s="7" t="s">
        <v>1043</v>
      </c>
      <c r="B58" s="7">
        <v>1</v>
      </c>
      <c r="C58" s="7" t="s">
        <v>547</v>
      </c>
      <c r="D58" s="7" t="s">
        <v>316</v>
      </c>
      <c r="E58" s="7" t="s">
        <v>2229</v>
      </c>
      <c r="F58" s="7">
        <v>276</v>
      </c>
      <c r="G58" s="7">
        <v>0.066</v>
      </c>
      <c r="H58" s="7">
        <v>27.3</v>
      </c>
      <c r="I58" s="7" t="s">
        <v>726</v>
      </c>
      <c r="J58" s="7" t="s">
        <v>726</v>
      </c>
      <c r="K58" s="7" t="s">
        <v>726</v>
      </c>
      <c r="L58" s="7" t="s">
        <v>726</v>
      </c>
      <c r="M58" s="7" t="s">
        <v>726</v>
      </c>
      <c r="N58" s="7" t="s">
        <v>726</v>
      </c>
      <c r="T58" s="7" t="s">
        <v>1416</v>
      </c>
    </row>
    <row r="59" spans="1:20" ht="28.5">
      <c r="A59" s="7" t="s">
        <v>286</v>
      </c>
      <c r="B59" s="7">
        <v>1</v>
      </c>
      <c r="C59" s="7" t="s">
        <v>547</v>
      </c>
      <c r="D59" s="7" t="s">
        <v>316</v>
      </c>
      <c r="E59" s="7" t="s">
        <v>266</v>
      </c>
      <c r="F59" s="7">
        <v>450</v>
      </c>
      <c r="G59" s="7">
        <v>0.067</v>
      </c>
      <c r="H59" s="7">
        <v>29.8</v>
      </c>
      <c r="I59" s="7" t="s">
        <v>1651</v>
      </c>
      <c r="J59" s="7" t="s">
        <v>726</v>
      </c>
      <c r="K59" s="7" t="s">
        <v>2326</v>
      </c>
      <c r="L59" s="7" t="s">
        <v>726</v>
      </c>
      <c r="M59" s="7" t="s">
        <v>726</v>
      </c>
      <c r="N59" s="7" t="s">
        <v>726</v>
      </c>
      <c r="S59" s="7" t="s">
        <v>2404</v>
      </c>
      <c r="T59" s="7" t="s">
        <v>1416</v>
      </c>
    </row>
    <row r="60" spans="1:20" ht="28.5">
      <c r="A60" s="7" t="s">
        <v>286</v>
      </c>
      <c r="B60" s="7">
        <v>2</v>
      </c>
      <c r="C60" s="7" t="s">
        <v>547</v>
      </c>
      <c r="D60" s="7" t="s">
        <v>316</v>
      </c>
      <c r="E60" s="7" t="s">
        <v>266</v>
      </c>
      <c r="F60" s="7">
        <v>450</v>
      </c>
      <c r="G60" s="7">
        <v>0.067</v>
      </c>
      <c r="H60" s="7">
        <v>29.8</v>
      </c>
      <c r="I60" s="7" t="s">
        <v>1651</v>
      </c>
      <c r="J60" s="7" t="s">
        <v>726</v>
      </c>
      <c r="K60" s="7" t="s">
        <v>2326</v>
      </c>
      <c r="L60" s="7" t="s">
        <v>726</v>
      </c>
      <c r="M60" s="7" t="s">
        <v>726</v>
      </c>
      <c r="N60" s="7" t="s">
        <v>726</v>
      </c>
      <c r="S60" s="7" t="s">
        <v>2404</v>
      </c>
      <c r="T60" s="7" t="s">
        <v>1416</v>
      </c>
    </row>
    <row r="61" spans="1:20" ht="28.5">
      <c r="A61" s="7" t="s">
        <v>2751</v>
      </c>
      <c r="B61" s="7">
        <v>1</v>
      </c>
      <c r="C61" s="7" t="s">
        <v>547</v>
      </c>
      <c r="D61" s="7" t="s">
        <v>316</v>
      </c>
      <c r="E61" s="7" t="s">
        <v>266</v>
      </c>
      <c r="F61" s="7">
        <v>554</v>
      </c>
      <c r="G61" s="7">
        <v>0.058</v>
      </c>
      <c r="H61" s="7">
        <v>25.2</v>
      </c>
      <c r="I61" s="7" t="s">
        <v>843</v>
      </c>
      <c r="J61" s="7" t="s">
        <v>726</v>
      </c>
      <c r="K61" s="7" t="s">
        <v>2595</v>
      </c>
      <c r="L61" s="7" t="s">
        <v>726</v>
      </c>
      <c r="M61" s="7" t="s">
        <v>726</v>
      </c>
      <c r="N61" s="7" t="s">
        <v>726</v>
      </c>
      <c r="S61" s="7" t="s">
        <v>2404</v>
      </c>
      <c r="T61" s="7" t="s">
        <v>1416</v>
      </c>
    </row>
    <row r="62" spans="1:20" ht="28.5">
      <c r="A62" s="7" t="s">
        <v>2751</v>
      </c>
      <c r="B62" s="7">
        <v>2</v>
      </c>
      <c r="C62" s="7" t="s">
        <v>547</v>
      </c>
      <c r="D62" s="7" t="s">
        <v>316</v>
      </c>
      <c r="E62" s="7" t="s">
        <v>266</v>
      </c>
      <c r="F62" s="7">
        <v>560</v>
      </c>
      <c r="G62" s="7">
        <v>0.058</v>
      </c>
      <c r="H62" s="7">
        <v>25.2</v>
      </c>
      <c r="I62" s="7" t="s">
        <v>843</v>
      </c>
      <c r="J62" s="7" t="s">
        <v>726</v>
      </c>
      <c r="K62" s="7" t="s">
        <v>2595</v>
      </c>
      <c r="L62" s="7" t="s">
        <v>726</v>
      </c>
      <c r="M62" s="7" t="s">
        <v>726</v>
      </c>
      <c r="N62" s="7" t="s">
        <v>726</v>
      </c>
      <c r="S62" s="7" t="s">
        <v>2404</v>
      </c>
      <c r="T62" s="7" t="s">
        <v>1416</v>
      </c>
    </row>
    <row r="63" spans="1:20" ht="28.5">
      <c r="A63" s="7" t="s">
        <v>389</v>
      </c>
      <c r="B63" s="7">
        <v>1</v>
      </c>
      <c r="C63" s="7" t="s">
        <v>547</v>
      </c>
      <c r="D63" s="7" t="s">
        <v>316</v>
      </c>
      <c r="E63" s="7" t="s">
        <v>266</v>
      </c>
      <c r="F63" s="7">
        <v>427</v>
      </c>
      <c r="G63" s="7">
        <v>0.058</v>
      </c>
      <c r="H63" s="7">
        <v>25.2</v>
      </c>
      <c r="I63" s="7" t="s">
        <v>1651</v>
      </c>
      <c r="J63" s="7" t="s">
        <v>726</v>
      </c>
      <c r="K63" s="7" t="s">
        <v>2326</v>
      </c>
      <c r="L63" s="7" t="s">
        <v>726</v>
      </c>
      <c r="M63" s="7" t="s">
        <v>726</v>
      </c>
      <c r="N63" s="7" t="s">
        <v>726</v>
      </c>
      <c r="S63" s="7" t="s">
        <v>2404</v>
      </c>
      <c r="T63" s="7" t="s">
        <v>1416</v>
      </c>
    </row>
    <row r="64" spans="1:20" ht="28.5">
      <c r="A64" s="7" t="s">
        <v>97</v>
      </c>
      <c r="B64" s="7">
        <v>1</v>
      </c>
      <c r="C64" s="7" t="s">
        <v>547</v>
      </c>
      <c r="D64" s="7" t="s">
        <v>316</v>
      </c>
      <c r="E64" s="7" t="s">
        <v>266</v>
      </c>
      <c r="F64" s="7">
        <v>565</v>
      </c>
      <c r="G64" s="7">
        <v>0.077</v>
      </c>
      <c r="H64" s="7">
        <v>34.4</v>
      </c>
      <c r="I64" s="7" t="s">
        <v>843</v>
      </c>
      <c r="J64" s="7" t="s">
        <v>726</v>
      </c>
      <c r="K64" s="7" t="s">
        <v>2595</v>
      </c>
      <c r="L64" s="7" t="s">
        <v>726</v>
      </c>
      <c r="M64" s="7" t="s">
        <v>726</v>
      </c>
      <c r="N64" s="7" t="s">
        <v>726</v>
      </c>
      <c r="S64" s="7" t="s">
        <v>2404</v>
      </c>
      <c r="T64" s="7" t="s">
        <v>1416</v>
      </c>
    </row>
    <row r="65" spans="1:20" ht="28.5">
      <c r="A65" s="7" t="s">
        <v>1740</v>
      </c>
      <c r="B65" s="7">
        <v>1</v>
      </c>
      <c r="C65" s="7" t="s">
        <v>547</v>
      </c>
      <c r="D65" s="7" t="s">
        <v>316</v>
      </c>
      <c r="E65" s="7" t="s">
        <v>266</v>
      </c>
      <c r="F65" s="7">
        <v>221</v>
      </c>
      <c r="G65" s="7">
        <v>0.058</v>
      </c>
      <c r="H65" s="7">
        <v>25.2</v>
      </c>
      <c r="I65" s="7" t="s">
        <v>726</v>
      </c>
      <c r="J65" s="7" t="s">
        <v>726</v>
      </c>
      <c r="K65" s="7" t="s">
        <v>2595</v>
      </c>
      <c r="L65" s="7" t="s">
        <v>726</v>
      </c>
      <c r="M65" s="7" t="s">
        <v>843</v>
      </c>
      <c r="N65" s="7" t="s">
        <v>726</v>
      </c>
      <c r="P65" s="7">
        <v>2012</v>
      </c>
      <c r="S65" s="7" t="s">
        <v>1643</v>
      </c>
      <c r="T65" s="7" t="s">
        <v>1416</v>
      </c>
    </row>
    <row r="66" spans="1:20" ht="28.5">
      <c r="A66" s="7" t="s">
        <v>1740</v>
      </c>
      <c r="B66" s="7">
        <v>2</v>
      </c>
      <c r="C66" s="7" t="s">
        <v>547</v>
      </c>
      <c r="D66" s="7" t="s">
        <v>316</v>
      </c>
      <c r="E66" s="7" t="s">
        <v>266</v>
      </c>
      <c r="F66" s="7">
        <v>448</v>
      </c>
      <c r="G66" s="7">
        <v>0.058</v>
      </c>
      <c r="H66" s="7">
        <v>25.2</v>
      </c>
      <c r="I66" s="7" t="s">
        <v>843</v>
      </c>
      <c r="J66" s="7" t="s">
        <v>726</v>
      </c>
      <c r="K66" s="7" t="s">
        <v>2595</v>
      </c>
      <c r="L66" s="7" t="s">
        <v>726</v>
      </c>
      <c r="M66" s="7" t="s">
        <v>726</v>
      </c>
      <c r="N66" s="7" t="s">
        <v>726</v>
      </c>
      <c r="S66" s="7" t="s">
        <v>1643</v>
      </c>
      <c r="T66" s="7" t="s">
        <v>1416</v>
      </c>
    </row>
    <row r="67" spans="1:20" ht="28.5">
      <c r="A67" s="7" t="s">
        <v>1170</v>
      </c>
      <c r="B67" s="7" t="s">
        <v>1262</v>
      </c>
      <c r="C67" s="7" t="s">
        <v>547</v>
      </c>
      <c r="D67" s="7" t="s">
        <v>316</v>
      </c>
      <c r="E67" s="7" t="s">
        <v>266</v>
      </c>
      <c r="F67" s="7">
        <v>250</v>
      </c>
      <c r="G67" s="7">
        <v>0.058</v>
      </c>
      <c r="H67" s="7">
        <v>25.2</v>
      </c>
      <c r="I67" s="7" t="s">
        <v>726</v>
      </c>
      <c r="J67" s="7" t="s">
        <v>726</v>
      </c>
      <c r="K67" s="7" t="s">
        <v>2595</v>
      </c>
      <c r="L67" s="7" t="s">
        <v>726</v>
      </c>
      <c r="M67" s="7" t="s">
        <v>726</v>
      </c>
      <c r="N67" s="7" t="s">
        <v>726</v>
      </c>
      <c r="S67" s="7" t="s">
        <v>1643</v>
      </c>
      <c r="T67" s="7" t="s">
        <v>1416</v>
      </c>
    </row>
    <row r="68" spans="1:20" ht="28.5">
      <c r="A68" s="7" t="s">
        <v>1170</v>
      </c>
      <c r="B68" s="7" t="s">
        <v>1259</v>
      </c>
      <c r="C68" s="7" t="s">
        <v>547</v>
      </c>
      <c r="D68" s="7" t="s">
        <v>316</v>
      </c>
      <c r="E68" s="7" t="s">
        <v>266</v>
      </c>
      <c r="F68" s="7">
        <v>447</v>
      </c>
      <c r="G68" s="7">
        <v>0.058</v>
      </c>
      <c r="H68" s="7">
        <v>25.2</v>
      </c>
      <c r="I68" s="7" t="s">
        <v>843</v>
      </c>
      <c r="J68" s="7" t="s">
        <v>726</v>
      </c>
      <c r="K68" s="7" t="s">
        <v>2595</v>
      </c>
      <c r="L68" s="7" t="s">
        <v>726</v>
      </c>
      <c r="M68" s="7" t="s">
        <v>726</v>
      </c>
      <c r="N68" s="7" t="s">
        <v>726</v>
      </c>
      <c r="S68" s="7" t="s">
        <v>1643</v>
      </c>
      <c r="T68" s="7" t="s">
        <v>1416</v>
      </c>
    </row>
    <row r="69" spans="1:20" ht="28.5">
      <c r="A69" s="7" t="s">
        <v>1532</v>
      </c>
      <c r="B69" s="7" t="s">
        <v>1262</v>
      </c>
      <c r="C69" s="7" t="s">
        <v>547</v>
      </c>
      <c r="D69" s="7" t="s">
        <v>316</v>
      </c>
      <c r="E69" s="7" t="s">
        <v>2376</v>
      </c>
      <c r="F69" s="7">
        <v>245</v>
      </c>
      <c r="G69" s="7">
        <v>0.06</v>
      </c>
      <c r="H69" s="7">
        <v>28.3</v>
      </c>
      <c r="I69" s="7" t="s">
        <v>711</v>
      </c>
      <c r="J69" s="7" t="s">
        <v>1214</v>
      </c>
      <c r="K69" s="7" t="s">
        <v>2326</v>
      </c>
      <c r="L69" s="7" t="s">
        <v>726</v>
      </c>
      <c r="M69" s="7" t="s">
        <v>726</v>
      </c>
      <c r="N69" s="7" t="s">
        <v>726</v>
      </c>
      <c r="S69" s="7" t="s">
        <v>2404</v>
      </c>
      <c r="T69" s="7" t="s">
        <v>1416</v>
      </c>
    </row>
    <row r="70" spans="1:20" ht="28.5">
      <c r="A70" s="7" t="s">
        <v>1532</v>
      </c>
      <c r="B70" s="7" t="s">
        <v>1259</v>
      </c>
      <c r="C70" s="7" t="s">
        <v>547</v>
      </c>
      <c r="D70" s="7" t="s">
        <v>316</v>
      </c>
      <c r="E70" s="7" t="s">
        <v>2376</v>
      </c>
      <c r="F70" s="7">
        <v>245</v>
      </c>
      <c r="G70" s="7">
        <v>0.06</v>
      </c>
      <c r="H70" s="7">
        <v>28.3</v>
      </c>
      <c r="I70" s="7" t="s">
        <v>711</v>
      </c>
      <c r="J70" s="7" t="s">
        <v>1214</v>
      </c>
      <c r="K70" s="7" t="s">
        <v>2595</v>
      </c>
      <c r="L70" s="7" t="s">
        <v>726</v>
      </c>
      <c r="M70" s="7" t="s">
        <v>726</v>
      </c>
      <c r="N70" s="7" t="s">
        <v>726</v>
      </c>
      <c r="S70" s="7" t="s">
        <v>2404</v>
      </c>
      <c r="T70" s="7" t="s">
        <v>1416</v>
      </c>
    </row>
    <row r="71" spans="1:20" ht="28.5">
      <c r="A71" s="7" t="s">
        <v>2494</v>
      </c>
      <c r="B71" s="7" t="s">
        <v>1262</v>
      </c>
      <c r="C71" s="7" t="s">
        <v>547</v>
      </c>
      <c r="D71" s="7" t="s">
        <v>316</v>
      </c>
      <c r="E71" s="7" t="s">
        <v>2376</v>
      </c>
      <c r="F71" s="7">
        <v>232</v>
      </c>
      <c r="G71" s="7">
        <v>0.075</v>
      </c>
      <c r="H71" s="7">
        <v>33.6</v>
      </c>
      <c r="I71" s="7" t="s">
        <v>843</v>
      </c>
      <c r="J71" s="7" t="s">
        <v>726</v>
      </c>
      <c r="K71" s="7" t="s">
        <v>2595</v>
      </c>
      <c r="L71" s="7" t="s">
        <v>726</v>
      </c>
      <c r="M71" s="7" t="s">
        <v>726</v>
      </c>
      <c r="N71" s="7" t="s">
        <v>726</v>
      </c>
      <c r="S71" s="7" t="s">
        <v>1643</v>
      </c>
      <c r="T71" s="7" t="s">
        <v>1416</v>
      </c>
    </row>
    <row r="72" spans="1:20" ht="28.5">
      <c r="A72" s="7" t="s">
        <v>2494</v>
      </c>
      <c r="B72" s="7" t="s">
        <v>1259</v>
      </c>
      <c r="C72" s="7" t="s">
        <v>547</v>
      </c>
      <c r="D72" s="7" t="s">
        <v>316</v>
      </c>
      <c r="E72" s="7" t="s">
        <v>2376</v>
      </c>
      <c r="F72" s="7">
        <v>435</v>
      </c>
      <c r="G72" s="7">
        <v>0.075</v>
      </c>
      <c r="H72" s="7">
        <v>33.6</v>
      </c>
      <c r="I72" s="7" t="s">
        <v>843</v>
      </c>
      <c r="J72" s="7" t="s">
        <v>1214</v>
      </c>
      <c r="K72" s="7" t="s">
        <v>2595</v>
      </c>
      <c r="L72" s="7" t="s">
        <v>726</v>
      </c>
      <c r="M72" s="7" t="s">
        <v>726</v>
      </c>
      <c r="N72" s="7" t="s">
        <v>726</v>
      </c>
      <c r="S72" s="7" t="s">
        <v>1643</v>
      </c>
      <c r="T72" s="7" t="s">
        <v>1416</v>
      </c>
    </row>
    <row r="73" spans="1:20" ht="28.5">
      <c r="A73" s="7" t="s">
        <v>2494</v>
      </c>
      <c r="B73" s="7" t="s">
        <v>1267</v>
      </c>
      <c r="C73" s="7" t="s">
        <v>547</v>
      </c>
      <c r="D73" s="7" t="s">
        <v>316</v>
      </c>
      <c r="E73" s="7" t="s">
        <v>2376</v>
      </c>
      <c r="F73" s="7">
        <v>540</v>
      </c>
      <c r="G73" s="7">
        <v>0.075</v>
      </c>
      <c r="H73" s="7">
        <v>33.6</v>
      </c>
      <c r="I73" s="7" t="s">
        <v>843</v>
      </c>
      <c r="J73" s="7" t="s">
        <v>1214</v>
      </c>
      <c r="K73" s="7" t="s">
        <v>2595</v>
      </c>
      <c r="L73" s="7" t="s">
        <v>726</v>
      </c>
      <c r="M73" s="7" t="s">
        <v>726</v>
      </c>
      <c r="N73" s="7" t="s">
        <v>726</v>
      </c>
      <c r="S73" s="7" t="s">
        <v>1643</v>
      </c>
      <c r="T73" s="7" t="s">
        <v>1416</v>
      </c>
    </row>
    <row r="74" spans="1:20" ht="28.5">
      <c r="A74" s="7" t="s">
        <v>2494</v>
      </c>
      <c r="B74" s="7">
        <v>4</v>
      </c>
      <c r="C74" s="7" t="s">
        <v>547</v>
      </c>
      <c r="D74" s="7" t="s">
        <v>316</v>
      </c>
      <c r="E74" s="7" t="s">
        <v>2376</v>
      </c>
      <c r="F74" s="7">
        <v>545</v>
      </c>
      <c r="G74" s="7">
        <v>0.075</v>
      </c>
      <c r="H74" s="7">
        <v>33.6</v>
      </c>
      <c r="I74" s="7" t="s">
        <v>843</v>
      </c>
      <c r="J74" s="7" t="s">
        <v>726</v>
      </c>
      <c r="K74" s="7" t="s">
        <v>2595</v>
      </c>
      <c r="L74" s="7" t="s">
        <v>726</v>
      </c>
      <c r="M74" s="7" t="s">
        <v>726</v>
      </c>
      <c r="N74" s="7" t="s">
        <v>726</v>
      </c>
      <c r="S74" s="7" t="s">
        <v>1643</v>
      </c>
      <c r="T74" s="7" t="s">
        <v>1416</v>
      </c>
    </row>
    <row r="75" spans="1:20" ht="28.5">
      <c r="A75" s="7" t="s">
        <v>404</v>
      </c>
      <c r="B75" s="7">
        <v>8</v>
      </c>
      <c r="C75" s="7" t="s">
        <v>547</v>
      </c>
      <c r="D75" s="7" t="s">
        <v>316</v>
      </c>
      <c r="E75" s="7" t="s">
        <v>2376</v>
      </c>
      <c r="F75" s="7">
        <v>320</v>
      </c>
      <c r="G75" s="7">
        <v>0.064</v>
      </c>
      <c r="H75" s="7">
        <v>29.9</v>
      </c>
      <c r="I75" s="7" t="s">
        <v>843</v>
      </c>
      <c r="J75" s="7" t="s">
        <v>1214</v>
      </c>
      <c r="K75" s="7" t="s">
        <v>2595</v>
      </c>
      <c r="L75" s="7" t="s">
        <v>726</v>
      </c>
      <c r="M75" s="7" t="s">
        <v>726</v>
      </c>
      <c r="N75" s="7" t="s">
        <v>726</v>
      </c>
      <c r="S75" s="7" t="s">
        <v>1643</v>
      </c>
      <c r="T75" s="7" t="s">
        <v>1416</v>
      </c>
    </row>
    <row r="76" spans="1:20" ht="28.5">
      <c r="A76" s="7" t="s">
        <v>584</v>
      </c>
      <c r="B76" s="7">
        <v>1</v>
      </c>
      <c r="C76" s="7" t="s">
        <v>547</v>
      </c>
      <c r="D76" s="7" t="s">
        <v>316</v>
      </c>
      <c r="E76" s="7" t="s">
        <v>1177</v>
      </c>
      <c r="F76" s="7">
        <v>500</v>
      </c>
      <c r="G76" s="7">
        <v>0.077</v>
      </c>
      <c r="H76" s="7">
        <v>34.4</v>
      </c>
      <c r="I76" s="7" t="s">
        <v>843</v>
      </c>
      <c r="J76" s="7" t="s">
        <v>726</v>
      </c>
      <c r="K76" s="7" t="s">
        <v>2595</v>
      </c>
      <c r="L76" s="7" t="s">
        <v>726</v>
      </c>
      <c r="M76" s="7" t="s">
        <v>726</v>
      </c>
      <c r="N76" s="7" t="s">
        <v>726</v>
      </c>
      <c r="S76" s="7" t="s">
        <v>1643</v>
      </c>
      <c r="T76" s="7" t="s">
        <v>1416</v>
      </c>
    </row>
    <row r="77" spans="1:20" ht="28.5">
      <c r="A77" s="7" t="s">
        <v>584</v>
      </c>
      <c r="B77" s="7">
        <v>2</v>
      </c>
      <c r="C77" s="7" t="s">
        <v>547</v>
      </c>
      <c r="D77" s="7" t="s">
        <v>316</v>
      </c>
      <c r="E77" s="7" t="s">
        <v>1177</v>
      </c>
      <c r="F77" s="7">
        <v>495</v>
      </c>
      <c r="G77" s="7">
        <v>0.077</v>
      </c>
      <c r="H77" s="7">
        <v>34.4</v>
      </c>
      <c r="I77" s="7" t="s">
        <v>843</v>
      </c>
      <c r="J77" s="7" t="s">
        <v>726</v>
      </c>
      <c r="K77" s="7" t="s">
        <v>2595</v>
      </c>
      <c r="L77" s="7" t="s">
        <v>726</v>
      </c>
      <c r="M77" s="7" t="s">
        <v>726</v>
      </c>
      <c r="N77" s="7" t="s">
        <v>726</v>
      </c>
      <c r="S77" s="7" t="s">
        <v>1643</v>
      </c>
      <c r="T77" s="7" t="s">
        <v>1416</v>
      </c>
    </row>
    <row r="78" spans="1:20" ht="28.5">
      <c r="A78" s="7" t="s">
        <v>2449</v>
      </c>
      <c r="B78" s="7" t="s">
        <v>2548</v>
      </c>
      <c r="C78" s="7" t="s">
        <v>547</v>
      </c>
      <c r="D78" s="7" t="s">
        <v>316</v>
      </c>
      <c r="E78" s="7" t="s">
        <v>2376</v>
      </c>
      <c r="F78" s="7">
        <v>417</v>
      </c>
      <c r="G78" s="7">
        <v>0.077</v>
      </c>
      <c r="H78" s="7">
        <v>34.4</v>
      </c>
      <c r="I78" s="7" t="s">
        <v>843</v>
      </c>
      <c r="J78" s="7" t="s">
        <v>1214</v>
      </c>
      <c r="K78" s="7" t="s">
        <v>2595</v>
      </c>
      <c r="L78" s="7" t="s">
        <v>726</v>
      </c>
      <c r="M78" s="7" t="s">
        <v>726</v>
      </c>
      <c r="N78" s="7" t="s">
        <v>726</v>
      </c>
      <c r="S78" s="7" t="s">
        <v>2404</v>
      </c>
      <c r="T78" s="7" t="s">
        <v>1416</v>
      </c>
    </row>
    <row r="79" spans="1:20" ht="28.5">
      <c r="A79" s="7" t="s">
        <v>135</v>
      </c>
      <c r="B79" s="7">
        <v>3</v>
      </c>
      <c r="C79" s="7" t="s">
        <v>547</v>
      </c>
      <c r="D79" s="7" t="s">
        <v>316</v>
      </c>
      <c r="E79" s="7" t="s">
        <v>2376</v>
      </c>
      <c r="F79" s="7">
        <v>270</v>
      </c>
      <c r="G79" s="7">
        <v>0.06</v>
      </c>
      <c r="H79" s="7">
        <v>28.3</v>
      </c>
      <c r="I79" s="7" t="s">
        <v>843</v>
      </c>
      <c r="J79" s="7" t="s">
        <v>1214</v>
      </c>
      <c r="K79" s="7" t="s">
        <v>2248</v>
      </c>
      <c r="L79" s="7" t="s">
        <v>726</v>
      </c>
      <c r="M79" s="7" t="s">
        <v>726</v>
      </c>
      <c r="N79" s="7" t="s">
        <v>726</v>
      </c>
      <c r="S79" s="7" t="s">
        <v>1643</v>
      </c>
      <c r="T79" s="7" t="s">
        <v>1416</v>
      </c>
    </row>
    <row r="80" spans="1:20" ht="28.5">
      <c r="A80" s="7" t="s">
        <v>764</v>
      </c>
      <c r="B80" s="7">
        <v>1</v>
      </c>
      <c r="C80" s="7" t="s">
        <v>547</v>
      </c>
      <c r="D80" s="7" t="s">
        <v>316</v>
      </c>
      <c r="E80" s="7" t="s">
        <v>2376</v>
      </c>
      <c r="F80" s="7">
        <v>630</v>
      </c>
      <c r="G80" s="7">
        <v>0.063</v>
      </c>
      <c r="H80" s="7">
        <v>33.8</v>
      </c>
      <c r="I80" s="7" t="s">
        <v>843</v>
      </c>
      <c r="J80" s="7" t="s">
        <v>1214</v>
      </c>
      <c r="K80" s="7" t="s">
        <v>726</v>
      </c>
      <c r="L80" s="7" t="s">
        <v>726</v>
      </c>
      <c r="M80" s="7" t="s">
        <v>726</v>
      </c>
      <c r="N80" s="7" t="s">
        <v>726</v>
      </c>
      <c r="S80" s="7" t="s">
        <v>1643</v>
      </c>
      <c r="T80" s="7" t="s">
        <v>1416</v>
      </c>
    </row>
    <row r="81" spans="1:20" ht="28.5">
      <c r="A81" s="7" t="s">
        <v>764</v>
      </c>
      <c r="B81" s="7">
        <v>2</v>
      </c>
      <c r="C81" s="7" t="s">
        <v>547</v>
      </c>
      <c r="D81" s="7" t="s">
        <v>316</v>
      </c>
      <c r="E81" s="7" t="s">
        <v>2376</v>
      </c>
      <c r="F81" s="7">
        <v>630</v>
      </c>
      <c r="G81" s="7">
        <v>0.063</v>
      </c>
      <c r="H81" s="7">
        <v>33.8</v>
      </c>
      <c r="I81" s="7" t="s">
        <v>843</v>
      </c>
      <c r="J81" s="7" t="s">
        <v>1214</v>
      </c>
      <c r="K81" s="7" t="s">
        <v>2595</v>
      </c>
      <c r="L81" s="7" t="s">
        <v>726</v>
      </c>
      <c r="M81" s="7" t="s">
        <v>726</v>
      </c>
      <c r="N81" s="7" t="s">
        <v>726</v>
      </c>
      <c r="S81" s="7" t="s">
        <v>1643</v>
      </c>
      <c r="T81" s="7" t="s">
        <v>1416</v>
      </c>
    </row>
    <row r="82" spans="1:20" ht="28.5">
      <c r="A82" s="7" t="s">
        <v>764</v>
      </c>
      <c r="B82" s="7">
        <v>3</v>
      </c>
      <c r="C82" s="7" t="s">
        <v>547</v>
      </c>
      <c r="D82" s="7" t="s">
        <v>316</v>
      </c>
      <c r="E82" s="7" t="s">
        <v>2376</v>
      </c>
      <c r="F82" s="7">
        <v>630</v>
      </c>
      <c r="G82" s="7">
        <v>0.063</v>
      </c>
      <c r="H82" s="7">
        <v>33.8</v>
      </c>
      <c r="I82" s="7" t="s">
        <v>843</v>
      </c>
      <c r="J82" s="7" t="s">
        <v>1214</v>
      </c>
      <c r="K82" s="7" t="s">
        <v>2595</v>
      </c>
      <c r="L82" s="7" t="s">
        <v>726</v>
      </c>
      <c r="M82" s="7" t="s">
        <v>726</v>
      </c>
      <c r="N82" s="7" t="s">
        <v>726</v>
      </c>
      <c r="S82" s="7" t="s">
        <v>1643</v>
      </c>
      <c r="T82" s="7" t="s">
        <v>1416</v>
      </c>
    </row>
    <row r="83" spans="1:20" ht="28.5">
      <c r="A83" s="7" t="s">
        <v>764</v>
      </c>
      <c r="B83" s="7">
        <v>4</v>
      </c>
      <c r="C83" s="7" t="s">
        <v>547</v>
      </c>
      <c r="D83" s="7" t="s">
        <v>316</v>
      </c>
      <c r="E83" s="7" t="s">
        <v>2376</v>
      </c>
      <c r="F83" s="7">
        <v>622</v>
      </c>
      <c r="G83" s="7">
        <v>0.063</v>
      </c>
      <c r="H83" s="7">
        <v>33.8</v>
      </c>
      <c r="I83" s="7" t="s">
        <v>843</v>
      </c>
      <c r="J83" s="7" t="s">
        <v>1214</v>
      </c>
      <c r="K83" s="7" t="s">
        <v>2595</v>
      </c>
      <c r="L83" s="7" t="s">
        <v>726</v>
      </c>
      <c r="M83" s="7" t="s">
        <v>726</v>
      </c>
      <c r="N83" s="7" t="s">
        <v>726</v>
      </c>
      <c r="S83" s="7" t="s">
        <v>1643</v>
      </c>
      <c r="T83" s="7" t="s">
        <v>1416</v>
      </c>
    </row>
    <row r="84" spans="1:20" ht="28.5">
      <c r="A84" s="7" t="s">
        <v>764</v>
      </c>
      <c r="B84" s="7">
        <v>5</v>
      </c>
      <c r="C84" s="7" t="s">
        <v>547</v>
      </c>
      <c r="D84" s="7" t="s">
        <v>316</v>
      </c>
      <c r="E84" s="7" t="s">
        <v>2376</v>
      </c>
      <c r="F84" s="7">
        <v>619</v>
      </c>
      <c r="G84" s="7">
        <v>0.063</v>
      </c>
      <c r="H84" s="7">
        <v>33.8</v>
      </c>
      <c r="I84" s="7" t="s">
        <v>843</v>
      </c>
      <c r="J84" s="7" t="s">
        <v>1214</v>
      </c>
      <c r="K84" s="7" t="s">
        <v>2595</v>
      </c>
      <c r="L84" s="7" t="s">
        <v>726</v>
      </c>
      <c r="M84" s="7" t="s">
        <v>726</v>
      </c>
      <c r="N84" s="7" t="s">
        <v>726</v>
      </c>
      <c r="S84" s="7" t="s">
        <v>1643</v>
      </c>
      <c r="T84" s="7" t="s">
        <v>1416</v>
      </c>
    </row>
    <row r="85" spans="1:20" ht="28.5">
      <c r="A85" s="7" t="s">
        <v>1766</v>
      </c>
      <c r="B85" s="7">
        <v>7</v>
      </c>
      <c r="C85" s="7" t="s">
        <v>547</v>
      </c>
      <c r="D85" s="7" t="s">
        <v>316</v>
      </c>
      <c r="E85" s="7" t="s">
        <v>2376</v>
      </c>
      <c r="F85" s="7">
        <v>435</v>
      </c>
      <c r="G85" s="7">
        <v>0.077</v>
      </c>
      <c r="H85" s="7">
        <v>34.4</v>
      </c>
      <c r="I85" s="7" t="s">
        <v>843</v>
      </c>
      <c r="J85" s="7" t="s">
        <v>1214</v>
      </c>
      <c r="K85" s="7" t="s">
        <v>2595</v>
      </c>
      <c r="L85" s="7" t="s">
        <v>726</v>
      </c>
      <c r="M85" s="7" t="s">
        <v>726</v>
      </c>
      <c r="N85" s="7" t="s">
        <v>726</v>
      </c>
      <c r="S85" s="7" t="s">
        <v>1643</v>
      </c>
      <c r="T85" s="7" t="s">
        <v>1416</v>
      </c>
    </row>
    <row r="86" spans="1:20" ht="28.5">
      <c r="A86" s="7" t="s">
        <v>887</v>
      </c>
      <c r="B86" s="7">
        <v>1</v>
      </c>
      <c r="C86" s="7" t="s">
        <v>547</v>
      </c>
      <c r="D86" s="7" t="s">
        <v>316</v>
      </c>
      <c r="E86" s="7" t="s">
        <v>2376</v>
      </c>
      <c r="F86" s="7">
        <v>476</v>
      </c>
      <c r="G86" s="7">
        <v>0.077</v>
      </c>
      <c r="H86" s="7">
        <v>34.4</v>
      </c>
      <c r="I86" s="7" t="s">
        <v>843</v>
      </c>
      <c r="J86" s="7" t="s">
        <v>1214</v>
      </c>
      <c r="K86" s="7" t="s">
        <v>2595</v>
      </c>
      <c r="L86" s="7" t="s">
        <v>726</v>
      </c>
      <c r="M86" s="7" t="s">
        <v>726</v>
      </c>
      <c r="N86" s="7" t="s">
        <v>726</v>
      </c>
      <c r="S86" s="7" t="s">
        <v>1643</v>
      </c>
      <c r="T86" s="7" t="s">
        <v>1416</v>
      </c>
    </row>
    <row r="87" spans="1:20" ht="28.5">
      <c r="A87" s="7" t="s">
        <v>887</v>
      </c>
      <c r="B87" s="7">
        <v>2</v>
      </c>
      <c r="C87" s="7" t="s">
        <v>547</v>
      </c>
      <c r="D87" s="7" t="s">
        <v>316</v>
      </c>
      <c r="E87" s="7" t="s">
        <v>2376</v>
      </c>
      <c r="F87" s="7">
        <v>479</v>
      </c>
      <c r="G87" s="7">
        <v>0.077</v>
      </c>
      <c r="H87" s="7">
        <v>34.4</v>
      </c>
      <c r="I87" s="7" t="s">
        <v>843</v>
      </c>
      <c r="J87" s="7" t="s">
        <v>1214</v>
      </c>
      <c r="K87" s="7" t="s">
        <v>2595</v>
      </c>
      <c r="L87" s="7" t="s">
        <v>726</v>
      </c>
      <c r="M87" s="7" t="s">
        <v>726</v>
      </c>
      <c r="N87" s="7" t="s">
        <v>726</v>
      </c>
      <c r="S87" s="7" t="s">
        <v>1643</v>
      </c>
      <c r="T87" s="7" t="s">
        <v>1416</v>
      </c>
    </row>
    <row r="88" spans="1:20" ht="28.5">
      <c r="A88" s="7" t="s">
        <v>2471</v>
      </c>
      <c r="B88" s="7">
        <v>12</v>
      </c>
      <c r="C88" s="7" t="s">
        <v>547</v>
      </c>
      <c r="D88" s="7" t="s">
        <v>316</v>
      </c>
      <c r="E88" s="7" t="s">
        <v>2376</v>
      </c>
      <c r="F88" s="7">
        <v>469</v>
      </c>
      <c r="G88" s="7">
        <v>0.077</v>
      </c>
      <c r="H88" s="7">
        <v>34.4</v>
      </c>
      <c r="I88" s="7" t="s">
        <v>726</v>
      </c>
      <c r="J88" s="7" t="s">
        <v>1214</v>
      </c>
      <c r="K88" s="7" t="s">
        <v>2595</v>
      </c>
      <c r="L88" s="7" t="s">
        <v>726</v>
      </c>
      <c r="M88" s="7" t="s">
        <v>726</v>
      </c>
      <c r="N88" s="7" t="s">
        <v>726</v>
      </c>
      <c r="S88" s="7" t="s">
        <v>2404</v>
      </c>
      <c r="T88" s="7" t="s">
        <v>1416</v>
      </c>
    </row>
    <row r="89" spans="1:20" ht="28.5">
      <c r="A89" s="7" t="s">
        <v>885</v>
      </c>
      <c r="B89" s="7">
        <v>14</v>
      </c>
      <c r="C89" s="7" t="s">
        <v>547</v>
      </c>
      <c r="D89" s="7" t="s">
        <v>316</v>
      </c>
      <c r="E89" s="7" t="s">
        <v>2376</v>
      </c>
      <c r="F89" s="7">
        <v>431</v>
      </c>
      <c r="G89" s="7">
        <v>0.071</v>
      </c>
      <c r="H89" s="7">
        <v>32.4</v>
      </c>
      <c r="I89" s="7" t="s">
        <v>726</v>
      </c>
      <c r="J89" s="7" t="s">
        <v>1214</v>
      </c>
      <c r="K89" s="7" t="s">
        <v>2595</v>
      </c>
      <c r="L89" s="7" t="s">
        <v>726</v>
      </c>
      <c r="M89" s="7" t="s">
        <v>726</v>
      </c>
      <c r="N89" s="7" t="s">
        <v>726</v>
      </c>
      <c r="S89" s="7" t="s">
        <v>2404</v>
      </c>
      <c r="T89" s="7" t="s">
        <v>1416</v>
      </c>
    </row>
    <row r="90" spans="1:20" ht="28.5">
      <c r="A90" s="7" t="s">
        <v>885</v>
      </c>
      <c r="B90" s="7">
        <v>15</v>
      </c>
      <c r="C90" s="7" t="s">
        <v>547</v>
      </c>
      <c r="D90" s="7" t="s">
        <v>316</v>
      </c>
      <c r="E90" s="7" t="s">
        <v>2376</v>
      </c>
      <c r="F90" s="7">
        <v>472</v>
      </c>
      <c r="G90" s="7">
        <v>0.071</v>
      </c>
      <c r="H90" s="7">
        <v>32.4</v>
      </c>
      <c r="I90" s="7" t="s">
        <v>726</v>
      </c>
      <c r="J90" s="7" t="s">
        <v>726</v>
      </c>
      <c r="K90" s="7" t="s">
        <v>2595</v>
      </c>
      <c r="L90" s="7" t="s">
        <v>726</v>
      </c>
      <c r="M90" s="7" t="s">
        <v>726</v>
      </c>
      <c r="N90" s="7" t="s">
        <v>726</v>
      </c>
      <c r="S90" s="7" t="s">
        <v>2404</v>
      </c>
      <c r="T90" s="7" t="s">
        <v>1416</v>
      </c>
    </row>
    <row r="91" spans="1:20" ht="28.5">
      <c r="A91" s="7" t="s">
        <v>885</v>
      </c>
      <c r="B91" s="7">
        <v>17</v>
      </c>
      <c r="C91" s="7" t="s">
        <v>547</v>
      </c>
      <c r="D91" s="7" t="s">
        <v>316</v>
      </c>
      <c r="E91" s="7" t="s">
        <v>2376</v>
      </c>
      <c r="F91" s="7">
        <v>361</v>
      </c>
      <c r="G91" s="7">
        <v>0.071</v>
      </c>
      <c r="H91" s="7">
        <v>32.4</v>
      </c>
      <c r="I91" s="7" t="s">
        <v>843</v>
      </c>
      <c r="J91" s="7" t="s">
        <v>726</v>
      </c>
      <c r="K91" s="7" t="s">
        <v>2595</v>
      </c>
      <c r="L91" s="7" t="s">
        <v>726</v>
      </c>
      <c r="M91" s="7" t="s">
        <v>726</v>
      </c>
      <c r="N91" s="7" t="s">
        <v>726</v>
      </c>
      <c r="S91" s="7" t="s">
        <v>2404</v>
      </c>
      <c r="T91" s="7" t="s">
        <v>1416</v>
      </c>
    </row>
    <row r="92" spans="1:20" ht="28.5">
      <c r="A92" s="7" t="s">
        <v>885</v>
      </c>
      <c r="B92" s="7">
        <v>18</v>
      </c>
      <c r="C92" s="7" t="s">
        <v>547</v>
      </c>
      <c r="D92" s="7" t="s">
        <v>316</v>
      </c>
      <c r="E92" s="7" t="s">
        <v>2376</v>
      </c>
      <c r="F92" s="7">
        <v>361</v>
      </c>
      <c r="G92" s="7">
        <v>0.071</v>
      </c>
      <c r="H92" s="7">
        <v>32.4</v>
      </c>
      <c r="I92" s="7" t="s">
        <v>843</v>
      </c>
      <c r="J92" s="7" t="s">
        <v>726</v>
      </c>
      <c r="K92" s="7" t="s">
        <v>2595</v>
      </c>
      <c r="L92" s="7" t="s">
        <v>726</v>
      </c>
      <c r="M92" s="7" t="s">
        <v>726</v>
      </c>
      <c r="N92" s="7" t="s">
        <v>726</v>
      </c>
      <c r="S92" s="7" t="s">
        <v>2404</v>
      </c>
      <c r="T92" s="7" t="s">
        <v>1416</v>
      </c>
    </row>
    <row r="93" spans="1:20" ht="28.5">
      <c r="A93" s="7" t="s">
        <v>2031</v>
      </c>
      <c r="B93" s="7" t="s">
        <v>1099</v>
      </c>
      <c r="C93" s="7" t="s">
        <v>547</v>
      </c>
      <c r="D93" s="7" t="s">
        <v>316</v>
      </c>
      <c r="E93" s="7" t="s">
        <v>2376</v>
      </c>
      <c r="F93" s="7">
        <v>231</v>
      </c>
      <c r="G93" s="7">
        <v>0.06</v>
      </c>
      <c r="H93" s="7">
        <v>28.3</v>
      </c>
      <c r="I93" s="7" t="s">
        <v>843</v>
      </c>
      <c r="J93" s="7" t="s">
        <v>726</v>
      </c>
      <c r="K93" s="7" t="s">
        <v>2595</v>
      </c>
      <c r="L93" s="7" t="s">
        <v>726</v>
      </c>
      <c r="M93" s="7" t="s">
        <v>726</v>
      </c>
      <c r="N93" s="7" t="s">
        <v>726</v>
      </c>
      <c r="S93" s="7" t="s">
        <v>2404</v>
      </c>
      <c r="T93" s="7" t="s">
        <v>1416</v>
      </c>
    </row>
    <row r="94" spans="1:20" ht="28.5">
      <c r="A94" s="7" t="s">
        <v>2031</v>
      </c>
      <c r="B94" s="7" t="s">
        <v>1100</v>
      </c>
      <c r="C94" s="7" t="s">
        <v>547</v>
      </c>
      <c r="D94" s="7" t="s">
        <v>316</v>
      </c>
      <c r="E94" s="7" t="s">
        <v>2376</v>
      </c>
      <c r="F94" s="7">
        <v>223</v>
      </c>
      <c r="G94" s="7">
        <v>0.06</v>
      </c>
      <c r="H94" s="7">
        <v>28.3</v>
      </c>
      <c r="I94" s="7" t="s">
        <v>843</v>
      </c>
      <c r="J94" s="7" t="s">
        <v>726</v>
      </c>
      <c r="K94" s="7" t="s">
        <v>2595</v>
      </c>
      <c r="L94" s="7" t="s">
        <v>726</v>
      </c>
      <c r="M94" s="7" t="s">
        <v>726</v>
      </c>
      <c r="N94" s="7" t="s">
        <v>726</v>
      </c>
      <c r="S94" s="7" t="s">
        <v>2404</v>
      </c>
      <c r="T94" s="7" t="s">
        <v>1416</v>
      </c>
    </row>
    <row r="95" spans="1:20" ht="28.5">
      <c r="A95" s="7" t="s">
        <v>568</v>
      </c>
      <c r="B95" s="7">
        <v>6</v>
      </c>
      <c r="C95" s="7" t="s">
        <v>547</v>
      </c>
      <c r="D95" s="7" t="s">
        <v>316</v>
      </c>
      <c r="E95" s="7" t="s">
        <v>2376</v>
      </c>
      <c r="F95" s="7">
        <v>318</v>
      </c>
      <c r="G95" s="7">
        <v>0.062</v>
      </c>
      <c r="H95" s="7">
        <v>29.2</v>
      </c>
      <c r="I95" s="7" t="s">
        <v>726</v>
      </c>
      <c r="J95" s="7" t="s">
        <v>726</v>
      </c>
      <c r="K95" s="7" t="s">
        <v>726</v>
      </c>
      <c r="L95" s="7" t="s">
        <v>726</v>
      </c>
      <c r="M95" s="7" t="s">
        <v>726</v>
      </c>
      <c r="N95" s="7" t="s">
        <v>726</v>
      </c>
      <c r="S95" s="7" t="s">
        <v>1643</v>
      </c>
      <c r="T95" s="7" t="s">
        <v>1416</v>
      </c>
    </row>
    <row r="96" spans="1:20" ht="28.5">
      <c r="A96" s="7" t="s">
        <v>568</v>
      </c>
      <c r="B96" s="7" t="s">
        <v>564</v>
      </c>
      <c r="C96" s="7" t="s">
        <v>547</v>
      </c>
      <c r="D96" s="7" t="s">
        <v>316</v>
      </c>
      <c r="E96" s="7" t="s">
        <v>2376</v>
      </c>
      <c r="F96" s="7">
        <v>274</v>
      </c>
      <c r="G96" s="7">
        <v>0.062</v>
      </c>
      <c r="H96" s="7">
        <v>29.2</v>
      </c>
      <c r="I96" s="7" t="s">
        <v>23</v>
      </c>
      <c r="J96" s="7" t="s">
        <v>726</v>
      </c>
      <c r="K96" s="7" t="s">
        <v>726</v>
      </c>
      <c r="L96" s="7" t="s">
        <v>726</v>
      </c>
      <c r="M96" s="7" t="s">
        <v>726</v>
      </c>
      <c r="N96" s="7" t="s">
        <v>726</v>
      </c>
      <c r="S96" s="7" t="s">
        <v>1643</v>
      </c>
      <c r="T96" s="7" t="s">
        <v>1416</v>
      </c>
    </row>
    <row r="97" spans="1:20" ht="28.5">
      <c r="A97" s="7" t="s">
        <v>2110</v>
      </c>
      <c r="B97" s="7" t="s">
        <v>1262</v>
      </c>
      <c r="C97" s="7" t="s">
        <v>547</v>
      </c>
      <c r="D97" s="7" t="s">
        <v>316</v>
      </c>
      <c r="E97" s="7" t="s">
        <v>2459</v>
      </c>
      <c r="F97" s="7">
        <v>635</v>
      </c>
      <c r="G97" s="7">
        <v>0.063</v>
      </c>
      <c r="H97" s="7">
        <v>33.8</v>
      </c>
      <c r="I97" s="7" t="s">
        <v>726</v>
      </c>
      <c r="J97" s="7" t="s">
        <v>726</v>
      </c>
      <c r="K97" s="7" t="s">
        <v>2595</v>
      </c>
      <c r="L97" s="7" t="s">
        <v>726</v>
      </c>
      <c r="M97" s="7" t="s">
        <v>726</v>
      </c>
      <c r="N97" s="7" t="s">
        <v>726</v>
      </c>
      <c r="S97" s="7" t="s">
        <v>1643</v>
      </c>
      <c r="T97" s="7" t="s">
        <v>1416</v>
      </c>
    </row>
    <row r="98" spans="1:20" ht="28.5">
      <c r="A98" s="7" t="s">
        <v>2110</v>
      </c>
      <c r="B98" s="7" t="s">
        <v>1259</v>
      </c>
      <c r="C98" s="7" t="s">
        <v>547</v>
      </c>
      <c r="D98" s="7" t="s">
        <v>316</v>
      </c>
      <c r="E98" s="7" t="s">
        <v>2459</v>
      </c>
      <c r="F98" s="7">
        <v>635</v>
      </c>
      <c r="G98" s="7">
        <v>0.063</v>
      </c>
      <c r="H98" s="7">
        <v>33.8</v>
      </c>
      <c r="I98" s="7" t="s">
        <v>726</v>
      </c>
      <c r="J98" s="7" t="s">
        <v>726</v>
      </c>
      <c r="K98" s="7" t="s">
        <v>2595</v>
      </c>
      <c r="L98" s="7" t="s">
        <v>726</v>
      </c>
      <c r="M98" s="7" t="s">
        <v>726</v>
      </c>
      <c r="N98" s="7" t="s">
        <v>726</v>
      </c>
      <c r="S98" s="7" t="s">
        <v>1643</v>
      </c>
      <c r="T98" s="7" t="s">
        <v>1416</v>
      </c>
    </row>
    <row r="99" spans="1:20" ht="28.5">
      <c r="A99" s="7" t="s">
        <v>582</v>
      </c>
      <c r="B99" s="7">
        <v>1</v>
      </c>
      <c r="C99" s="7" t="s">
        <v>547</v>
      </c>
      <c r="D99" s="7" t="s">
        <v>316</v>
      </c>
      <c r="E99" s="7" t="s">
        <v>2459</v>
      </c>
      <c r="F99" s="7">
        <v>255</v>
      </c>
      <c r="G99" s="7">
        <v>0.06</v>
      </c>
      <c r="H99" s="7">
        <v>28.3</v>
      </c>
      <c r="I99" s="7" t="s">
        <v>726</v>
      </c>
      <c r="J99" s="7" t="s">
        <v>1214</v>
      </c>
      <c r="K99" s="7" t="s">
        <v>2595</v>
      </c>
      <c r="L99" s="7" t="s">
        <v>726</v>
      </c>
      <c r="M99" s="7" t="s">
        <v>726</v>
      </c>
      <c r="N99" s="7" t="s">
        <v>726</v>
      </c>
      <c r="S99" s="7" t="s">
        <v>1643</v>
      </c>
      <c r="T99" s="7" t="s">
        <v>1416</v>
      </c>
    </row>
    <row r="100" spans="1:20" ht="28.5">
      <c r="A100" s="7" t="s">
        <v>582</v>
      </c>
      <c r="B100" s="7">
        <v>2</v>
      </c>
      <c r="C100" s="7" t="s">
        <v>547</v>
      </c>
      <c r="D100" s="7" t="s">
        <v>316</v>
      </c>
      <c r="E100" s="7" t="s">
        <v>2459</v>
      </c>
      <c r="F100" s="7">
        <v>260</v>
      </c>
      <c r="G100" s="7">
        <v>0.06</v>
      </c>
      <c r="H100" s="7">
        <v>28.3</v>
      </c>
      <c r="I100" s="7" t="s">
        <v>726</v>
      </c>
      <c r="J100" s="7" t="s">
        <v>1214</v>
      </c>
      <c r="K100" s="7" t="s">
        <v>2595</v>
      </c>
      <c r="L100" s="7" t="s">
        <v>726</v>
      </c>
      <c r="M100" s="7" t="s">
        <v>726</v>
      </c>
      <c r="N100" s="7" t="s">
        <v>726</v>
      </c>
      <c r="S100" s="7" t="s">
        <v>1643</v>
      </c>
      <c r="T100" s="7" t="s">
        <v>1416</v>
      </c>
    </row>
    <row r="101" spans="1:20" ht="28.5">
      <c r="A101" s="7" t="s">
        <v>2406</v>
      </c>
      <c r="B101" s="7">
        <v>1</v>
      </c>
      <c r="C101" s="7" t="s">
        <v>547</v>
      </c>
      <c r="D101" s="7" t="s">
        <v>316</v>
      </c>
      <c r="E101" s="7" t="s">
        <v>2459</v>
      </c>
      <c r="F101" s="7">
        <v>260</v>
      </c>
      <c r="G101" s="7">
        <v>0.047</v>
      </c>
      <c r="H101" s="7">
        <v>30.6</v>
      </c>
      <c r="I101" s="7" t="s">
        <v>726</v>
      </c>
      <c r="J101" s="7" t="s">
        <v>726</v>
      </c>
      <c r="K101" s="7" t="s">
        <v>2595</v>
      </c>
      <c r="L101" s="7" t="s">
        <v>726</v>
      </c>
      <c r="M101" s="7" t="s">
        <v>726</v>
      </c>
      <c r="N101" s="7" t="s">
        <v>726</v>
      </c>
      <c r="S101" s="7" t="s">
        <v>1643</v>
      </c>
      <c r="T101" s="7" t="s">
        <v>1416</v>
      </c>
    </row>
    <row r="102" spans="1:20" ht="28.5">
      <c r="A102" s="7" t="s">
        <v>2406</v>
      </c>
      <c r="B102" s="7">
        <v>2</v>
      </c>
      <c r="C102" s="7" t="s">
        <v>547</v>
      </c>
      <c r="D102" s="7" t="s">
        <v>316</v>
      </c>
      <c r="E102" s="7" t="s">
        <v>2459</v>
      </c>
      <c r="F102" s="7">
        <v>355</v>
      </c>
      <c r="G102" s="7">
        <v>0.047</v>
      </c>
      <c r="H102" s="7">
        <v>30.6</v>
      </c>
      <c r="I102" s="7" t="s">
        <v>726</v>
      </c>
      <c r="J102" s="7" t="s">
        <v>726</v>
      </c>
      <c r="K102" s="7" t="s">
        <v>2595</v>
      </c>
      <c r="L102" s="7" t="s">
        <v>726</v>
      </c>
      <c r="M102" s="7" t="s">
        <v>726</v>
      </c>
      <c r="N102" s="7" t="s">
        <v>1214</v>
      </c>
      <c r="Q102" s="7">
        <v>2013</v>
      </c>
      <c r="S102" s="7" t="s">
        <v>1643</v>
      </c>
      <c r="T102" s="7" t="s">
        <v>1416</v>
      </c>
    </row>
    <row r="103" spans="1:20" ht="28.5">
      <c r="A103" s="7" t="s">
        <v>2406</v>
      </c>
      <c r="B103" s="7">
        <v>3</v>
      </c>
      <c r="C103" s="7" t="s">
        <v>547</v>
      </c>
      <c r="D103" s="7" t="s">
        <v>316</v>
      </c>
      <c r="E103" s="7" t="s">
        <v>2459</v>
      </c>
      <c r="F103" s="7">
        <v>825</v>
      </c>
      <c r="G103" s="7">
        <v>0.047</v>
      </c>
      <c r="H103" s="7">
        <v>30.6</v>
      </c>
      <c r="I103" s="7" t="s">
        <v>726</v>
      </c>
      <c r="J103" s="7" t="s">
        <v>1214</v>
      </c>
      <c r="K103" s="7" t="s">
        <v>2595</v>
      </c>
      <c r="L103" s="7" t="s">
        <v>726</v>
      </c>
      <c r="M103" s="7" t="s">
        <v>726</v>
      </c>
      <c r="N103" s="7" t="s">
        <v>726</v>
      </c>
      <c r="S103" s="7" t="s">
        <v>1643</v>
      </c>
      <c r="T103" s="7" t="s">
        <v>1416</v>
      </c>
    </row>
    <row r="104" spans="1:20" ht="28.5">
      <c r="A104" s="7" t="s">
        <v>1135</v>
      </c>
      <c r="B104" s="7">
        <v>1</v>
      </c>
      <c r="C104" s="7" t="s">
        <v>547</v>
      </c>
      <c r="D104" s="7" t="s">
        <v>316</v>
      </c>
      <c r="E104" s="7" t="s">
        <v>2459</v>
      </c>
      <c r="F104" s="7">
        <v>770</v>
      </c>
      <c r="G104" s="7">
        <v>0.063</v>
      </c>
      <c r="H104" s="7">
        <v>33.8</v>
      </c>
      <c r="I104" s="7" t="s">
        <v>726</v>
      </c>
      <c r="J104" s="7" t="s">
        <v>1214</v>
      </c>
      <c r="K104" s="7" t="s">
        <v>2595</v>
      </c>
      <c r="L104" s="7" t="s">
        <v>726</v>
      </c>
      <c r="M104" s="7" t="s">
        <v>726</v>
      </c>
      <c r="N104" s="7" t="s">
        <v>726</v>
      </c>
      <c r="S104" s="7" t="s">
        <v>1643</v>
      </c>
      <c r="T104" s="7" t="s">
        <v>1416</v>
      </c>
    </row>
    <row r="105" spans="1:20" ht="28.5">
      <c r="A105" s="7" t="s">
        <v>1135</v>
      </c>
      <c r="B105" s="7">
        <v>2</v>
      </c>
      <c r="C105" s="7" t="s">
        <v>547</v>
      </c>
      <c r="D105" s="7" t="s">
        <v>316</v>
      </c>
      <c r="E105" s="7" t="s">
        <v>2459</v>
      </c>
      <c r="F105" s="7">
        <v>785</v>
      </c>
      <c r="G105" s="7">
        <v>0.063</v>
      </c>
      <c r="H105" s="7">
        <v>33.8</v>
      </c>
      <c r="I105" s="7" t="s">
        <v>726</v>
      </c>
      <c r="J105" s="7" t="s">
        <v>726</v>
      </c>
      <c r="K105" s="7" t="s">
        <v>2595</v>
      </c>
      <c r="L105" s="7" t="s">
        <v>726</v>
      </c>
      <c r="M105" s="7" t="s">
        <v>726</v>
      </c>
      <c r="N105" s="7" t="s">
        <v>726</v>
      </c>
      <c r="S105" s="7" t="s">
        <v>1643</v>
      </c>
      <c r="T105" s="7" t="s">
        <v>1416</v>
      </c>
    </row>
    <row r="106" spans="1:20" ht="28.5">
      <c r="A106" s="7" t="s">
        <v>1135</v>
      </c>
      <c r="B106" s="7">
        <v>3</v>
      </c>
      <c r="C106" s="7" t="s">
        <v>547</v>
      </c>
      <c r="D106" s="7" t="s">
        <v>316</v>
      </c>
      <c r="E106" s="7" t="s">
        <v>2459</v>
      </c>
      <c r="F106" s="7">
        <v>785</v>
      </c>
      <c r="G106" s="7">
        <v>0.063</v>
      </c>
      <c r="H106" s="7">
        <v>33.8</v>
      </c>
      <c r="I106" s="7" t="s">
        <v>843</v>
      </c>
      <c r="J106" s="7" t="s">
        <v>1214</v>
      </c>
      <c r="K106" s="7" t="s">
        <v>2595</v>
      </c>
      <c r="L106" s="7" t="s">
        <v>726</v>
      </c>
      <c r="M106" s="7" t="s">
        <v>726</v>
      </c>
      <c r="N106" s="7" t="s">
        <v>726</v>
      </c>
      <c r="S106" s="7" t="s">
        <v>1643</v>
      </c>
      <c r="T106" s="7" t="s">
        <v>1416</v>
      </c>
    </row>
    <row r="107" spans="1:20" ht="28.5">
      <c r="A107" s="7" t="s">
        <v>1135</v>
      </c>
      <c r="B107" s="7">
        <v>4</v>
      </c>
      <c r="C107" s="7" t="s">
        <v>547</v>
      </c>
      <c r="D107" s="7" t="s">
        <v>316</v>
      </c>
      <c r="E107" s="7" t="s">
        <v>2459</v>
      </c>
      <c r="F107" s="7">
        <v>775</v>
      </c>
      <c r="G107" s="7">
        <v>0.063</v>
      </c>
      <c r="H107" s="7">
        <v>33.8</v>
      </c>
      <c r="I107" s="7" t="s">
        <v>843</v>
      </c>
      <c r="J107" s="7" t="s">
        <v>1214</v>
      </c>
      <c r="K107" s="7" t="s">
        <v>2595</v>
      </c>
      <c r="L107" s="7" t="s">
        <v>726</v>
      </c>
      <c r="M107" s="7" t="s">
        <v>726</v>
      </c>
      <c r="N107" s="7" t="s">
        <v>726</v>
      </c>
      <c r="S107" s="7" t="s">
        <v>1643</v>
      </c>
      <c r="T107" s="7" t="s">
        <v>1416</v>
      </c>
    </row>
    <row r="108" spans="1:20" ht="28.5">
      <c r="A108" s="7" t="s">
        <v>1547</v>
      </c>
      <c r="B108" s="7">
        <v>2</v>
      </c>
      <c r="C108" s="7" t="s">
        <v>547</v>
      </c>
      <c r="D108" s="7" t="s">
        <v>316</v>
      </c>
      <c r="E108" s="7" t="s">
        <v>2459</v>
      </c>
      <c r="F108" s="7">
        <v>251</v>
      </c>
      <c r="G108" s="7">
        <v>0.06</v>
      </c>
      <c r="H108" s="7">
        <v>28.3</v>
      </c>
      <c r="I108" s="7" t="s">
        <v>726</v>
      </c>
      <c r="J108" s="7" t="s">
        <v>726</v>
      </c>
      <c r="K108" s="7" t="s">
        <v>2595</v>
      </c>
      <c r="L108" s="7" t="s">
        <v>726</v>
      </c>
      <c r="M108" s="7" t="s">
        <v>726</v>
      </c>
      <c r="N108" s="7" t="s">
        <v>726</v>
      </c>
      <c r="S108" s="7" t="s">
        <v>1643</v>
      </c>
      <c r="T108" s="7" t="s">
        <v>1416</v>
      </c>
    </row>
    <row r="109" spans="1:20" ht="28.5">
      <c r="A109" s="7" t="s">
        <v>1547</v>
      </c>
      <c r="B109" s="7">
        <v>3</v>
      </c>
      <c r="C109" s="7" t="s">
        <v>547</v>
      </c>
      <c r="D109" s="7" t="s">
        <v>316</v>
      </c>
      <c r="E109" s="7" t="s">
        <v>2459</v>
      </c>
      <c r="F109" s="7">
        <v>272</v>
      </c>
      <c r="G109" s="7">
        <v>0.06</v>
      </c>
      <c r="H109" s="7">
        <v>28.3</v>
      </c>
      <c r="I109" s="7" t="s">
        <v>726</v>
      </c>
      <c r="J109" s="7" t="s">
        <v>726</v>
      </c>
      <c r="K109" s="7" t="s">
        <v>2595</v>
      </c>
      <c r="L109" s="7" t="s">
        <v>726</v>
      </c>
      <c r="M109" s="7" t="s">
        <v>726</v>
      </c>
      <c r="N109" s="7" t="s">
        <v>726</v>
      </c>
      <c r="S109" s="7" t="s">
        <v>1643</v>
      </c>
      <c r="T109" s="7" t="s">
        <v>1416</v>
      </c>
    </row>
    <row r="110" spans="1:20" ht="28.5">
      <c r="A110" s="7" t="s">
        <v>1687</v>
      </c>
      <c r="B110" s="7">
        <v>6</v>
      </c>
      <c r="C110" s="7" t="s">
        <v>547</v>
      </c>
      <c r="D110" s="7" t="s">
        <v>316</v>
      </c>
      <c r="E110" s="7" t="s">
        <v>2459</v>
      </c>
      <c r="F110" s="7">
        <v>312</v>
      </c>
      <c r="G110" s="7">
        <v>0.071</v>
      </c>
      <c r="H110" s="7">
        <v>32.6</v>
      </c>
      <c r="I110" s="7" t="s">
        <v>726</v>
      </c>
      <c r="J110" s="7" t="s">
        <v>726</v>
      </c>
      <c r="K110" s="7" t="s">
        <v>2595</v>
      </c>
      <c r="L110" s="7" t="s">
        <v>726</v>
      </c>
      <c r="M110" s="7" t="s">
        <v>726</v>
      </c>
      <c r="N110" s="7" t="s">
        <v>726</v>
      </c>
      <c r="S110" s="7" t="s">
        <v>1643</v>
      </c>
      <c r="T110" s="7" t="s">
        <v>1416</v>
      </c>
    </row>
    <row r="111" spans="1:20" ht="28.5">
      <c r="A111" s="7" t="s">
        <v>1687</v>
      </c>
      <c r="B111" s="7">
        <v>7</v>
      </c>
      <c r="C111" s="7" t="s">
        <v>547</v>
      </c>
      <c r="D111" s="7" t="s">
        <v>316</v>
      </c>
      <c r="E111" s="7" t="s">
        <v>2459</v>
      </c>
      <c r="F111" s="7">
        <v>440</v>
      </c>
      <c r="G111" s="7">
        <v>0.071</v>
      </c>
      <c r="H111" s="7">
        <v>32.6</v>
      </c>
      <c r="I111" s="7" t="s">
        <v>726</v>
      </c>
      <c r="J111" s="7" t="s">
        <v>726</v>
      </c>
      <c r="K111" s="7" t="s">
        <v>2595</v>
      </c>
      <c r="L111" s="7" t="s">
        <v>726</v>
      </c>
      <c r="M111" s="7" t="s">
        <v>726</v>
      </c>
      <c r="N111" s="7" t="s">
        <v>726</v>
      </c>
      <c r="S111" s="7" t="s">
        <v>1643</v>
      </c>
      <c r="T111" s="7" t="s">
        <v>1416</v>
      </c>
    </row>
    <row r="112" spans="1:20" ht="28.5">
      <c r="A112" s="7" t="s">
        <v>1078</v>
      </c>
      <c r="B112" s="7">
        <v>9</v>
      </c>
      <c r="C112" s="7" t="s">
        <v>547</v>
      </c>
      <c r="D112" s="7" t="s">
        <v>316</v>
      </c>
      <c r="E112" s="7" t="s">
        <v>2459</v>
      </c>
      <c r="F112" s="7">
        <v>520</v>
      </c>
      <c r="G112" s="7">
        <v>0.077</v>
      </c>
      <c r="H112" s="7">
        <v>34.4</v>
      </c>
      <c r="I112" s="7" t="s">
        <v>726</v>
      </c>
      <c r="J112" s="7" t="s">
        <v>726</v>
      </c>
      <c r="K112" s="7" t="s">
        <v>2595</v>
      </c>
      <c r="L112" s="7" t="s">
        <v>726</v>
      </c>
      <c r="M112" s="7" t="s">
        <v>726</v>
      </c>
      <c r="N112" s="7" t="s">
        <v>726</v>
      </c>
      <c r="S112" s="7" t="s">
        <v>1643</v>
      </c>
      <c r="T112" s="7" t="s">
        <v>1416</v>
      </c>
    </row>
    <row r="113" spans="1:20" ht="28.5">
      <c r="A113" s="7" t="s">
        <v>1032</v>
      </c>
      <c r="B113" s="7">
        <v>1</v>
      </c>
      <c r="C113" s="7" t="s">
        <v>547</v>
      </c>
      <c r="D113" s="7" t="s">
        <v>316</v>
      </c>
      <c r="E113" s="7" t="s">
        <v>1303</v>
      </c>
      <c r="F113" s="7">
        <v>586</v>
      </c>
      <c r="G113" s="7">
        <v>0.077</v>
      </c>
      <c r="H113" s="7">
        <v>34.4</v>
      </c>
      <c r="I113" s="7" t="s">
        <v>726</v>
      </c>
      <c r="J113" s="7" t="s">
        <v>1214</v>
      </c>
      <c r="K113" s="7" t="s">
        <v>2595</v>
      </c>
      <c r="L113" s="7" t="s">
        <v>755</v>
      </c>
      <c r="M113" s="7" t="s">
        <v>726</v>
      </c>
      <c r="N113" s="7" t="s">
        <v>726</v>
      </c>
      <c r="S113" s="7" t="s">
        <v>1643</v>
      </c>
      <c r="T113" s="7" t="s">
        <v>1416</v>
      </c>
    </row>
    <row r="114" spans="1:20" ht="28.5">
      <c r="A114" s="7" t="s">
        <v>1032</v>
      </c>
      <c r="B114" s="7">
        <v>2</v>
      </c>
      <c r="C114" s="7" t="s">
        <v>547</v>
      </c>
      <c r="D114" s="7" t="s">
        <v>316</v>
      </c>
      <c r="E114" s="7" t="s">
        <v>1303</v>
      </c>
      <c r="F114" s="7">
        <v>586</v>
      </c>
      <c r="G114" s="7">
        <v>0.077</v>
      </c>
      <c r="H114" s="7">
        <v>34.4</v>
      </c>
      <c r="I114" s="7" t="s">
        <v>726</v>
      </c>
      <c r="J114" s="7" t="s">
        <v>1214</v>
      </c>
      <c r="K114" s="7" t="s">
        <v>2595</v>
      </c>
      <c r="L114" s="7" t="s">
        <v>755</v>
      </c>
      <c r="M114" s="7" t="s">
        <v>726</v>
      </c>
      <c r="N114" s="7" t="s">
        <v>726</v>
      </c>
      <c r="S114" s="7" t="s">
        <v>1643</v>
      </c>
      <c r="T114" s="7" t="s">
        <v>1416</v>
      </c>
    </row>
    <row r="115" spans="1:20" ht="28.5">
      <c r="A115" s="7" t="s">
        <v>1032</v>
      </c>
      <c r="B115" s="7">
        <v>3</v>
      </c>
      <c r="C115" s="7" t="s">
        <v>547</v>
      </c>
      <c r="D115" s="7" t="s">
        <v>316</v>
      </c>
      <c r="E115" s="7" t="s">
        <v>1303</v>
      </c>
      <c r="F115" s="7">
        <v>592</v>
      </c>
      <c r="G115" s="7">
        <v>0.077</v>
      </c>
      <c r="H115" s="7">
        <v>34.4</v>
      </c>
      <c r="I115" s="7" t="s">
        <v>1651</v>
      </c>
      <c r="J115" s="7" t="s">
        <v>726</v>
      </c>
      <c r="K115" s="7" t="s">
        <v>2248</v>
      </c>
      <c r="L115" s="7" t="s">
        <v>755</v>
      </c>
      <c r="M115" s="7" t="s">
        <v>726</v>
      </c>
      <c r="N115" s="7" t="s">
        <v>726</v>
      </c>
      <c r="S115" s="7" t="s">
        <v>1643</v>
      </c>
      <c r="T115" s="7" t="s">
        <v>1416</v>
      </c>
    </row>
    <row r="116" spans="1:20" ht="28.5">
      <c r="A116" s="7" t="s">
        <v>2574</v>
      </c>
      <c r="B116" s="7">
        <v>1</v>
      </c>
      <c r="C116" s="7" t="s">
        <v>547</v>
      </c>
      <c r="D116" s="7" t="s">
        <v>316</v>
      </c>
      <c r="E116" s="7" t="s">
        <v>1303</v>
      </c>
      <c r="F116" s="7">
        <v>340</v>
      </c>
      <c r="G116" s="7">
        <v>0.072</v>
      </c>
      <c r="H116" s="7">
        <v>32.7</v>
      </c>
      <c r="I116" s="7" t="s">
        <v>843</v>
      </c>
      <c r="J116" s="7" t="s">
        <v>1214</v>
      </c>
      <c r="K116" s="7" t="s">
        <v>2595</v>
      </c>
      <c r="L116" s="7" t="s">
        <v>726</v>
      </c>
      <c r="M116" s="7" t="s">
        <v>726</v>
      </c>
      <c r="N116" s="7" t="s">
        <v>726</v>
      </c>
      <c r="S116" s="7" t="s">
        <v>1643</v>
      </c>
      <c r="T116" s="7" t="s">
        <v>1416</v>
      </c>
    </row>
    <row r="117" spans="1:20" ht="28.5">
      <c r="A117" s="7" t="s">
        <v>2574</v>
      </c>
      <c r="B117" s="7">
        <v>2</v>
      </c>
      <c r="C117" s="7" t="s">
        <v>547</v>
      </c>
      <c r="D117" s="7" t="s">
        <v>316</v>
      </c>
      <c r="E117" s="7" t="s">
        <v>1303</v>
      </c>
      <c r="F117" s="7">
        <v>560</v>
      </c>
      <c r="G117" s="7">
        <v>0.072</v>
      </c>
      <c r="H117" s="7">
        <v>32.7</v>
      </c>
      <c r="I117" s="7" t="s">
        <v>843</v>
      </c>
      <c r="J117" s="7" t="s">
        <v>1214</v>
      </c>
      <c r="K117" s="7" t="s">
        <v>2595</v>
      </c>
      <c r="L117" s="7" t="s">
        <v>726</v>
      </c>
      <c r="M117" s="7" t="s">
        <v>726</v>
      </c>
      <c r="N117" s="7" t="s">
        <v>726</v>
      </c>
      <c r="S117" s="7" t="s">
        <v>1643</v>
      </c>
      <c r="T117" s="7" t="s">
        <v>1416</v>
      </c>
    </row>
    <row r="118" spans="1:20" ht="28.5">
      <c r="A118" s="7" t="s">
        <v>675</v>
      </c>
      <c r="B118" s="7">
        <v>4</v>
      </c>
      <c r="C118" s="7" t="s">
        <v>547</v>
      </c>
      <c r="D118" s="7" t="s">
        <v>316</v>
      </c>
      <c r="E118" s="7" t="s">
        <v>1303</v>
      </c>
      <c r="F118" s="7">
        <v>200</v>
      </c>
      <c r="G118" s="7">
        <v>0.06</v>
      </c>
      <c r="H118" s="7">
        <v>28.3</v>
      </c>
      <c r="I118" s="7" t="s">
        <v>843</v>
      </c>
      <c r="J118" s="7" t="s">
        <v>1214</v>
      </c>
      <c r="K118" s="7" t="s">
        <v>2248</v>
      </c>
      <c r="L118" s="7" t="s">
        <v>726</v>
      </c>
      <c r="M118" s="7" t="s">
        <v>726</v>
      </c>
      <c r="N118" s="7" t="s">
        <v>726</v>
      </c>
      <c r="S118" s="7" t="s">
        <v>1643</v>
      </c>
      <c r="T118" s="7" t="s">
        <v>1416</v>
      </c>
    </row>
    <row r="119" spans="1:20" ht="28.5">
      <c r="A119" s="7" t="s">
        <v>1763</v>
      </c>
      <c r="B119" s="7">
        <v>1</v>
      </c>
      <c r="C119" s="7" t="s">
        <v>547</v>
      </c>
      <c r="D119" s="7" t="s">
        <v>316</v>
      </c>
      <c r="E119" s="7" t="s">
        <v>1303</v>
      </c>
      <c r="F119" s="7">
        <v>358</v>
      </c>
      <c r="G119" s="7">
        <v>0.064</v>
      </c>
      <c r="H119" s="7">
        <v>29.9</v>
      </c>
      <c r="I119" s="7" t="s">
        <v>843</v>
      </c>
      <c r="J119" s="7" t="s">
        <v>1214</v>
      </c>
      <c r="K119" s="7" t="s">
        <v>2595</v>
      </c>
      <c r="L119" s="7" t="s">
        <v>726</v>
      </c>
      <c r="M119" s="7" t="s">
        <v>726</v>
      </c>
      <c r="N119" s="7" t="s">
        <v>726</v>
      </c>
      <c r="S119" s="7" t="s">
        <v>1643</v>
      </c>
      <c r="T119" s="7" t="s">
        <v>1416</v>
      </c>
    </row>
    <row r="120" spans="1:20" ht="28.5">
      <c r="A120" s="7" t="s">
        <v>952</v>
      </c>
      <c r="B120" s="7">
        <v>2</v>
      </c>
      <c r="C120" s="7" t="s">
        <v>547</v>
      </c>
      <c r="D120" s="7" t="s">
        <v>316</v>
      </c>
      <c r="E120" s="7" t="s">
        <v>1303</v>
      </c>
      <c r="F120" s="7">
        <v>263</v>
      </c>
      <c r="G120" s="7">
        <v>0.062</v>
      </c>
      <c r="H120" s="7">
        <v>29.2</v>
      </c>
      <c r="I120" s="7" t="s">
        <v>726</v>
      </c>
      <c r="J120" s="7" t="s">
        <v>726</v>
      </c>
      <c r="K120" s="7" t="s">
        <v>2595</v>
      </c>
      <c r="L120" s="7" t="s">
        <v>755</v>
      </c>
      <c r="M120" s="7" t="s">
        <v>726</v>
      </c>
      <c r="N120" s="7" t="s">
        <v>726</v>
      </c>
      <c r="S120" s="7" t="s">
        <v>1643</v>
      </c>
      <c r="T120" s="7" t="s">
        <v>1416</v>
      </c>
    </row>
    <row r="121" spans="1:20" ht="28.5">
      <c r="A121" s="7" t="s">
        <v>952</v>
      </c>
      <c r="B121" s="7">
        <v>3</v>
      </c>
      <c r="C121" s="7" t="s">
        <v>547</v>
      </c>
      <c r="D121" s="7" t="s">
        <v>316</v>
      </c>
      <c r="E121" s="7" t="s">
        <v>1303</v>
      </c>
      <c r="F121" s="7">
        <v>335</v>
      </c>
      <c r="G121" s="7">
        <v>0.062</v>
      </c>
      <c r="H121" s="7">
        <v>29.2</v>
      </c>
      <c r="I121" s="7" t="s">
        <v>726</v>
      </c>
      <c r="J121" s="7" t="s">
        <v>1214</v>
      </c>
      <c r="K121" s="7" t="s">
        <v>2595</v>
      </c>
      <c r="L121" s="7" t="s">
        <v>755</v>
      </c>
      <c r="M121" s="7" t="s">
        <v>726</v>
      </c>
      <c r="N121" s="7" t="s">
        <v>726</v>
      </c>
      <c r="S121" s="7" t="s">
        <v>1643</v>
      </c>
      <c r="T121" s="7" t="s">
        <v>1416</v>
      </c>
    </row>
    <row r="122" spans="1:20" ht="28.5">
      <c r="A122" s="7" t="s">
        <v>1114</v>
      </c>
      <c r="B122" s="7">
        <v>6</v>
      </c>
      <c r="C122" s="7" t="s">
        <v>547</v>
      </c>
      <c r="D122" s="7" t="s">
        <v>316</v>
      </c>
      <c r="E122" s="7" t="s">
        <v>1303</v>
      </c>
      <c r="F122" s="7">
        <v>438</v>
      </c>
      <c r="G122" s="7">
        <v>0.077</v>
      </c>
      <c r="H122" s="7">
        <v>34.4</v>
      </c>
      <c r="J122" s="7" t="s">
        <v>1214</v>
      </c>
      <c r="K122" s="7" t="s">
        <v>2248</v>
      </c>
      <c r="L122" s="7" t="s">
        <v>755</v>
      </c>
      <c r="M122" s="7" t="s">
        <v>1651</v>
      </c>
      <c r="N122" s="7" t="s">
        <v>726</v>
      </c>
      <c r="P122" s="7">
        <v>2013</v>
      </c>
      <c r="S122" s="7" t="s">
        <v>1643</v>
      </c>
      <c r="T122" s="7" t="s">
        <v>1416</v>
      </c>
    </row>
    <row r="123" spans="1:20" ht="28.5">
      <c r="A123" s="7" t="s">
        <v>2535</v>
      </c>
      <c r="B123" s="7">
        <v>2</v>
      </c>
      <c r="C123" s="7" t="s">
        <v>547</v>
      </c>
      <c r="D123" s="7" t="s">
        <v>316</v>
      </c>
      <c r="E123" s="7" t="s">
        <v>1303</v>
      </c>
      <c r="F123" s="7">
        <v>215</v>
      </c>
      <c r="G123" s="7">
        <v>0.06</v>
      </c>
      <c r="H123" s="7">
        <v>28.3</v>
      </c>
      <c r="I123" s="7" t="s">
        <v>726</v>
      </c>
      <c r="J123" s="7" t="s">
        <v>726</v>
      </c>
      <c r="K123" s="7" t="s">
        <v>2248</v>
      </c>
      <c r="L123" s="7" t="s">
        <v>755</v>
      </c>
      <c r="M123" s="7" t="s">
        <v>726</v>
      </c>
      <c r="N123" s="7" t="s">
        <v>726</v>
      </c>
      <c r="S123" s="7" t="s">
        <v>1643</v>
      </c>
      <c r="T123" s="7" t="s">
        <v>1416</v>
      </c>
    </row>
    <row r="124" spans="1:20" ht="28.5">
      <c r="A124" s="7" t="s">
        <v>254</v>
      </c>
      <c r="B124" s="7">
        <v>1</v>
      </c>
      <c r="C124" s="7" t="s">
        <v>547</v>
      </c>
      <c r="D124" s="7" t="s">
        <v>316</v>
      </c>
      <c r="E124" s="7" t="s">
        <v>1303</v>
      </c>
      <c r="F124" s="7">
        <v>605</v>
      </c>
      <c r="G124" s="7">
        <v>0.066</v>
      </c>
      <c r="H124" s="7">
        <v>33.9</v>
      </c>
      <c r="I124" s="7" t="s">
        <v>726</v>
      </c>
      <c r="J124" s="7" t="s">
        <v>726</v>
      </c>
      <c r="K124" s="7" t="s">
        <v>2595</v>
      </c>
      <c r="L124" s="7" t="s">
        <v>726</v>
      </c>
      <c r="M124" s="7" t="s">
        <v>726</v>
      </c>
      <c r="N124" s="7" t="s">
        <v>726</v>
      </c>
      <c r="S124" s="7" t="s">
        <v>1643</v>
      </c>
      <c r="T124" s="7" t="s">
        <v>1416</v>
      </c>
    </row>
    <row r="125" spans="1:20" ht="28.5">
      <c r="A125" s="7" t="s">
        <v>254</v>
      </c>
      <c r="B125" s="7">
        <v>2</v>
      </c>
      <c r="C125" s="7" t="s">
        <v>547</v>
      </c>
      <c r="D125" s="7" t="s">
        <v>316</v>
      </c>
      <c r="E125" s="7" t="s">
        <v>1303</v>
      </c>
      <c r="F125" s="7">
        <v>594</v>
      </c>
      <c r="G125" s="7">
        <v>0.066</v>
      </c>
      <c r="H125" s="7">
        <v>33.9</v>
      </c>
      <c r="I125" s="7" t="s">
        <v>726</v>
      </c>
      <c r="J125" s="7" t="s">
        <v>726</v>
      </c>
      <c r="K125" s="7" t="s">
        <v>2595</v>
      </c>
      <c r="L125" s="7" t="s">
        <v>726</v>
      </c>
      <c r="M125" s="7" t="s">
        <v>726</v>
      </c>
      <c r="N125" s="7" t="s">
        <v>726</v>
      </c>
      <c r="S125" s="7" t="s">
        <v>1643</v>
      </c>
      <c r="T125" s="7" t="s">
        <v>1416</v>
      </c>
    </row>
    <row r="126" spans="1:20" ht="28.5">
      <c r="A126" s="7" t="s">
        <v>254</v>
      </c>
      <c r="B126" s="7">
        <v>3</v>
      </c>
      <c r="C126" s="7" t="s">
        <v>547</v>
      </c>
      <c r="D126" s="7" t="s">
        <v>316</v>
      </c>
      <c r="E126" s="7" t="s">
        <v>1303</v>
      </c>
      <c r="F126" s="7">
        <v>603</v>
      </c>
      <c r="G126" s="7">
        <v>0.066</v>
      </c>
      <c r="H126" s="7">
        <v>33.9</v>
      </c>
      <c r="I126" s="7" t="s">
        <v>726</v>
      </c>
      <c r="J126" s="7" t="s">
        <v>726</v>
      </c>
      <c r="K126" s="7" t="s">
        <v>2595</v>
      </c>
      <c r="L126" s="7" t="s">
        <v>726</v>
      </c>
      <c r="M126" s="7" t="s">
        <v>726</v>
      </c>
      <c r="N126" s="7" t="s">
        <v>726</v>
      </c>
      <c r="S126" s="7" t="s">
        <v>1643</v>
      </c>
      <c r="T126" s="7" t="s">
        <v>1416</v>
      </c>
    </row>
    <row r="127" spans="1:20" ht="28.5">
      <c r="A127" s="7" t="s">
        <v>254</v>
      </c>
      <c r="B127" s="7">
        <v>4</v>
      </c>
      <c r="C127" s="7" t="s">
        <v>547</v>
      </c>
      <c r="D127" s="7" t="s">
        <v>316</v>
      </c>
      <c r="E127" s="7" t="s">
        <v>1303</v>
      </c>
      <c r="F127" s="7">
        <v>604</v>
      </c>
      <c r="G127" s="7">
        <v>0.066</v>
      </c>
      <c r="H127" s="7">
        <v>33.9</v>
      </c>
      <c r="I127" s="7" t="s">
        <v>726</v>
      </c>
      <c r="J127" s="7" t="s">
        <v>726</v>
      </c>
      <c r="K127" s="7" t="s">
        <v>2595</v>
      </c>
      <c r="L127" s="7" t="s">
        <v>726</v>
      </c>
      <c r="M127" s="7" t="s">
        <v>726</v>
      </c>
      <c r="N127" s="7" t="s">
        <v>726</v>
      </c>
      <c r="S127" s="7" t="s">
        <v>1643</v>
      </c>
      <c r="T127" s="7" t="s">
        <v>1416</v>
      </c>
    </row>
    <row r="128" spans="1:20" ht="28.5">
      <c r="A128" s="7" t="s">
        <v>917</v>
      </c>
      <c r="B128" s="7">
        <v>3</v>
      </c>
      <c r="C128" s="7" t="s">
        <v>547</v>
      </c>
      <c r="D128" s="7" t="s">
        <v>316</v>
      </c>
      <c r="E128" s="7" t="s">
        <v>1303</v>
      </c>
      <c r="F128" s="7">
        <v>261</v>
      </c>
      <c r="G128" s="7">
        <v>0.062</v>
      </c>
      <c r="H128" s="7">
        <v>29.2</v>
      </c>
      <c r="I128" s="7" t="s">
        <v>726</v>
      </c>
      <c r="J128" s="7" t="s">
        <v>726</v>
      </c>
      <c r="K128" s="7" t="s">
        <v>2595</v>
      </c>
      <c r="L128" s="7" t="s">
        <v>726</v>
      </c>
      <c r="M128" s="7" t="s">
        <v>726</v>
      </c>
      <c r="N128" s="7" t="s">
        <v>726</v>
      </c>
      <c r="S128" s="7" t="s">
        <v>1643</v>
      </c>
      <c r="T128" s="7" t="s">
        <v>1416</v>
      </c>
    </row>
    <row r="129" spans="1:20" ht="28.5">
      <c r="A129" s="7" t="s">
        <v>917</v>
      </c>
      <c r="B129" s="7">
        <v>4</v>
      </c>
      <c r="C129" s="7" t="s">
        <v>547</v>
      </c>
      <c r="D129" s="7" t="s">
        <v>316</v>
      </c>
      <c r="E129" s="7" t="s">
        <v>1303</v>
      </c>
      <c r="F129" s="7">
        <v>342</v>
      </c>
      <c r="G129" s="7">
        <v>0.062</v>
      </c>
      <c r="H129" s="7">
        <v>29.2</v>
      </c>
      <c r="I129" s="7" t="s">
        <v>726</v>
      </c>
      <c r="J129" s="7" t="s">
        <v>726</v>
      </c>
      <c r="K129" s="7" t="s">
        <v>2595</v>
      </c>
      <c r="L129" s="7" t="s">
        <v>726</v>
      </c>
      <c r="M129" s="7" t="s">
        <v>726</v>
      </c>
      <c r="N129" s="7" t="s">
        <v>726</v>
      </c>
      <c r="S129" s="7" t="s">
        <v>1643</v>
      </c>
      <c r="T129" s="7" t="s">
        <v>1416</v>
      </c>
    </row>
    <row r="130" spans="1:20" ht="28.5">
      <c r="A130" s="7" t="s">
        <v>821</v>
      </c>
      <c r="B130" s="7">
        <v>3</v>
      </c>
      <c r="C130" s="7" t="s">
        <v>547</v>
      </c>
      <c r="D130" s="7" t="s">
        <v>316</v>
      </c>
      <c r="E130" s="7" t="s">
        <v>1303</v>
      </c>
      <c r="F130" s="7">
        <v>203</v>
      </c>
      <c r="G130" s="7">
        <v>0.06</v>
      </c>
      <c r="H130" s="7">
        <v>28.3</v>
      </c>
      <c r="I130" s="7" t="s">
        <v>726</v>
      </c>
      <c r="J130" s="7" t="s">
        <v>726</v>
      </c>
      <c r="K130" s="7" t="s">
        <v>2595</v>
      </c>
      <c r="L130" s="7" t="s">
        <v>755</v>
      </c>
      <c r="M130" s="7" t="s">
        <v>726</v>
      </c>
      <c r="N130" s="7" t="s">
        <v>726</v>
      </c>
      <c r="S130" s="7" t="s">
        <v>1643</v>
      </c>
      <c r="T130" s="7" t="s">
        <v>1416</v>
      </c>
    </row>
    <row r="131" spans="1:20" ht="28.5">
      <c r="A131" s="7" t="s">
        <v>1348</v>
      </c>
      <c r="B131" s="7">
        <v>1</v>
      </c>
      <c r="C131" s="7" t="s">
        <v>547</v>
      </c>
      <c r="D131" s="7" t="s">
        <v>316</v>
      </c>
      <c r="E131" s="7" t="s">
        <v>1303</v>
      </c>
      <c r="F131" s="7">
        <v>603</v>
      </c>
      <c r="G131" s="7">
        <v>0.07</v>
      </c>
      <c r="H131" s="7">
        <v>34.1</v>
      </c>
      <c r="I131" s="7" t="s">
        <v>726</v>
      </c>
      <c r="J131" s="7" t="s">
        <v>726</v>
      </c>
      <c r="K131" s="7" t="s">
        <v>2595</v>
      </c>
      <c r="L131" s="7" t="s">
        <v>755</v>
      </c>
      <c r="M131" s="7" t="s">
        <v>726</v>
      </c>
      <c r="N131" s="7" t="s">
        <v>726</v>
      </c>
      <c r="S131" s="7" t="s">
        <v>1643</v>
      </c>
      <c r="T131" s="7" t="s">
        <v>1416</v>
      </c>
    </row>
    <row r="132" spans="1:20" ht="28.5">
      <c r="A132" s="7" t="s">
        <v>1348</v>
      </c>
      <c r="B132" s="7">
        <v>2</v>
      </c>
      <c r="C132" s="7" t="s">
        <v>547</v>
      </c>
      <c r="D132" s="7" t="s">
        <v>316</v>
      </c>
      <c r="E132" s="7" t="s">
        <v>1303</v>
      </c>
      <c r="F132" s="7">
        <v>598</v>
      </c>
      <c r="G132" s="7">
        <v>0.07</v>
      </c>
      <c r="H132" s="7">
        <v>34.1</v>
      </c>
      <c r="I132" s="7" t="s">
        <v>726</v>
      </c>
      <c r="J132" s="7" t="s">
        <v>726</v>
      </c>
      <c r="K132" s="7" t="s">
        <v>2595</v>
      </c>
      <c r="L132" s="7" t="s">
        <v>755</v>
      </c>
      <c r="M132" s="7" t="s">
        <v>726</v>
      </c>
      <c r="N132" s="7" t="s">
        <v>726</v>
      </c>
      <c r="S132" s="7" t="s">
        <v>1643</v>
      </c>
      <c r="T132" s="7" t="s">
        <v>1416</v>
      </c>
    </row>
    <row r="133" spans="1:20" ht="28.5">
      <c r="A133" s="7" t="s">
        <v>2214</v>
      </c>
      <c r="B133" s="7">
        <v>1</v>
      </c>
      <c r="C133" s="7" t="s">
        <v>547</v>
      </c>
      <c r="D133" s="7" t="s">
        <v>316</v>
      </c>
      <c r="E133" s="7" t="s">
        <v>1303</v>
      </c>
      <c r="F133" s="7">
        <v>600</v>
      </c>
      <c r="G133" s="7">
        <v>0.07</v>
      </c>
      <c r="H133" s="7">
        <v>34.1</v>
      </c>
      <c r="I133" s="7" t="s">
        <v>726</v>
      </c>
      <c r="J133" s="7" t="s">
        <v>726</v>
      </c>
      <c r="K133" s="7" t="s">
        <v>2595</v>
      </c>
      <c r="L133" s="7" t="s">
        <v>726</v>
      </c>
      <c r="M133" s="7" t="s">
        <v>726</v>
      </c>
      <c r="N133" s="7" t="s">
        <v>726</v>
      </c>
      <c r="S133" s="7" t="s">
        <v>1643</v>
      </c>
      <c r="T133" s="7" t="s">
        <v>1416</v>
      </c>
    </row>
    <row r="134" spans="1:20" ht="28.5">
      <c r="A134" s="7" t="s">
        <v>2214</v>
      </c>
      <c r="B134" s="7">
        <v>2</v>
      </c>
      <c r="C134" s="7" t="s">
        <v>547</v>
      </c>
      <c r="D134" s="7" t="s">
        <v>316</v>
      </c>
      <c r="E134" s="7" t="s">
        <v>1303</v>
      </c>
      <c r="F134" s="7">
        <v>581</v>
      </c>
      <c r="G134" s="7">
        <v>0.07</v>
      </c>
      <c r="H134" s="7">
        <v>34.1</v>
      </c>
      <c r="I134" s="7" t="s">
        <v>726</v>
      </c>
      <c r="J134" s="7" t="s">
        <v>726</v>
      </c>
      <c r="K134" s="7" t="s">
        <v>2595</v>
      </c>
      <c r="L134" s="7" t="s">
        <v>726</v>
      </c>
      <c r="M134" s="7" t="s">
        <v>726</v>
      </c>
      <c r="N134" s="7" t="s">
        <v>726</v>
      </c>
      <c r="S134" s="7" t="s">
        <v>1643</v>
      </c>
      <c r="T134" s="7" t="s">
        <v>1416</v>
      </c>
    </row>
    <row r="135" spans="1:20" ht="28.5">
      <c r="A135" s="7" t="s">
        <v>1313</v>
      </c>
      <c r="B135" s="7">
        <v>1</v>
      </c>
      <c r="C135" s="7" t="s">
        <v>547</v>
      </c>
      <c r="D135" s="7" t="s">
        <v>316</v>
      </c>
      <c r="E135" s="7" t="s">
        <v>1303</v>
      </c>
      <c r="F135" s="7">
        <v>495</v>
      </c>
      <c r="G135" s="7">
        <v>0.077</v>
      </c>
      <c r="H135" s="7">
        <v>34.4</v>
      </c>
      <c r="I135" s="7" t="s">
        <v>843</v>
      </c>
      <c r="J135" s="7" t="s">
        <v>726</v>
      </c>
      <c r="K135" s="7" t="s">
        <v>2595</v>
      </c>
      <c r="L135" s="7" t="s">
        <v>726</v>
      </c>
      <c r="M135" s="7" t="s">
        <v>726</v>
      </c>
      <c r="N135" s="7" t="s">
        <v>726</v>
      </c>
      <c r="S135" s="7" t="s">
        <v>1643</v>
      </c>
      <c r="T135" s="7" t="s">
        <v>1416</v>
      </c>
    </row>
    <row r="136" spans="1:20" ht="28.5">
      <c r="A136" s="7" t="s">
        <v>1313</v>
      </c>
      <c r="B136" s="7">
        <v>2</v>
      </c>
      <c r="C136" s="7" t="s">
        <v>547</v>
      </c>
      <c r="D136" s="7" t="s">
        <v>316</v>
      </c>
      <c r="E136" s="7" t="s">
        <v>1303</v>
      </c>
      <c r="F136" s="7">
        <v>498</v>
      </c>
      <c r="G136" s="7">
        <v>0.077</v>
      </c>
      <c r="H136" s="7">
        <v>34.4</v>
      </c>
      <c r="I136" s="7" t="s">
        <v>843</v>
      </c>
      <c r="J136" s="7" t="s">
        <v>726</v>
      </c>
      <c r="K136" s="7" t="s">
        <v>2595</v>
      </c>
      <c r="L136" s="7" t="s">
        <v>726</v>
      </c>
      <c r="M136" s="7" t="s">
        <v>726</v>
      </c>
      <c r="N136" s="7" t="s">
        <v>726</v>
      </c>
      <c r="S136" s="7" t="s">
        <v>1643</v>
      </c>
      <c r="T136" s="7" t="s">
        <v>1416</v>
      </c>
    </row>
    <row r="137" spans="1:20" ht="28.5">
      <c r="A137" s="7" t="s">
        <v>2470</v>
      </c>
      <c r="B137" s="7">
        <v>5</v>
      </c>
      <c r="C137" s="7" t="s">
        <v>547</v>
      </c>
      <c r="D137" s="7" t="s">
        <v>316</v>
      </c>
      <c r="E137" s="7" t="s">
        <v>1303</v>
      </c>
      <c r="F137" s="7">
        <v>355</v>
      </c>
      <c r="G137" s="7">
        <v>0.064</v>
      </c>
      <c r="H137" s="7">
        <v>29.9</v>
      </c>
      <c r="I137" s="7" t="s">
        <v>726</v>
      </c>
      <c r="J137" s="7" t="s">
        <v>726</v>
      </c>
      <c r="K137" s="7" t="s">
        <v>2595</v>
      </c>
      <c r="L137" s="7" t="s">
        <v>726</v>
      </c>
      <c r="M137" s="7" t="s">
        <v>726</v>
      </c>
      <c r="N137" s="7" t="s">
        <v>726</v>
      </c>
      <c r="S137" s="7" t="s">
        <v>1643</v>
      </c>
      <c r="T137" s="7" t="s">
        <v>1416</v>
      </c>
    </row>
    <row r="138" spans="1:20" ht="28.5">
      <c r="A138" s="7" t="s">
        <v>1058</v>
      </c>
      <c r="B138" s="7">
        <v>1</v>
      </c>
      <c r="C138" s="7" t="s">
        <v>547</v>
      </c>
      <c r="D138" s="7" t="s">
        <v>316</v>
      </c>
      <c r="E138" s="7" t="s">
        <v>229</v>
      </c>
      <c r="F138" s="7">
        <v>528</v>
      </c>
      <c r="G138" s="7">
        <v>0.077</v>
      </c>
      <c r="H138" s="7">
        <v>34.4</v>
      </c>
      <c r="I138" s="7" t="s">
        <v>1651</v>
      </c>
      <c r="J138" s="7" t="s">
        <v>1214</v>
      </c>
      <c r="K138" s="7" t="s">
        <v>2595</v>
      </c>
      <c r="L138" s="7" t="s">
        <v>726</v>
      </c>
      <c r="M138" s="7" t="s">
        <v>726</v>
      </c>
      <c r="N138" s="7" t="s">
        <v>726</v>
      </c>
      <c r="S138" s="7" t="s">
        <v>1643</v>
      </c>
      <c r="T138" s="7" t="s">
        <v>1416</v>
      </c>
    </row>
    <row r="139" spans="1:20" ht="28.5">
      <c r="A139" s="7" t="s">
        <v>1518</v>
      </c>
      <c r="B139" s="7" t="s">
        <v>1262</v>
      </c>
      <c r="C139" s="7" t="s">
        <v>547</v>
      </c>
      <c r="D139" s="7" t="s">
        <v>316</v>
      </c>
      <c r="E139" s="7" t="s">
        <v>229</v>
      </c>
      <c r="F139" s="7">
        <v>475</v>
      </c>
      <c r="G139" s="7">
        <v>0.077</v>
      </c>
      <c r="H139" s="7">
        <v>34.4</v>
      </c>
      <c r="I139" s="7" t="s">
        <v>726</v>
      </c>
      <c r="J139" s="7" t="s">
        <v>726</v>
      </c>
      <c r="K139" s="7" t="s">
        <v>2248</v>
      </c>
      <c r="L139" s="7" t="s">
        <v>726</v>
      </c>
      <c r="M139" s="7" t="s">
        <v>726</v>
      </c>
      <c r="N139" s="7" t="s">
        <v>726</v>
      </c>
      <c r="S139" s="7" t="s">
        <v>1643</v>
      </c>
      <c r="T139" s="7" t="s">
        <v>1416</v>
      </c>
    </row>
    <row r="140" spans="1:20" ht="28.5">
      <c r="A140" s="7" t="s">
        <v>1902</v>
      </c>
      <c r="B140" s="7">
        <v>3</v>
      </c>
      <c r="C140" s="7" t="s">
        <v>547</v>
      </c>
      <c r="D140" s="7" t="s">
        <v>316</v>
      </c>
      <c r="E140" s="7" t="s">
        <v>229</v>
      </c>
      <c r="F140" s="7">
        <v>351</v>
      </c>
      <c r="G140" s="7">
        <v>0.072</v>
      </c>
      <c r="H140" s="7">
        <v>32.6</v>
      </c>
      <c r="I140" s="7" t="s">
        <v>843</v>
      </c>
      <c r="J140" s="7" t="s">
        <v>1214</v>
      </c>
      <c r="K140" s="7" t="s">
        <v>2326</v>
      </c>
      <c r="L140" s="7" t="s">
        <v>755</v>
      </c>
      <c r="M140" s="7" t="s">
        <v>726</v>
      </c>
      <c r="N140" s="7" t="s">
        <v>726</v>
      </c>
      <c r="S140" s="7" t="s">
        <v>1643</v>
      </c>
      <c r="T140" s="7" t="s">
        <v>1416</v>
      </c>
    </row>
    <row r="141" spans="1:20" ht="28.5">
      <c r="A141" s="7" t="s">
        <v>1902</v>
      </c>
      <c r="B141" s="7">
        <v>4</v>
      </c>
      <c r="C141" s="7" t="s">
        <v>547</v>
      </c>
      <c r="D141" s="7" t="s">
        <v>316</v>
      </c>
      <c r="E141" s="7" t="s">
        <v>229</v>
      </c>
      <c r="F141" s="7">
        <v>535</v>
      </c>
      <c r="G141" s="7">
        <v>0.072</v>
      </c>
      <c r="H141" s="7">
        <v>32.6</v>
      </c>
      <c r="I141" s="7" t="s">
        <v>843</v>
      </c>
      <c r="J141" s="7" t="s">
        <v>1197</v>
      </c>
      <c r="K141" s="7" t="s">
        <v>2595</v>
      </c>
      <c r="L141" s="7" t="s">
        <v>726</v>
      </c>
      <c r="M141" s="7" t="s">
        <v>726</v>
      </c>
      <c r="N141" s="7" t="s">
        <v>726</v>
      </c>
      <c r="S141" s="7" t="s">
        <v>1643</v>
      </c>
      <c r="T141" s="7" t="s">
        <v>1416</v>
      </c>
    </row>
    <row r="142" spans="1:20" ht="28.5">
      <c r="A142" s="7" t="s">
        <v>2006</v>
      </c>
      <c r="B142" s="7" t="s">
        <v>1267</v>
      </c>
      <c r="C142" s="7" t="s">
        <v>547</v>
      </c>
      <c r="D142" s="7" t="s">
        <v>316</v>
      </c>
      <c r="E142" s="7" t="s">
        <v>229</v>
      </c>
      <c r="F142" s="7">
        <v>351</v>
      </c>
      <c r="G142" s="7">
        <v>0.064</v>
      </c>
      <c r="H142" s="7">
        <v>29.9</v>
      </c>
      <c r="I142" s="7" t="s">
        <v>1651</v>
      </c>
      <c r="J142" s="7" t="s">
        <v>726</v>
      </c>
      <c r="K142" s="7" t="s">
        <v>2248</v>
      </c>
      <c r="M142" s="7" t="s">
        <v>726</v>
      </c>
      <c r="N142" s="7" t="s">
        <v>726</v>
      </c>
      <c r="O142" s="7" t="s">
        <v>755</v>
      </c>
      <c r="R142" s="7">
        <v>2012</v>
      </c>
      <c r="S142" s="7" t="s">
        <v>1643</v>
      </c>
      <c r="T142" s="7" t="s">
        <v>1416</v>
      </c>
    </row>
    <row r="143" spans="1:20" ht="28.5">
      <c r="A143" s="7" t="s">
        <v>2443</v>
      </c>
      <c r="B143" s="7">
        <v>2</v>
      </c>
      <c r="C143" s="7" t="s">
        <v>547</v>
      </c>
      <c r="D143" s="7" t="s">
        <v>316</v>
      </c>
      <c r="E143" s="7" t="s">
        <v>229</v>
      </c>
      <c r="F143" s="7">
        <v>295</v>
      </c>
      <c r="G143" s="7">
        <v>0.071</v>
      </c>
      <c r="H143" s="7">
        <v>32.2</v>
      </c>
      <c r="I143" s="7" t="s">
        <v>726</v>
      </c>
      <c r="J143" s="7" t="s">
        <v>726</v>
      </c>
      <c r="K143" s="7" t="s">
        <v>2595</v>
      </c>
      <c r="L143" s="7" t="s">
        <v>726</v>
      </c>
      <c r="M143" s="7" t="s">
        <v>726</v>
      </c>
      <c r="N143" s="7" t="s">
        <v>726</v>
      </c>
      <c r="S143" s="7" t="s">
        <v>1643</v>
      </c>
      <c r="T143" s="7" t="s">
        <v>1416</v>
      </c>
    </row>
    <row r="144" spans="1:20" ht="28.5">
      <c r="A144" s="7" t="s">
        <v>2443</v>
      </c>
      <c r="B144" s="7">
        <v>3</v>
      </c>
      <c r="C144" s="7" t="s">
        <v>547</v>
      </c>
      <c r="D144" s="7" t="s">
        <v>316</v>
      </c>
      <c r="E144" s="7" t="s">
        <v>229</v>
      </c>
      <c r="F144" s="7">
        <v>515</v>
      </c>
      <c r="G144" s="7">
        <v>0.071</v>
      </c>
      <c r="H144" s="7">
        <v>32.2</v>
      </c>
      <c r="I144" s="7" t="s">
        <v>726</v>
      </c>
      <c r="J144" s="7" t="s">
        <v>726</v>
      </c>
      <c r="K144" s="7" t="s">
        <v>2595</v>
      </c>
      <c r="L144" s="7" t="s">
        <v>726</v>
      </c>
      <c r="M144" s="7" t="s">
        <v>726</v>
      </c>
      <c r="N144" s="7" t="s">
        <v>726</v>
      </c>
      <c r="S144" s="7" t="s">
        <v>1643</v>
      </c>
      <c r="T144" s="7" t="s">
        <v>1416</v>
      </c>
    </row>
    <row r="145" spans="1:20" ht="28.5">
      <c r="A145" s="7" t="s">
        <v>1599</v>
      </c>
      <c r="B145" s="7">
        <v>4</v>
      </c>
      <c r="C145" s="7" t="s">
        <v>547</v>
      </c>
      <c r="D145" s="7" t="s">
        <v>316</v>
      </c>
      <c r="E145" s="7" t="s">
        <v>229</v>
      </c>
      <c r="F145" s="7">
        <v>644</v>
      </c>
      <c r="G145" s="7">
        <v>0.063</v>
      </c>
      <c r="H145" s="7">
        <v>33.8</v>
      </c>
      <c r="I145" s="7" t="s">
        <v>726</v>
      </c>
      <c r="J145" s="7" t="s">
        <v>726</v>
      </c>
      <c r="K145" s="7" t="s">
        <v>2595</v>
      </c>
      <c r="L145" s="7" t="s">
        <v>726</v>
      </c>
      <c r="M145" s="7" t="s">
        <v>726</v>
      </c>
      <c r="N145" s="7" t="s">
        <v>726</v>
      </c>
      <c r="S145" s="7" t="s">
        <v>1643</v>
      </c>
      <c r="T145" s="7" t="s">
        <v>1416</v>
      </c>
    </row>
    <row r="146" spans="1:20" ht="28.5">
      <c r="A146" s="7" t="s">
        <v>1154</v>
      </c>
      <c r="B146" s="7">
        <v>1</v>
      </c>
      <c r="C146" s="7" t="s">
        <v>547</v>
      </c>
      <c r="D146" s="7" t="s">
        <v>316</v>
      </c>
      <c r="E146" s="7" t="s">
        <v>229</v>
      </c>
      <c r="F146" s="7">
        <v>393</v>
      </c>
      <c r="G146" s="7">
        <v>0.064</v>
      </c>
      <c r="H146" s="7">
        <v>29.9</v>
      </c>
      <c r="I146" s="7" t="s">
        <v>726</v>
      </c>
      <c r="J146" s="7" t="s">
        <v>726</v>
      </c>
      <c r="K146" s="7" t="s">
        <v>2248</v>
      </c>
      <c r="L146" s="7" t="s">
        <v>726</v>
      </c>
      <c r="M146" s="7" t="s">
        <v>726</v>
      </c>
      <c r="N146" s="7" t="s">
        <v>726</v>
      </c>
      <c r="S146" s="7" t="s">
        <v>1643</v>
      </c>
      <c r="T146" s="7" t="s">
        <v>1416</v>
      </c>
    </row>
    <row r="147" spans="1:20" ht="28.5">
      <c r="A147" s="7" t="s">
        <v>1073</v>
      </c>
      <c r="B147" s="7">
        <v>4</v>
      </c>
      <c r="C147" s="7" t="s">
        <v>547</v>
      </c>
      <c r="D147" s="7" t="s">
        <v>316</v>
      </c>
      <c r="E147" s="7" t="s">
        <v>229</v>
      </c>
      <c r="F147" s="7">
        <v>262</v>
      </c>
      <c r="G147" s="7">
        <v>0.06</v>
      </c>
      <c r="H147" s="7">
        <v>28.3</v>
      </c>
      <c r="I147" s="7" t="s">
        <v>726</v>
      </c>
      <c r="J147" s="7" t="s">
        <v>1214</v>
      </c>
      <c r="K147" s="7" t="s">
        <v>2248</v>
      </c>
      <c r="L147" s="7" t="s">
        <v>726</v>
      </c>
      <c r="M147" s="7" t="s">
        <v>726</v>
      </c>
      <c r="N147" s="7" t="s">
        <v>726</v>
      </c>
      <c r="S147" s="7" t="s">
        <v>1643</v>
      </c>
      <c r="T147" s="7" t="s">
        <v>1416</v>
      </c>
    </row>
    <row r="148" spans="1:20" ht="28.5">
      <c r="A148" s="7" t="s">
        <v>1986</v>
      </c>
      <c r="B148" s="7">
        <v>1</v>
      </c>
      <c r="C148" s="7" t="s">
        <v>547</v>
      </c>
      <c r="D148" s="7" t="s">
        <v>316</v>
      </c>
      <c r="E148" s="7" t="s">
        <v>229</v>
      </c>
      <c r="F148" s="7">
        <v>745</v>
      </c>
      <c r="G148" s="7">
        <v>0.063</v>
      </c>
      <c r="H148" s="7">
        <v>33.8</v>
      </c>
      <c r="I148" s="7" t="s">
        <v>1651</v>
      </c>
      <c r="J148" s="7" t="s">
        <v>726</v>
      </c>
      <c r="K148" s="7" t="s">
        <v>2248</v>
      </c>
      <c r="L148" s="7" t="s">
        <v>726</v>
      </c>
      <c r="M148" s="7" t="s">
        <v>726</v>
      </c>
      <c r="N148" s="7" t="s">
        <v>726</v>
      </c>
      <c r="S148" s="7" t="s">
        <v>2404</v>
      </c>
      <c r="T148" s="7" t="s">
        <v>1416</v>
      </c>
    </row>
    <row r="149" spans="1:20" ht="28.5">
      <c r="A149" s="7" t="s">
        <v>399</v>
      </c>
      <c r="B149" s="7">
        <v>2</v>
      </c>
      <c r="C149" s="7" t="s">
        <v>547</v>
      </c>
      <c r="D149" s="7" t="s">
        <v>316</v>
      </c>
      <c r="E149" s="7" t="s">
        <v>229</v>
      </c>
      <c r="F149" s="7">
        <v>212</v>
      </c>
      <c r="G149" s="7">
        <v>0.06</v>
      </c>
      <c r="H149" s="7">
        <v>28.3</v>
      </c>
      <c r="I149" s="7" t="s">
        <v>23</v>
      </c>
      <c r="J149" s="7" t="s">
        <v>726</v>
      </c>
      <c r="K149" s="7" t="s">
        <v>2595</v>
      </c>
      <c r="L149" s="7" t="s">
        <v>726</v>
      </c>
      <c r="M149" s="7" t="s">
        <v>726</v>
      </c>
      <c r="N149" s="7" t="s">
        <v>726</v>
      </c>
      <c r="S149" s="7" t="s">
        <v>1643</v>
      </c>
      <c r="T149" s="7" t="s">
        <v>1416</v>
      </c>
    </row>
    <row r="150" spans="1:20" ht="28.5">
      <c r="A150" s="7" t="s">
        <v>893</v>
      </c>
      <c r="B150" s="7">
        <v>1</v>
      </c>
      <c r="C150" s="7" t="s">
        <v>547</v>
      </c>
      <c r="D150" s="7" t="s">
        <v>316</v>
      </c>
      <c r="E150" s="7" t="s">
        <v>229</v>
      </c>
      <c r="F150" s="7">
        <v>710</v>
      </c>
      <c r="G150" s="7">
        <v>0.063</v>
      </c>
      <c r="H150" s="7">
        <v>33.8</v>
      </c>
      <c r="I150" s="7" t="s">
        <v>726</v>
      </c>
      <c r="J150" s="7" t="s">
        <v>726</v>
      </c>
      <c r="K150" s="7" t="s">
        <v>2595</v>
      </c>
      <c r="L150" s="7" t="s">
        <v>726</v>
      </c>
      <c r="M150" s="7" t="s">
        <v>726</v>
      </c>
      <c r="N150" s="7" t="s">
        <v>726</v>
      </c>
      <c r="S150" s="7" t="s">
        <v>2404</v>
      </c>
      <c r="T150" s="7" t="s">
        <v>1416</v>
      </c>
    </row>
    <row r="151" spans="1:20" ht="28.5">
      <c r="A151" s="7" t="s">
        <v>2724</v>
      </c>
      <c r="B151" s="7">
        <v>1</v>
      </c>
      <c r="C151" s="7" t="s">
        <v>547</v>
      </c>
      <c r="D151" s="7" t="s">
        <v>316</v>
      </c>
      <c r="E151" s="7" t="s">
        <v>229</v>
      </c>
      <c r="F151" s="7">
        <v>697</v>
      </c>
      <c r="G151" s="7">
        <v>0.052</v>
      </c>
      <c r="H151" s="7">
        <v>32.9</v>
      </c>
      <c r="I151" s="7" t="s">
        <v>726</v>
      </c>
      <c r="J151" s="7" t="s">
        <v>726</v>
      </c>
      <c r="K151" s="7" t="s">
        <v>2595</v>
      </c>
      <c r="L151" s="7" t="s">
        <v>726</v>
      </c>
      <c r="M151" s="7" t="s">
        <v>726</v>
      </c>
      <c r="N151" s="7" t="s">
        <v>726</v>
      </c>
      <c r="S151" s="7" t="s">
        <v>2404</v>
      </c>
      <c r="T151" s="7" t="s">
        <v>1416</v>
      </c>
    </row>
    <row r="152" spans="1:20" ht="28.5">
      <c r="A152" s="7" t="s">
        <v>2724</v>
      </c>
      <c r="B152" s="7">
        <v>2</v>
      </c>
      <c r="C152" s="7" t="s">
        <v>547</v>
      </c>
      <c r="D152" s="7" t="s">
        <v>316</v>
      </c>
      <c r="E152" s="7" t="s">
        <v>229</v>
      </c>
      <c r="F152" s="7">
        <v>682</v>
      </c>
      <c r="G152" s="7">
        <v>0.052</v>
      </c>
      <c r="H152" s="7">
        <v>32.9</v>
      </c>
      <c r="I152" s="7" t="s">
        <v>726</v>
      </c>
      <c r="J152" s="7" t="s">
        <v>726</v>
      </c>
      <c r="K152" s="7" t="s">
        <v>2595</v>
      </c>
      <c r="L152" s="7" t="s">
        <v>726</v>
      </c>
      <c r="M152" s="7" t="s">
        <v>726</v>
      </c>
      <c r="N152" s="7" t="s">
        <v>726</v>
      </c>
      <c r="S152" s="7" t="s">
        <v>2404</v>
      </c>
      <c r="T152" s="7" t="s">
        <v>1416</v>
      </c>
    </row>
    <row r="153" spans="1:20" ht="28.5">
      <c r="A153" s="7" t="s">
        <v>2724</v>
      </c>
      <c r="B153" s="7">
        <v>3</v>
      </c>
      <c r="C153" s="7" t="s">
        <v>547</v>
      </c>
      <c r="D153" s="7" t="s">
        <v>316</v>
      </c>
      <c r="E153" s="7" t="s">
        <v>229</v>
      </c>
      <c r="F153" s="7">
        <v>864</v>
      </c>
      <c r="G153" s="7">
        <v>0.052</v>
      </c>
      <c r="H153" s="7">
        <v>32.9</v>
      </c>
      <c r="I153" s="7" t="s">
        <v>1651</v>
      </c>
      <c r="J153" s="7" t="s">
        <v>726</v>
      </c>
      <c r="K153" s="7" t="s">
        <v>2326</v>
      </c>
      <c r="L153" s="7" t="s">
        <v>726</v>
      </c>
      <c r="M153" s="7" t="s">
        <v>726</v>
      </c>
      <c r="N153" s="7" t="s">
        <v>726</v>
      </c>
      <c r="S153" s="7" t="s">
        <v>2404</v>
      </c>
      <c r="T153" s="7" t="s">
        <v>1416</v>
      </c>
    </row>
    <row r="154" spans="1:20" ht="28.5">
      <c r="A154" s="7" t="s">
        <v>660</v>
      </c>
      <c r="B154" s="7" t="s">
        <v>1267</v>
      </c>
      <c r="C154" s="7" t="s">
        <v>547</v>
      </c>
      <c r="D154" s="7" t="s">
        <v>316</v>
      </c>
      <c r="E154" s="7" t="s">
        <v>229</v>
      </c>
      <c r="F154" s="7">
        <v>690</v>
      </c>
      <c r="G154" s="7">
        <v>0.048</v>
      </c>
      <c r="H154" s="7">
        <v>32.6</v>
      </c>
      <c r="I154" s="7" t="s">
        <v>1651</v>
      </c>
      <c r="J154" s="7" t="s">
        <v>726</v>
      </c>
      <c r="K154" s="7" t="s">
        <v>2248</v>
      </c>
      <c r="L154" s="7" t="s">
        <v>726</v>
      </c>
      <c r="M154" s="7" t="s">
        <v>726</v>
      </c>
      <c r="N154" s="7" t="s">
        <v>726</v>
      </c>
      <c r="S154" s="7" t="s">
        <v>1643</v>
      </c>
      <c r="T154" s="7" t="s">
        <v>1416</v>
      </c>
    </row>
    <row r="155" spans="1:20" ht="28.5">
      <c r="A155" s="7" t="s">
        <v>660</v>
      </c>
      <c r="B155" s="7" t="s">
        <v>1264</v>
      </c>
      <c r="C155" s="7" t="s">
        <v>547</v>
      </c>
      <c r="D155" s="7" t="s">
        <v>316</v>
      </c>
      <c r="E155" s="7" t="s">
        <v>229</v>
      </c>
      <c r="F155" s="7">
        <v>800</v>
      </c>
      <c r="G155" s="7">
        <v>0.048</v>
      </c>
      <c r="H155" s="7">
        <v>32.6</v>
      </c>
      <c r="I155" s="7" t="s">
        <v>1651</v>
      </c>
      <c r="J155" s="7" t="s">
        <v>1214</v>
      </c>
      <c r="K155" s="7" t="s">
        <v>2326</v>
      </c>
      <c r="L155" s="7" t="s">
        <v>755</v>
      </c>
      <c r="M155" s="7" t="s">
        <v>726</v>
      </c>
      <c r="N155" s="7" t="s">
        <v>726</v>
      </c>
      <c r="S155" s="7" t="s">
        <v>1643</v>
      </c>
      <c r="T155" s="7" t="s">
        <v>1416</v>
      </c>
    </row>
    <row r="156" spans="1:20" ht="28.5">
      <c r="A156" s="7" t="s">
        <v>2352</v>
      </c>
      <c r="B156" s="7">
        <v>1</v>
      </c>
      <c r="C156" s="7" t="s">
        <v>547</v>
      </c>
      <c r="D156" s="7" t="s">
        <v>316</v>
      </c>
      <c r="E156" s="7" t="s">
        <v>209</v>
      </c>
      <c r="F156" s="7">
        <v>554</v>
      </c>
      <c r="G156" s="7">
        <v>0.077</v>
      </c>
      <c r="H156" s="7">
        <v>34.4</v>
      </c>
      <c r="I156" s="7" t="s">
        <v>726</v>
      </c>
      <c r="J156" s="7" t="s">
        <v>726</v>
      </c>
      <c r="K156" s="7" t="s">
        <v>2595</v>
      </c>
      <c r="L156" s="7" t="s">
        <v>726</v>
      </c>
      <c r="M156" s="7" t="s">
        <v>726</v>
      </c>
      <c r="N156" s="7" t="s">
        <v>726</v>
      </c>
      <c r="S156" s="7" t="s">
        <v>1643</v>
      </c>
      <c r="T156" s="7" t="s">
        <v>1416</v>
      </c>
    </row>
    <row r="157" spans="1:20" ht="28.5">
      <c r="A157" s="7" t="s">
        <v>2352</v>
      </c>
      <c r="B157" s="7">
        <v>2</v>
      </c>
      <c r="C157" s="7" t="s">
        <v>547</v>
      </c>
      <c r="D157" s="7" t="s">
        <v>316</v>
      </c>
      <c r="E157" s="7" t="s">
        <v>209</v>
      </c>
      <c r="F157" s="7">
        <v>564</v>
      </c>
      <c r="G157" s="7">
        <v>0.077</v>
      </c>
      <c r="H157" s="7">
        <v>34.4</v>
      </c>
      <c r="I157" s="7" t="s">
        <v>726</v>
      </c>
      <c r="J157" s="7" t="s">
        <v>726</v>
      </c>
      <c r="K157" s="7" t="s">
        <v>2595</v>
      </c>
      <c r="L157" s="7" t="s">
        <v>755</v>
      </c>
      <c r="M157" s="7" t="s">
        <v>726</v>
      </c>
      <c r="N157" s="7" t="s">
        <v>726</v>
      </c>
      <c r="S157" s="7" t="s">
        <v>1643</v>
      </c>
      <c r="T157" s="7" t="s">
        <v>1416</v>
      </c>
    </row>
    <row r="158" spans="1:20" ht="28.5">
      <c r="A158" s="7" t="s">
        <v>224</v>
      </c>
      <c r="B158" s="7">
        <v>4</v>
      </c>
      <c r="C158" s="7" t="s">
        <v>547</v>
      </c>
      <c r="D158" s="7" t="s">
        <v>316</v>
      </c>
      <c r="E158" s="7" t="s">
        <v>209</v>
      </c>
      <c r="F158" s="7">
        <v>320</v>
      </c>
      <c r="G158" s="7">
        <v>0.071</v>
      </c>
      <c r="H158" s="7">
        <v>32.5</v>
      </c>
      <c r="I158" s="7" t="s">
        <v>726</v>
      </c>
      <c r="J158" s="7" t="s">
        <v>1197</v>
      </c>
      <c r="K158" s="7" t="s">
        <v>2595</v>
      </c>
      <c r="L158" s="7" t="s">
        <v>726</v>
      </c>
      <c r="M158" s="7" t="s">
        <v>726</v>
      </c>
      <c r="N158" s="7" t="s">
        <v>726</v>
      </c>
      <c r="S158" s="7" t="s">
        <v>1643</v>
      </c>
      <c r="T158" s="7" t="s">
        <v>1416</v>
      </c>
    </row>
    <row r="159" spans="1:20" ht="28.5">
      <c r="A159" s="7" t="s">
        <v>224</v>
      </c>
      <c r="B159" s="7">
        <v>5</v>
      </c>
      <c r="C159" s="7" t="s">
        <v>547</v>
      </c>
      <c r="D159" s="7" t="s">
        <v>316</v>
      </c>
      <c r="E159" s="7" t="s">
        <v>209</v>
      </c>
      <c r="F159" s="7">
        <v>414</v>
      </c>
      <c r="G159" s="7">
        <v>0.071</v>
      </c>
      <c r="H159" s="7">
        <v>32.5</v>
      </c>
      <c r="I159" s="7" t="s">
        <v>726</v>
      </c>
      <c r="J159" s="7" t="s">
        <v>726</v>
      </c>
      <c r="K159" s="7" t="s">
        <v>2595</v>
      </c>
      <c r="L159" s="7" t="s">
        <v>755</v>
      </c>
      <c r="M159" s="7" t="s">
        <v>726</v>
      </c>
      <c r="N159" s="7" t="s">
        <v>1214</v>
      </c>
      <c r="Q159" s="7">
        <v>2013</v>
      </c>
      <c r="S159" s="7" t="s">
        <v>1643</v>
      </c>
      <c r="T159" s="7" t="s">
        <v>1416</v>
      </c>
    </row>
    <row r="160" spans="1:20" ht="28.5">
      <c r="A160" s="7" t="s">
        <v>967</v>
      </c>
      <c r="B160" s="7">
        <v>1</v>
      </c>
      <c r="C160" s="7" t="s">
        <v>547</v>
      </c>
      <c r="D160" s="7" t="s">
        <v>316</v>
      </c>
      <c r="E160" s="7" t="s">
        <v>209</v>
      </c>
      <c r="F160" s="7">
        <v>615</v>
      </c>
      <c r="G160" s="7">
        <v>0.063</v>
      </c>
      <c r="H160" s="7">
        <v>33.8</v>
      </c>
      <c r="I160" s="7" t="s">
        <v>843</v>
      </c>
      <c r="J160" s="7" t="s">
        <v>1214</v>
      </c>
      <c r="K160" s="7" t="s">
        <v>2248</v>
      </c>
      <c r="L160" s="7" t="s">
        <v>726</v>
      </c>
      <c r="M160" s="7" t="s">
        <v>726</v>
      </c>
      <c r="N160" s="7" t="s">
        <v>726</v>
      </c>
      <c r="S160" s="7" t="s">
        <v>1643</v>
      </c>
      <c r="T160" s="7" t="s">
        <v>1416</v>
      </c>
    </row>
    <row r="161" spans="1:20" ht="28.5">
      <c r="A161" s="7" t="s">
        <v>2058</v>
      </c>
      <c r="B161" s="7">
        <v>1</v>
      </c>
      <c r="C161" s="7" t="s">
        <v>547</v>
      </c>
      <c r="D161" s="7" t="s">
        <v>316</v>
      </c>
      <c r="E161" s="7" t="s">
        <v>209</v>
      </c>
      <c r="F161" s="7">
        <v>604</v>
      </c>
      <c r="G161" s="7">
        <v>0.063</v>
      </c>
      <c r="H161" s="7">
        <v>33.8</v>
      </c>
      <c r="I161" s="7" t="s">
        <v>843</v>
      </c>
      <c r="J161" s="7" t="s">
        <v>1214</v>
      </c>
      <c r="K161" s="7" t="s">
        <v>2595</v>
      </c>
      <c r="L161" s="7" t="s">
        <v>726</v>
      </c>
      <c r="M161" s="7" t="s">
        <v>726</v>
      </c>
      <c r="N161" s="7" t="s">
        <v>726</v>
      </c>
      <c r="S161" s="7" t="s">
        <v>2404</v>
      </c>
      <c r="T161" s="7" t="s">
        <v>1416</v>
      </c>
    </row>
    <row r="162" spans="1:20" ht="28.5">
      <c r="A162" s="7" t="s">
        <v>2058</v>
      </c>
      <c r="B162" s="7">
        <v>2</v>
      </c>
      <c r="C162" s="7" t="s">
        <v>547</v>
      </c>
      <c r="D162" s="7" t="s">
        <v>316</v>
      </c>
      <c r="E162" s="7" t="s">
        <v>209</v>
      </c>
      <c r="F162" s="7">
        <v>612</v>
      </c>
      <c r="G162" s="7">
        <v>0.063</v>
      </c>
      <c r="H162" s="7">
        <v>33.8</v>
      </c>
      <c r="I162" s="7" t="s">
        <v>843</v>
      </c>
      <c r="J162" s="7" t="s">
        <v>1214</v>
      </c>
      <c r="K162" s="7" t="s">
        <v>2595</v>
      </c>
      <c r="L162" s="7" t="s">
        <v>726</v>
      </c>
      <c r="M162" s="7" t="s">
        <v>726</v>
      </c>
      <c r="N162" s="7" t="s">
        <v>726</v>
      </c>
      <c r="S162" s="7" t="s">
        <v>2404</v>
      </c>
      <c r="T162" s="7" t="s">
        <v>1416</v>
      </c>
    </row>
    <row r="163" spans="1:20" ht="28.5">
      <c r="A163" s="7" t="s">
        <v>539</v>
      </c>
      <c r="B163" s="7">
        <v>5</v>
      </c>
      <c r="C163" s="7" t="s">
        <v>547</v>
      </c>
      <c r="D163" s="7" t="s">
        <v>316</v>
      </c>
      <c r="E163" s="7" t="s">
        <v>209</v>
      </c>
      <c r="F163" s="7">
        <v>261</v>
      </c>
      <c r="G163" s="7">
        <v>0.061</v>
      </c>
      <c r="H163" s="7">
        <v>28.7</v>
      </c>
      <c r="I163" s="7" t="s">
        <v>726</v>
      </c>
      <c r="J163" s="7" t="s">
        <v>726</v>
      </c>
      <c r="K163" s="7" t="s">
        <v>2595</v>
      </c>
      <c r="L163" s="7" t="s">
        <v>726</v>
      </c>
      <c r="M163" s="7" t="s">
        <v>843</v>
      </c>
      <c r="N163" s="7" t="s">
        <v>1214</v>
      </c>
      <c r="P163" s="7">
        <v>2013</v>
      </c>
      <c r="Q163" s="7">
        <v>2013</v>
      </c>
      <c r="S163" s="7" t="s">
        <v>1643</v>
      </c>
      <c r="T163" s="7" t="s">
        <v>1416</v>
      </c>
    </row>
    <row r="164" spans="1:20" ht="28.5">
      <c r="A164" s="7" t="s">
        <v>539</v>
      </c>
      <c r="B164" s="7">
        <v>6</v>
      </c>
      <c r="C164" s="7" t="s">
        <v>547</v>
      </c>
      <c r="D164" s="7" t="s">
        <v>316</v>
      </c>
      <c r="E164" s="7" t="s">
        <v>209</v>
      </c>
      <c r="F164" s="7">
        <v>264</v>
      </c>
      <c r="G164" s="7">
        <v>0.061</v>
      </c>
      <c r="H164" s="7">
        <v>28.7</v>
      </c>
      <c r="I164" s="7" t="s">
        <v>726</v>
      </c>
      <c r="J164" s="7" t="s">
        <v>726</v>
      </c>
      <c r="K164" s="7" t="s">
        <v>2595</v>
      </c>
      <c r="L164" s="7" t="s">
        <v>726</v>
      </c>
      <c r="M164" s="7" t="s">
        <v>843</v>
      </c>
      <c r="N164" s="7" t="s">
        <v>1214</v>
      </c>
      <c r="P164" s="7">
        <v>2013</v>
      </c>
      <c r="Q164" s="7">
        <v>2013</v>
      </c>
      <c r="S164" s="7" t="s">
        <v>1643</v>
      </c>
      <c r="T164" s="7" t="s">
        <v>1416</v>
      </c>
    </row>
    <row r="165" spans="1:20" ht="28.5">
      <c r="A165" s="7" t="s">
        <v>539</v>
      </c>
      <c r="B165" s="7">
        <v>7</v>
      </c>
      <c r="C165" s="7" t="s">
        <v>547</v>
      </c>
      <c r="D165" s="7" t="s">
        <v>316</v>
      </c>
      <c r="E165" s="7" t="s">
        <v>209</v>
      </c>
      <c r="F165" s="7">
        <v>298</v>
      </c>
      <c r="G165" s="7">
        <v>0.061</v>
      </c>
      <c r="H165" s="7">
        <v>28.7</v>
      </c>
      <c r="I165" s="7" t="s">
        <v>726</v>
      </c>
      <c r="J165" s="7" t="s">
        <v>726</v>
      </c>
      <c r="K165" s="7" t="s">
        <v>2595</v>
      </c>
      <c r="L165" s="7" t="s">
        <v>726</v>
      </c>
      <c r="M165" s="7" t="s">
        <v>843</v>
      </c>
      <c r="N165" s="7" t="s">
        <v>1214</v>
      </c>
      <c r="P165" s="7">
        <v>2013</v>
      </c>
      <c r="Q165" s="7">
        <v>2013</v>
      </c>
      <c r="S165" s="7" t="s">
        <v>1643</v>
      </c>
      <c r="T165" s="7" t="s">
        <v>1416</v>
      </c>
    </row>
    <row r="166" spans="1:20" ht="28.5">
      <c r="A166" s="7" t="s">
        <v>539</v>
      </c>
      <c r="B166" s="7">
        <v>8</v>
      </c>
      <c r="C166" s="7" t="s">
        <v>547</v>
      </c>
      <c r="D166" s="7" t="s">
        <v>316</v>
      </c>
      <c r="E166" s="7" t="s">
        <v>209</v>
      </c>
      <c r="F166" s="7">
        <v>312</v>
      </c>
      <c r="G166" s="7">
        <v>0.061</v>
      </c>
      <c r="H166" s="7">
        <v>28.7</v>
      </c>
      <c r="I166" s="7" t="s">
        <v>726</v>
      </c>
      <c r="J166" s="7" t="s">
        <v>726</v>
      </c>
      <c r="K166" s="7" t="s">
        <v>2595</v>
      </c>
      <c r="L166" s="7" t="s">
        <v>726</v>
      </c>
      <c r="M166" s="7" t="s">
        <v>843</v>
      </c>
      <c r="N166" s="7" t="s">
        <v>1214</v>
      </c>
      <c r="P166" s="7">
        <v>2013</v>
      </c>
      <c r="Q166" s="7">
        <v>2013</v>
      </c>
      <c r="S166" s="7" t="s">
        <v>1643</v>
      </c>
      <c r="T166" s="7" t="s">
        <v>1416</v>
      </c>
    </row>
    <row r="167" spans="1:20" ht="28.5">
      <c r="A167" s="7" t="s">
        <v>590</v>
      </c>
      <c r="B167" s="7">
        <v>3</v>
      </c>
      <c r="C167" s="7" t="s">
        <v>547</v>
      </c>
      <c r="D167" s="7" t="s">
        <v>316</v>
      </c>
      <c r="E167" s="7" t="s">
        <v>209</v>
      </c>
      <c r="F167" s="7">
        <v>333</v>
      </c>
      <c r="G167" s="7">
        <v>0.072</v>
      </c>
      <c r="H167" s="7">
        <v>32.7</v>
      </c>
      <c r="I167" s="7" t="s">
        <v>726</v>
      </c>
      <c r="J167" s="7" t="s">
        <v>726</v>
      </c>
      <c r="K167" s="7" t="s">
        <v>2326</v>
      </c>
      <c r="L167" s="7" t="s">
        <v>755</v>
      </c>
      <c r="M167" s="7" t="s">
        <v>726</v>
      </c>
      <c r="N167" s="7" t="s">
        <v>726</v>
      </c>
      <c r="S167" s="7" t="s">
        <v>1643</v>
      </c>
      <c r="T167" s="7" t="s">
        <v>1416</v>
      </c>
    </row>
    <row r="168" spans="1:20" ht="28.5">
      <c r="A168" s="7" t="s">
        <v>590</v>
      </c>
      <c r="B168" s="7">
        <v>4</v>
      </c>
      <c r="C168" s="7" t="s">
        <v>547</v>
      </c>
      <c r="D168" s="7" t="s">
        <v>316</v>
      </c>
      <c r="E168" s="7" t="s">
        <v>209</v>
      </c>
      <c r="F168" s="7">
        <v>537</v>
      </c>
      <c r="G168" s="7">
        <v>0.072</v>
      </c>
      <c r="H168" s="7">
        <v>32.7</v>
      </c>
      <c r="I168" s="7" t="s">
        <v>1651</v>
      </c>
      <c r="J168" s="7" t="s">
        <v>1214</v>
      </c>
      <c r="K168" s="7" t="s">
        <v>2326</v>
      </c>
      <c r="L168" s="7" t="s">
        <v>755</v>
      </c>
      <c r="M168" s="7" t="s">
        <v>726</v>
      </c>
      <c r="N168" s="7" t="s">
        <v>726</v>
      </c>
      <c r="S168" s="7" t="s">
        <v>1643</v>
      </c>
      <c r="T168" s="7" t="s">
        <v>1416</v>
      </c>
    </row>
    <row r="169" spans="1:20" ht="28.5">
      <c r="A169" s="7" t="s">
        <v>487</v>
      </c>
      <c r="B169" s="7">
        <v>1</v>
      </c>
      <c r="C169" s="7" t="s">
        <v>547</v>
      </c>
      <c r="D169" s="7" t="s">
        <v>316</v>
      </c>
      <c r="E169" s="7" t="s">
        <v>1601</v>
      </c>
      <c r="F169" s="7">
        <v>665</v>
      </c>
      <c r="G169" s="7">
        <v>0.063</v>
      </c>
      <c r="H169" s="7">
        <v>33.8</v>
      </c>
      <c r="I169" s="7" t="s">
        <v>726</v>
      </c>
      <c r="J169" s="7" t="s">
        <v>726</v>
      </c>
      <c r="K169" s="7" t="s">
        <v>2326</v>
      </c>
      <c r="L169" s="7" t="s">
        <v>726</v>
      </c>
      <c r="M169" s="7" t="s">
        <v>726</v>
      </c>
      <c r="N169" s="7" t="s">
        <v>726</v>
      </c>
      <c r="S169" s="7" t="s">
        <v>1643</v>
      </c>
      <c r="T169" s="7" t="s">
        <v>1416</v>
      </c>
    </row>
    <row r="170" spans="1:20" ht="28.5">
      <c r="A170" s="7" t="s">
        <v>487</v>
      </c>
      <c r="B170" s="7">
        <v>2</v>
      </c>
      <c r="C170" s="7" t="s">
        <v>547</v>
      </c>
      <c r="D170" s="7" t="s">
        <v>316</v>
      </c>
      <c r="E170" s="7" t="s">
        <v>1601</v>
      </c>
      <c r="F170" s="7">
        <v>700</v>
      </c>
      <c r="G170" s="7">
        <v>0.063</v>
      </c>
      <c r="H170" s="7">
        <v>33.8</v>
      </c>
      <c r="I170" s="7" t="s">
        <v>726</v>
      </c>
      <c r="J170" s="7" t="s">
        <v>726</v>
      </c>
      <c r="K170" s="7" t="s">
        <v>2248</v>
      </c>
      <c r="L170" s="7" t="s">
        <v>726</v>
      </c>
      <c r="M170" s="7" t="s">
        <v>726</v>
      </c>
      <c r="N170" s="7" t="s">
        <v>726</v>
      </c>
      <c r="S170" s="7" t="s">
        <v>1643</v>
      </c>
      <c r="T170" s="7" t="s">
        <v>1416</v>
      </c>
    </row>
    <row r="171" spans="1:20" ht="28.5">
      <c r="A171" s="7" t="s">
        <v>1715</v>
      </c>
      <c r="B171" s="7">
        <v>1</v>
      </c>
      <c r="C171" s="7" t="s">
        <v>547</v>
      </c>
      <c r="D171" s="7" t="s">
        <v>316</v>
      </c>
      <c r="E171" s="7" t="s">
        <v>1601</v>
      </c>
      <c r="F171" s="7">
        <v>646</v>
      </c>
      <c r="G171" s="7">
        <v>0.06</v>
      </c>
      <c r="H171" s="7">
        <v>29.4</v>
      </c>
      <c r="I171" s="7" t="s">
        <v>726</v>
      </c>
      <c r="J171" s="7" t="s">
        <v>726</v>
      </c>
      <c r="K171" s="7" t="s">
        <v>2595</v>
      </c>
      <c r="L171" s="7" t="s">
        <v>726</v>
      </c>
      <c r="M171" s="7" t="s">
        <v>726</v>
      </c>
      <c r="N171" s="7" t="s">
        <v>726</v>
      </c>
      <c r="S171" s="7" t="s">
        <v>1643</v>
      </c>
      <c r="T171" s="7" t="s">
        <v>1416</v>
      </c>
    </row>
    <row r="172" spans="1:20" ht="28.5">
      <c r="A172" s="7" t="s">
        <v>1715</v>
      </c>
      <c r="B172" s="7">
        <v>2</v>
      </c>
      <c r="C172" s="7" t="s">
        <v>547</v>
      </c>
      <c r="D172" s="7" t="s">
        <v>316</v>
      </c>
      <c r="E172" s="7" t="s">
        <v>1601</v>
      </c>
      <c r="F172" s="7">
        <v>682</v>
      </c>
      <c r="G172" s="7">
        <v>0.06</v>
      </c>
      <c r="H172" s="7">
        <v>29.4</v>
      </c>
      <c r="I172" s="7" t="s">
        <v>1651</v>
      </c>
      <c r="J172" s="7" t="s">
        <v>1214</v>
      </c>
      <c r="K172" s="7" t="s">
        <v>2326</v>
      </c>
      <c r="L172" s="7" t="s">
        <v>755</v>
      </c>
      <c r="M172" s="7" t="s">
        <v>726</v>
      </c>
      <c r="N172" s="7" t="s">
        <v>726</v>
      </c>
      <c r="S172" s="7" t="s">
        <v>1643</v>
      </c>
      <c r="T172" s="7" t="s">
        <v>1416</v>
      </c>
    </row>
    <row r="173" spans="1:20" ht="28.5">
      <c r="A173" s="7" t="s">
        <v>702</v>
      </c>
      <c r="B173" s="7">
        <v>5</v>
      </c>
      <c r="C173" s="7" t="s">
        <v>547</v>
      </c>
      <c r="D173" s="7" t="s">
        <v>316</v>
      </c>
      <c r="E173" s="7" t="s">
        <v>1601</v>
      </c>
      <c r="F173" s="7">
        <v>224</v>
      </c>
      <c r="G173" s="7">
        <v>0.06</v>
      </c>
      <c r="H173" s="7">
        <v>28.3</v>
      </c>
      <c r="I173" s="7" t="s">
        <v>726</v>
      </c>
      <c r="J173" s="7" t="s">
        <v>726</v>
      </c>
      <c r="K173" s="7" t="s">
        <v>2595</v>
      </c>
      <c r="L173" s="7" t="s">
        <v>726</v>
      </c>
      <c r="M173" s="7" t="s">
        <v>726</v>
      </c>
      <c r="N173" s="7" t="s">
        <v>726</v>
      </c>
      <c r="S173" s="7" t="s">
        <v>1643</v>
      </c>
      <c r="T173" s="7" t="s">
        <v>1416</v>
      </c>
    </row>
    <row r="174" spans="1:20" ht="28.5">
      <c r="A174" s="7" t="s">
        <v>1908</v>
      </c>
      <c r="B174" s="7" t="s">
        <v>1099</v>
      </c>
      <c r="C174" s="7" t="s">
        <v>547</v>
      </c>
      <c r="D174" s="7" t="s">
        <v>316</v>
      </c>
      <c r="E174" s="7" t="s">
        <v>2149</v>
      </c>
      <c r="F174" s="7">
        <v>244</v>
      </c>
      <c r="G174" s="7">
        <v>0.062</v>
      </c>
      <c r="H174" s="7">
        <v>31.3</v>
      </c>
      <c r="I174" s="7" t="s">
        <v>1651</v>
      </c>
      <c r="J174" s="7" t="s">
        <v>1214</v>
      </c>
      <c r="K174" s="7" t="s">
        <v>2248</v>
      </c>
      <c r="L174" s="7" t="s">
        <v>755</v>
      </c>
      <c r="M174" s="7" t="s">
        <v>726</v>
      </c>
      <c r="N174" s="7" t="s">
        <v>726</v>
      </c>
      <c r="S174" s="7" t="s">
        <v>1643</v>
      </c>
      <c r="T174" s="7" t="s">
        <v>1416</v>
      </c>
    </row>
    <row r="175" spans="1:20" ht="28.5">
      <c r="A175" s="7" t="s">
        <v>1908</v>
      </c>
      <c r="B175" s="7" t="s">
        <v>1100</v>
      </c>
      <c r="C175" s="7" t="s">
        <v>547</v>
      </c>
      <c r="D175" s="7" t="s">
        <v>316</v>
      </c>
      <c r="E175" s="7" t="s">
        <v>2149</v>
      </c>
      <c r="F175" s="7">
        <v>244</v>
      </c>
      <c r="G175" s="7">
        <v>0.062</v>
      </c>
      <c r="H175" s="7">
        <v>31.3</v>
      </c>
      <c r="I175" s="7" t="s">
        <v>1651</v>
      </c>
      <c r="J175" s="7" t="s">
        <v>726</v>
      </c>
      <c r="K175" s="7" t="s">
        <v>2248</v>
      </c>
      <c r="L175" s="7" t="s">
        <v>755</v>
      </c>
      <c r="M175" s="7" t="s">
        <v>726</v>
      </c>
      <c r="N175" s="7" t="s">
        <v>726</v>
      </c>
      <c r="S175" s="7" t="s">
        <v>1643</v>
      </c>
      <c r="T175" s="7" t="s">
        <v>1416</v>
      </c>
    </row>
    <row r="176" spans="1:20" ht="28.5">
      <c r="A176" s="7" t="s">
        <v>1908</v>
      </c>
      <c r="B176" s="7" t="s">
        <v>1101</v>
      </c>
      <c r="C176" s="7" t="s">
        <v>547</v>
      </c>
      <c r="D176" s="7" t="s">
        <v>316</v>
      </c>
      <c r="E176" s="7" t="s">
        <v>2149</v>
      </c>
      <c r="F176" s="7">
        <v>612</v>
      </c>
      <c r="G176" s="7">
        <v>0.062</v>
      </c>
      <c r="H176" s="7">
        <v>31.3</v>
      </c>
      <c r="I176" s="7" t="s">
        <v>726</v>
      </c>
      <c r="J176" s="7" t="s">
        <v>1214</v>
      </c>
      <c r="K176" s="7" t="s">
        <v>2595</v>
      </c>
      <c r="L176" s="7" t="s">
        <v>755</v>
      </c>
      <c r="M176" s="7" t="s">
        <v>726</v>
      </c>
      <c r="N176" s="7" t="s">
        <v>726</v>
      </c>
      <c r="S176" s="7" t="s">
        <v>1643</v>
      </c>
      <c r="T176" s="7" t="s">
        <v>1416</v>
      </c>
    </row>
    <row r="177" spans="1:20" ht="28.5">
      <c r="A177" s="7" t="s">
        <v>2156</v>
      </c>
      <c r="B177" s="7">
        <v>3</v>
      </c>
      <c r="C177" s="7" t="s">
        <v>547</v>
      </c>
      <c r="D177" s="7" t="s">
        <v>316</v>
      </c>
      <c r="E177" s="7" t="s">
        <v>2149</v>
      </c>
      <c r="F177" s="7">
        <v>383</v>
      </c>
      <c r="G177" s="7">
        <v>0.064</v>
      </c>
      <c r="H177" s="7">
        <v>29.9</v>
      </c>
      <c r="I177" s="7" t="s">
        <v>726</v>
      </c>
      <c r="J177" s="7" t="s">
        <v>726</v>
      </c>
      <c r="K177" s="7" t="s">
        <v>2248</v>
      </c>
      <c r="L177" s="7" t="s">
        <v>755</v>
      </c>
      <c r="M177" s="7" t="s">
        <v>726</v>
      </c>
      <c r="N177" s="7" t="s">
        <v>726</v>
      </c>
      <c r="S177" s="7" t="s">
        <v>1643</v>
      </c>
      <c r="T177" s="7" t="s">
        <v>1416</v>
      </c>
    </row>
    <row r="178" spans="1:20" ht="28.5">
      <c r="A178" s="7" t="s">
        <v>720</v>
      </c>
      <c r="B178" s="7">
        <v>2</v>
      </c>
      <c r="C178" s="7" t="s">
        <v>547</v>
      </c>
      <c r="D178" s="7" t="s">
        <v>316</v>
      </c>
      <c r="E178" s="7" t="s">
        <v>2149</v>
      </c>
      <c r="F178" s="7">
        <v>320</v>
      </c>
      <c r="G178" s="7">
        <v>0.064</v>
      </c>
      <c r="H178" s="7">
        <v>29.9</v>
      </c>
      <c r="I178" s="7" t="s">
        <v>726</v>
      </c>
      <c r="J178" s="7" t="s">
        <v>1214</v>
      </c>
      <c r="K178" s="7" t="s">
        <v>2595</v>
      </c>
      <c r="L178" s="7" t="s">
        <v>726</v>
      </c>
      <c r="M178" s="7" t="s">
        <v>843</v>
      </c>
      <c r="N178" s="7" t="s">
        <v>726</v>
      </c>
      <c r="P178" s="7">
        <v>2012</v>
      </c>
      <c r="S178" s="7" t="s">
        <v>1643</v>
      </c>
      <c r="T178" s="7" t="s">
        <v>1416</v>
      </c>
    </row>
    <row r="179" spans="1:20" ht="28.5">
      <c r="A179" s="7" t="s">
        <v>1886</v>
      </c>
      <c r="B179" s="7">
        <v>6</v>
      </c>
      <c r="C179" s="7" t="s">
        <v>547</v>
      </c>
      <c r="D179" s="7" t="s">
        <v>316</v>
      </c>
      <c r="E179" s="7" t="s">
        <v>2219</v>
      </c>
      <c r="F179" s="7">
        <v>240</v>
      </c>
      <c r="G179" s="7">
        <v>0.06</v>
      </c>
      <c r="H179" s="7">
        <v>28.3</v>
      </c>
      <c r="I179" s="7" t="s">
        <v>843</v>
      </c>
      <c r="J179" s="7" t="s">
        <v>726</v>
      </c>
      <c r="K179" s="7" t="s">
        <v>2595</v>
      </c>
      <c r="L179" s="7" t="s">
        <v>726</v>
      </c>
      <c r="M179" s="7" t="s">
        <v>726</v>
      </c>
      <c r="N179" s="7" t="s">
        <v>726</v>
      </c>
      <c r="S179" s="7" t="s">
        <v>1643</v>
      </c>
      <c r="T179" s="7" t="s">
        <v>1416</v>
      </c>
    </row>
    <row r="180" spans="1:20" ht="28.5">
      <c r="A180" s="7" t="s">
        <v>1498</v>
      </c>
      <c r="B180" s="7">
        <v>1</v>
      </c>
      <c r="C180" s="7" t="s">
        <v>547</v>
      </c>
      <c r="D180" s="7" t="s">
        <v>316</v>
      </c>
      <c r="E180" s="7" t="s">
        <v>2219</v>
      </c>
      <c r="F180" s="7">
        <v>201</v>
      </c>
      <c r="G180" s="7">
        <v>0.06</v>
      </c>
      <c r="H180" s="7">
        <v>28.3</v>
      </c>
      <c r="J180" s="7" t="s">
        <v>1214</v>
      </c>
      <c r="K180" s="7" t="s">
        <v>2595</v>
      </c>
      <c r="L180" s="7" t="s">
        <v>726</v>
      </c>
      <c r="M180" s="7" t="s">
        <v>843</v>
      </c>
      <c r="N180" s="7" t="s">
        <v>726</v>
      </c>
      <c r="P180" s="7">
        <v>2012</v>
      </c>
      <c r="S180" s="7" t="s">
        <v>1643</v>
      </c>
      <c r="T180" s="7" t="s">
        <v>1416</v>
      </c>
    </row>
    <row r="181" spans="1:20" ht="28.5">
      <c r="A181" s="7" t="s">
        <v>1498</v>
      </c>
      <c r="B181" s="7">
        <v>2</v>
      </c>
      <c r="C181" s="7" t="s">
        <v>547</v>
      </c>
      <c r="D181" s="7" t="s">
        <v>316</v>
      </c>
      <c r="E181" s="7" t="s">
        <v>2219</v>
      </c>
      <c r="F181" s="7">
        <v>201</v>
      </c>
      <c r="G181" s="7">
        <v>0.06</v>
      </c>
      <c r="H181" s="7">
        <v>28.3</v>
      </c>
      <c r="J181" s="7" t="s">
        <v>1214</v>
      </c>
      <c r="K181" s="7" t="s">
        <v>2595</v>
      </c>
      <c r="L181" s="7" t="s">
        <v>726</v>
      </c>
      <c r="M181" s="7" t="s">
        <v>843</v>
      </c>
      <c r="N181" s="7" t="s">
        <v>726</v>
      </c>
      <c r="P181" s="7">
        <v>2012</v>
      </c>
      <c r="S181" s="7" t="s">
        <v>1643</v>
      </c>
      <c r="T181" s="7" t="s">
        <v>1416</v>
      </c>
    </row>
    <row r="182" spans="1:20" ht="28.5">
      <c r="A182" s="7" t="s">
        <v>1498</v>
      </c>
      <c r="B182" s="7">
        <v>3</v>
      </c>
      <c r="C182" s="7" t="s">
        <v>547</v>
      </c>
      <c r="D182" s="7" t="s">
        <v>316</v>
      </c>
      <c r="E182" s="7" t="s">
        <v>2219</v>
      </c>
      <c r="F182" s="7">
        <v>201</v>
      </c>
      <c r="G182" s="7">
        <v>0.06</v>
      </c>
      <c r="H182" s="7">
        <v>28.3</v>
      </c>
      <c r="J182" s="7" t="s">
        <v>1214</v>
      </c>
      <c r="K182" s="7" t="s">
        <v>2595</v>
      </c>
      <c r="L182" s="7" t="s">
        <v>726</v>
      </c>
      <c r="M182" s="7" t="s">
        <v>843</v>
      </c>
      <c r="N182" s="7" t="s">
        <v>726</v>
      </c>
      <c r="P182" s="7">
        <v>2012</v>
      </c>
      <c r="S182" s="7" t="s">
        <v>1643</v>
      </c>
      <c r="T182" s="7" t="s">
        <v>1416</v>
      </c>
    </row>
    <row r="183" spans="1:20" ht="28.5">
      <c r="A183" s="7" t="s">
        <v>1498</v>
      </c>
      <c r="B183" s="7">
        <v>4</v>
      </c>
      <c r="C183" s="7" t="s">
        <v>547</v>
      </c>
      <c r="D183" s="7" t="s">
        <v>316</v>
      </c>
      <c r="E183" s="7" t="s">
        <v>2219</v>
      </c>
      <c r="F183" s="7">
        <v>201</v>
      </c>
      <c r="G183" s="7">
        <v>0.06</v>
      </c>
      <c r="H183" s="7">
        <v>28.3</v>
      </c>
      <c r="J183" s="7" t="s">
        <v>1214</v>
      </c>
      <c r="K183" s="7" t="s">
        <v>2595</v>
      </c>
      <c r="L183" s="7" t="s">
        <v>726</v>
      </c>
      <c r="M183" s="7" t="s">
        <v>843</v>
      </c>
      <c r="N183" s="7" t="s">
        <v>726</v>
      </c>
      <c r="P183" s="7">
        <v>2012</v>
      </c>
      <c r="S183" s="7" t="s">
        <v>1643</v>
      </c>
      <c r="T183" s="7" t="s">
        <v>1416</v>
      </c>
    </row>
    <row r="184" spans="1:20" ht="28.5">
      <c r="A184" s="7" t="s">
        <v>1498</v>
      </c>
      <c r="B184" s="7">
        <v>5</v>
      </c>
      <c r="C184" s="7" t="s">
        <v>547</v>
      </c>
      <c r="D184" s="7" t="s">
        <v>316</v>
      </c>
      <c r="E184" s="7" t="s">
        <v>2219</v>
      </c>
      <c r="F184" s="7">
        <v>201</v>
      </c>
      <c r="G184" s="7">
        <v>0.06</v>
      </c>
      <c r="H184" s="7">
        <v>28.3</v>
      </c>
      <c r="J184" s="7" t="s">
        <v>1214</v>
      </c>
      <c r="K184" s="7" t="s">
        <v>2595</v>
      </c>
      <c r="L184" s="7" t="s">
        <v>726</v>
      </c>
      <c r="M184" s="7" t="s">
        <v>843</v>
      </c>
      <c r="N184" s="7" t="s">
        <v>726</v>
      </c>
      <c r="P184" s="7">
        <v>2012</v>
      </c>
      <c r="S184" s="7" t="s">
        <v>1643</v>
      </c>
      <c r="T184" s="7" t="s">
        <v>1416</v>
      </c>
    </row>
    <row r="185" spans="1:20" ht="28.5">
      <c r="A185" s="7" t="s">
        <v>1498</v>
      </c>
      <c r="B185" s="7">
        <v>6</v>
      </c>
      <c r="C185" s="7" t="s">
        <v>547</v>
      </c>
      <c r="D185" s="7" t="s">
        <v>316</v>
      </c>
      <c r="E185" s="7" t="s">
        <v>2219</v>
      </c>
      <c r="F185" s="7">
        <v>201</v>
      </c>
      <c r="G185" s="7">
        <v>0.06</v>
      </c>
      <c r="H185" s="7">
        <v>28.3</v>
      </c>
      <c r="J185" s="7" t="s">
        <v>726</v>
      </c>
      <c r="K185" s="7" t="s">
        <v>2595</v>
      </c>
      <c r="L185" s="7" t="s">
        <v>726</v>
      </c>
      <c r="M185" s="7" t="s">
        <v>843</v>
      </c>
      <c r="N185" s="7" t="s">
        <v>726</v>
      </c>
      <c r="P185" s="7">
        <v>2012</v>
      </c>
      <c r="S185" s="7" t="s">
        <v>1643</v>
      </c>
      <c r="T185" s="7" t="s">
        <v>1416</v>
      </c>
    </row>
    <row r="186" spans="1:20" ht="28.5">
      <c r="A186" s="7" t="s">
        <v>2469</v>
      </c>
      <c r="B186" s="7">
        <v>3</v>
      </c>
      <c r="C186" s="7" t="s">
        <v>547</v>
      </c>
      <c r="D186" s="7" t="s">
        <v>316</v>
      </c>
      <c r="E186" s="7" t="s">
        <v>2219</v>
      </c>
      <c r="F186" s="7">
        <v>429</v>
      </c>
      <c r="G186" s="7">
        <v>0.077</v>
      </c>
      <c r="H186" s="7">
        <v>34.4</v>
      </c>
      <c r="I186" s="7" t="s">
        <v>843</v>
      </c>
      <c r="J186" s="7" t="s">
        <v>726</v>
      </c>
      <c r="K186" s="7" t="s">
        <v>2595</v>
      </c>
      <c r="L186" s="7" t="s">
        <v>726</v>
      </c>
      <c r="M186" s="7" t="s">
        <v>726</v>
      </c>
      <c r="N186" s="7" t="s">
        <v>726</v>
      </c>
      <c r="S186" s="7" t="s">
        <v>2404</v>
      </c>
      <c r="T186" s="7" t="s">
        <v>1416</v>
      </c>
    </row>
    <row r="187" spans="1:20" ht="28.5">
      <c r="A187" s="7" t="s">
        <v>781</v>
      </c>
      <c r="B187" s="7">
        <v>2</v>
      </c>
      <c r="C187" s="7" t="s">
        <v>547</v>
      </c>
      <c r="D187" s="7" t="s">
        <v>316</v>
      </c>
      <c r="E187" s="7" t="s">
        <v>2219</v>
      </c>
      <c r="F187" s="7">
        <v>261</v>
      </c>
      <c r="G187" s="7">
        <v>0.06</v>
      </c>
      <c r="H187" s="7">
        <v>28.3</v>
      </c>
      <c r="I187" s="7" t="s">
        <v>843</v>
      </c>
      <c r="J187" s="7" t="s">
        <v>1197</v>
      </c>
      <c r="K187" s="7" t="s">
        <v>2595</v>
      </c>
      <c r="L187" s="7" t="s">
        <v>726</v>
      </c>
      <c r="M187" s="7" t="s">
        <v>726</v>
      </c>
      <c r="N187" s="7" t="s">
        <v>726</v>
      </c>
      <c r="S187" s="7" t="s">
        <v>1643</v>
      </c>
      <c r="T187" s="7" t="s">
        <v>1416</v>
      </c>
    </row>
    <row r="188" spans="1:20" ht="28.5">
      <c r="A188" s="7" t="s">
        <v>1161</v>
      </c>
      <c r="B188" s="7">
        <v>1</v>
      </c>
      <c r="C188" s="7" t="s">
        <v>547</v>
      </c>
      <c r="D188" s="7" t="s">
        <v>316</v>
      </c>
      <c r="E188" s="7" t="s">
        <v>2219</v>
      </c>
      <c r="F188" s="7">
        <v>475</v>
      </c>
      <c r="G188" s="7">
        <v>0.077</v>
      </c>
      <c r="H188" s="7">
        <v>34.4</v>
      </c>
      <c r="I188" s="7" t="s">
        <v>726</v>
      </c>
      <c r="J188" s="7" t="s">
        <v>1214</v>
      </c>
      <c r="K188" s="7" t="s">
        <v>2595</v>
      </c>
      <c r="L188" s="7" t="s">
        <v>726</v>
      </c>
      <c r="M188" s="7" t="s">
        <v>726</v>
      </c>
      <c r="N188" s="7" t="s">
        <v>726</v>
      </c>
      <c r="S188" s="7" t="s">
        <v>2404</v>
      </c>
      <c r="T188" s="7" t="s">
        <v>1416</v>
      </c>
    </row>
    <row r="189" spans="1:20" ht="28.5">
      <c r="A189" s="7" t="s">
        <v>1161</v>
      </c>
      <c r="B189" s="7">
        <v>2</v>
      </c>
      <c r="C189" s="7" t="s">
        <v>547</v>
      </c>
      <c r="D189" s="7" t="s">
        <v>316</v>
      </c>
      <c r="E189" s="7" t="s">
        <v>2219</v>
      </c>
      <c r="F189" s="7">
        <v>484</v>
      </c>
      <c r="G189" s="7">
        <v>0.077</v>
      </c>
      <c r="H189" s="7">
        <v>34.4</v>
      </c>
      <c r="I189" s="7" t="s">
        <v>843</v>
      </c>
      <c r="J189" s="7" t="s">
        <v>726</v>
      </c>
      <c r="K189" s="7" t="s">
        <v>2595</v>
      </c>
      <c r="L189" s="7" t="s">
        <v>726</v>
      </c>
      <c r="M189" s="7" t="s">
        <v>726</v>
      </c>
      <c r="N189" s="7" t="s">
        <v>726</v>
      </c>
      <c r="S189" s="7" t="s">
        <v>2404</v>
      </c>
      <c r="T189" s="7" t="s">
        <v>1416</v>
      </c>
    </row>
    <row r="190" spans="1:20" ht="28.5">
      <c r="A190" s="7" t="s">
        <v>1161</v>
      </c>
      <c r="B190" s="7">
        <v>3</v>
      </c>
      <c r="C190" s="7" t="s">
        <v>547</v>
      </c>
      <c r="D190" s="7" t="s">
        <v>316</v>
      </c>
      <c r="E190" s="7" t="s">
        <v>2219</v>
      </c>
      <c r="F190" s="7">
        <v>480</v>
      </c>
      <c r="G190" s="7">
        <v>0.077</v>
      </c>
      <c r="H190" s="7">
        <v>34.4</v>
      </c>
      <c r="I190" s="7" t="s">
        <v>843</v>
      </c>
      <c r="J190" s="7" t="s">
        <v>1214</v>
      </c>
      <c r="K190" s="7" t="s">
        <v>2595</v>
      </c>
      <c r="L190" s="7" t="s">
        <v>726</v>
      </c>
      <c r="M190" s="7" t="s">
        <v>726</v>
      </c>
      <c r="N190" s="7" t="s">
        <v>726</v>
      </c>
      <c r="S190" s="7" t="s">
        <v>2404</v>
      </c>
      <c r="T190" s="7" t="s">
        <v>1416</v>
      </c>
    </row>
    <row r="191" spans="1:20" ht="28.5">
      <c r="A191" s="7" t="s">
        <v>1161</v>
      </c>
      <c r="B191" s="7">
        <v>4</v>
      </c>
      <c r="C191" s="7" t="s">
        <v>547</v>
      </c>
      <c r="D191" s="7" t="s">
        <v>316</v>
      </c>
      <c r="E191" s="7" t="s">
        <v>2219</v>
      </c>
      <c r="F191" s="7">
        <v>479</v>
      </c>
      <c r="G191" s="7">
        <v>0.077</v>
      </c>
      <c r="H191" s="7">
        <v>34.4</v>
      </c>
      <c r="I191" s="7" t="s">
        <v>843</v>
      </c>
      <c r="J191" s="7" t="s">
        <v>1214</v>
      </c>
      <c r="K191" s="7" t="s">
        <v>2595</v>
      </c>
      <c r="L191" s="7" t="s">
        <v>726</v>
      </c>
      <c r="M191" s="7" t="s">
        <v>726</v>
      </c>
      <c r="N191" s="7" t="s">
        <v>726</v>
      </c>
      <c r="S191" s="7" t="s">
        <v>2404</v>
      </c>
      <c r="T191" s="7" t="s">
        <v>1416</v>
      </c>
    </row>
    <row r="192" spans="1:20" ht="28.5">
      <c r="A192" s="7" t="s">
        <v>1410</v>
      </c>
      <c r="B192" s="7">
        <v>1</v>
      </c>
      <c r="C192" s="7" t="s">
        <v>547</v>
      </c>
      <c r="D192" s="7" t="s">
        <v>316</v>
      </c>
      <c r="E192" s="7" t="s">
        <v>2219</v>
      </c>
      <c r="F192" s="7">
        <v>325</v>
      </c>
      <c r="G192" s="7">
        <v>0.067</v>
      </c>
      <c r="H192" s="7">
        <v>30.9</v>
      </c>
      <c r="I192" s="7" t="s">
        <v>843</v>
      </c>
      <c r="J192" s="7" t="s">
        <v>1214</v>
      </c>
      <c r="K192" s="7" t="s">
        <v>2595</v>
      </c>
      <c r="L192" s="7" t="s">
        <v>726</v>
      </c>
      <c r="M192" s="7" t="s">
        <v>726</v>
      </c>
      <c r="N192" s="7" t="s">
        <v>726</v>
      </c>
      <c r="S192" s="7" t="s">
        <v>2404</v>
      </c>
      <c r="T192" s="7" t="s">
        <v>1416</v>
      </c>
    </row>
    <row r="193" spans="1:20" ht="28.5">
      <c r="A193" s="7" t="s">
        <v>1410</v>
      </c>
      <c r="B193" s="7">
        <v>2</v>
      </c>
      <c r="C193" s="7" t="s">
        <v>547</v>
      </c>
      <c r="D193" s="7" t="s">
        <v>316</v>
      </c>
      <c r="E193" s="7" t="s">
        <v>2219</v>
      </c>
      <c r="F193" s="7">
        <v>510</v>
      </c>
      <c r="G193" s="7">
        <v>0.067</v>
      </c>
      <c r="H193" s="7">
        <v>30.9</v>
      </c>
      <c r="I193" s="7" t="s">
        <v>843</v>
      </c>
      <c r="J193" s="7" t="s">
        <v>1214</v>
      </c>
      <c r="K193" s="7" t="s">
        <v>2595</v>
      </c>
      <c r="L193" s="7" t="s">
        <v>726</v>
      </c>
      <c r="M193" s="7" t="s">
        <v>726</v>
      </c>
      <c r="N193" s="7" t="s">
        <v>726</v>
      </c>
      <c r="S193" s="7" t="s">
        <v>2404</v>
      </c>
      <c r="T193" s="7" t="s">
        <v>1416</v>
      </c>
    </row>
    <row r="194" spans="1:20" ht="28.5">
      <c r="A194" s="7" t="s">
        <v>1410</v>
      </c>
      <c r="B194" s="7">
        <v>3</v>
      </c>
      <c r="C194" s="7" t="s">
        <v>547</v>
      </c>
      <c r="D194" s="7" t="s">
        <v>316</v>
      </c>
      <c r="E194" s="7" t="s">
        <v>2219</v>
      </c>
      <c r="F194" s="7">
        <v>268</v>
      </c>
      <c r="G194" s="7">
        <v>0.067</v>
      </c>
      <c r="H194" s="7">
        <v>30.9</v>
      </c>
      <c r="I194" s="7" t="s">
        <v>23</v>
      </c>
      <c r="J194" s="7" t="s">
        <v>1197</v>
      </c>
      <c r="K194" s="7" t="s">
        <v>2326</v>
      </c>
      <c r="L194" s="7" t="s">
        <v>726</v>
      </c>
      <c r="M194" s="7" t="s">
        <v>726</v>
      </c>
      <c r="N194" s="7" t="s">
        <v>726</v>
      </c>
      <c r="S194" s="7" t="s">
        <v>2404</v>
      </c>
      <c r="T194" s="7" t="s">
        <v>1416</v>
      </c>
    </row>
    <row r="195" spans="1:20" ht="28.5">
      <c r="A195" s="7" t="s">
        <v>1410</v>
      </c>
      <c r="B195" s="7">
        <v>4</v>
      </c>
      <c r="C195" s="7" t="s">
        <v>547</v>
      </c>
      <c r="D195" s="7" t="s">
        <v>316</v>
      </c>
      <c r="E195" s="7" t="s">
        <v>2219</v>
      </c>
      <c r="F195" s="7">
        <v>278</v>
      </c>
      <c r="G195" s="7">
        <v>0.067</v>
      </c>
      <c r="H195" s="7">
        <v>30.9</v>
      </c>
      <c r="I195" s="7" t="s">
        <v>23</v>
      </c>
      <c r="J195" s="7" t="s">
        <v>1197</v>
      </c>
      <c r="K195" s="7" t="s">
        <v>2326</v>
      </c>
      <c r="L195" s="7" t="s">
        <v>726</v>
      </c>
      <c r="M195" s="7" t="s">
        <v>726</v>
      </c>
      <c r="N195" s="7" t="s">
        <v>726</v>
      </c>
      <c r="S195" s="7" t="s">
        <v>2404</v>
      </c>
      <c r="T195" s="7" t="s">
        <v>1416</v>
      </c>
    </row>
    <row r="196" spans="1:20" ht="28.5">
      <c r="A196" s="7" t="s">
        <v>2586</v>
      </c>
      <c r="B196" s="7">
        <v>2</v>
      </c>
      <c r="C196" s="7" t="s">
        <v>547</v>
      </c>
      <c r="D196" s="7" t="s">
        <v>316</v>
      </c>
      <c r="E196" s="7" t="s">
        <v>2219</v>
      </c>
      <c r="F196" s="7">
        <v>225</v>
      </c>
      <c r="G196" s="7">
        <v>0.06</v>
      </c>
      <c r="H196" s="7">
        <v>28.3</v>
      </c>
      <c r="I196" s="7" t="s">
        <v>726</v>
      </c>
      <c r="J196" s="7" t="s">
        <v>726</v>
      </c>
      <c r="K196" s="7" t="s">
        <v>2595</v>
      </c>
      <c r="L196" s="7" t="s">
        <v>726</v>
      </c>
      <c r="M196" s="7" t="s">
        <v>726</v>
      </c>
      <c r="N196" s="7" t="s">
        <v>726</v>
      </c>
      <c r="S196" s="7" t="s">
        <v>1643</v>
      </c>
      <c r="T196" s="7" t="s">
        <v>1416</v>
      </c>
    </row>
    <row r="197" spans="1:20" ht="28.5">
      <c r="A197" s="7" t="s">
        <v>1466</v>
      </c>
      <c r="B197" s="7">
        <v>1</v>
      </c>
      <c r="C197" s="7" t="s">
        <v>547</v>
      </c>
      <c r="D197" s="7" t="s">
        <v>316</v>
      </c>
      <c r="E197" s="7" t="s">
        <v>2219</v>
      </c>
      <c r="F197" s="7">
        <v>200</v>
      </c>
      <c r="G197" s="7">
        <v>0.06</v>
      </c>
      <c r="H197" s="7">
        <v>28.3</v>
      </c>
      <c r="J197" s="7" t="s">
        <v>1214</v>
      </c>
      <c r="K197" s="7" t="s">
        <v>2595</v>
      </c>
      <c r="L197" s="7" t="s">
        <v>726</v>
      </c>
      <c r="M197" s="7" t="s">
        <v>843</v>
      </c>
      <c r="N197" s="7" t="s">
        <v>726</v>
      </c>
      <c r="P197" s="7">
        <v>2011</v>
      </c>
      <c r="S197" s="7" t="s">
        <v>1643</v>
      </c>
      <c r="T197" s="7" t="s">
        <v>1416</v>
      </c>
    </row>
    <row r="198" spans="1:20" ht="28.5">
      <c r="A198" s="7" t="s">
        <v>52</v>
      </c>
      <c r="B198" s="7">
        <v>1</v>
      </c>
      <c r="C198" s="7" t="s">
        <v>547</v>
      </c>
      <c r="D198" s="7" t="s">
        <v>316</v>
      </c>
      <c r="E198" s="7" t="s">
        <v>2219</v>
      </c>
      <c r="F198" s="7">
        <v>303</v>
      </c>
      <c r="G198" s="7">
        <v>0.068</v>
      </c>
      <c r="H198" s="7">
        <v>31.4</v>
      </c>
      <c r="I198" s="7" t="s">
        <v>843</v>
      </c>
      <c r="J198" s="7" t="s">
        <v>726</v>
      </c>
      <c r="K198" s="7" t="s">
        <v>2595</v>
      </c>
      <c r="L198" s="7" t="s">
        <v>726</v>
      </c>
      <c r="M198" s="7" t="s">
        <v>726</v>
      </c>
      <c r="N198" s="7" t="s">
        <v>726</v>
      </c>
      <c r="S198" s="7" t="s">
        <v>1643</v>
      </c>
      <c r="T198" s="7" t="s">
        <v>1416</v>
      </c>
    </row>
    <row r="199" spans="1:20" ht="28.5">
      <c r="A199" s="7" t="s">
        <v>52</v>
      </c>
      <c r="B199" s="7">
        <v>2</v>
      </c>
      <c r="C199" s="7" t="s">
        <v>547</v>
      </c>
      <c r="D199" s="7" t="s">
        <v>316</v>
      </c>
      <c r="E199" s="7" t="s">
        <v>2219</v>
      </c>
      <c r="F199" s="7">
        <v>301</v>
      </c>
      <c r="G199" s="7">
        <v>0.068</v>
      </c>
      <c r="H199" s="7">
        <v>31.4</v>
      </c>
      <c r="I199" s="7" t="s">
        <v>843</v>
      </c>
      <c r="J199" s="7" t="s">
        <v>726</v>
      </c>
      <c r="K199" s="7" t="s">
        <v>2595</v>
      </c>
      <c r="L199" s="7" t="s">
        <v>726</v>
      </c>
      <c r="M199" s="7" t="s">
        <v>726</v>
      </c>
      <c r="N199" s="7" t="s">
        <v>726</v>
      </c>
      <c r="S199" s="7" t="s">
        <v>1643</v>
      </c>
      <c r="T199" s="7" t="s">
        <v>1416</v>
      </c>
    </row>
    <row r="200" spans="1:20" ht="28.5">
      <c r="A200" s="7" t="s">
        <v>52</v>
      </c>
      <c r="B200" s="7">
        <v>3</v>
      </c>
      <c r="C200" s="7" t="s">
        <v>547</v>
      </c>
      <c r="D200" s="7" t="s">
        <v>316</v>
      </c>
      <c r="E200" s="7" t="s">
        <v>2219</v>
      </c>
      <c r="F200" s="7">
        <v>391</v>
      </c>
      <c r="G200" s="7">
        <v>0.068</v>
      </c>
      <c r="H200" s="7">
        <v>31.4</v>
      </c>
      <c r="I200" s="7" t="s">
        <v>843</v>
      </c>
      <c r="J200" s="7" t="s">
        <v>1214</v>
      </c>
      <c r="K200" s="7" t="s">
        <v>2595</v>
      </c>
      <c r="L200" s="7" t="s">
        <v>726</v>
      </c>
      <c r="M200" s="7" t="s">
        <v>726</v>
      </c>
      <c r="N200" s="7" t="s">
        <v>726</v>
      </c>
      <c r="S200" s="7" t="s">
        <v>1643</v>
      </c>
      <c r="T200" s="7" t="s">
        <v>1416</v>
      </c>
    </row>
    <row r="201" spans="1:20" ht="28.5">
      <c r="A201" s="7" t="s">
        <v>52</v>
      </c>
      <c r="B201" s="7">
        <v>4</v>
      </c>
      <c r="C201" s="7" t="s">
        <v>547</v>
      </c>
      <c r="D201" s="7" t="s">
        <v>316</v>
      </c>
      <c r="E201" s="7" t="s">
        <v>2219</v>
      </c>
      <c r="F201" s="7">
        <v>477</v>
      </c>
      <c r="G201" s="7">
        <v>0.068</v>
      </c>
      <c r="H201" s="7">
        <v>31.4</v>
      </c>
      <c r="I201" s="7" t="s">
        <v>843</v>
      </c>
      <c r="J201" s="7" t="s">
        <v>1214</v>
      </c>
      <c r="K201" s="7" t="s">
        <v>2595</v>
      </c>
      <c r="L201" s="7" t="s">
        <v>726</v>
      </c>
      <c r="M201" s="7" t="s">
        <v>726</v>
      </c>
      <c r="N201" s="7" t="s">
        <v>726</v>
      </c>
      <c r="S201" s="7" t="s">
        <v>1643</v>
      </c>
      <c r="T201" s="7" t="s">
        <v>1416</v>
      </c>
    </row>
    <row r="202" spans="1:20" ht="28.5">
      <c r="A202" s="7" t="s">
        <v>2069</v>
      </c>
      <c r="B202" s="7">
        <v>1</v>
      </c>
      <c r="C202" s="7" t="s">
        <v>547</v>
      </c>
      <c r="D202" s="7" t="s">
        <v>316</v>
      </c>
      <c r="E202" s="7" t="s">
        <v>2219</v>
      </c>
      <c r="F202" s="7">
        <v>511</v>
      </c>
      <c r="G202" s="7">
        <v>0.069</v>
      </c>
      <c r="H202" s="7">
        <v>34</v>
      </c>
      <c r="I202" s="7" t="s">
        <v>843</v>
      </c>
      <c r="J202" s="7" t="s">
        <v>1214</v>
      </c>
      <c r="K202" s="7" t="s">
        <v>2595</v>
      </c>
      <c r="L202" s="7" t="s">
        <v>726</v>
      </c>
      <c r="M202" s="7" t="s">
        <v>726</v>
      </c>
      <c r="N202" s="7" t="s">
        <v>726</v>
      </c>
      <c r="S202" s="7" t="s">
        <v>2404</v>
      </c>
      <c r="T202" s="7" t="s">
        <v>1416</v>
      </c>
    </row>
    <row r="203" spans="1:20" ht="28.5">
      <c r="A203" s="7" t="s">
        <v>2069</v>
      </c>
      <c r="B203" s="7" t="s">
        <v>1259</v>
      </c>
      <c r="C203" s="7" t="s">
        <v>547</v>
      </c>
      <c r="D203" s="7" t="s">
        <v>316</v>
      </c>
      <c r="E203" s="7" t="s">
        <v>2219</v>
      </c>
      <c r="F203" s="7">
        <v>732</v>
      </c>
      <c r="G203" s="7">
        <v>0.069</v>
      </c>
      <c r="H203" s="7">
        <v>34</v>
      </c>
      <c r="I203" s="7" t="s">
        <v>843</v>
      </c>
      <c r="J203" s="7" t="s">
        <v>1214</v>
      </c>
      <c r="K203" s="7" t="s">
        <v>2248</v>
      </c>
      <c r="L203" s="7" t="s">
        <v>726</v>
      </c>
      <c r="M203" s="7" t="s">
        <v>726</v>
      </c>
      <c r="N203" s="7" t="s">
        <v>726</v>
      </c>
      <c r="S203" s="7" t="s">
        <v>2404</v>
      </c>
      <c r="T203" s="7" t="s">
        <v>1416</v>
      </c>
    </row>
    <row r="204" spans="1:20" ht="28.5">
      <c r="A204" s="7" t="s">
        <v>448</v>
      </c>
      <c r="B204" s="7" t="s">
        <v>1099</v>
      </c>
      <c r="C204" s="7" t="s">
        <v>547</v>
      </c>
      <c r="D204" s="7" t="s">
        <v>316</v>
      </c>
      <c r="E204" s="7" t="s">
        <v>1177</v>
      </c>
      <c r="F204" s="7">
        <v>684</v>
      </c>
      <c r="G204" s="7">
        <v>0.063</v>
      </c>
      <c r="H204" s="7">
        <v>33.8</v>
      </c>
      <c r="I204" s="7" t="s">
        <v>843</v>
      </c>
      <c r="J204" s="7" t="s">
        <v>1214</v>
      </c>
      <c r="K204" s="7" t="s">
        <v>2595</v>
      </c>
      <c r="L204" s="7" t="s">
        <v>726</v>
      </c>
      <c r="M204" s="7" t="s">
        <v>726</v>
      </c>
      <c r="N204" s="7" t="s">
        <v>726</v>
      </c>
      <c r="S204" s="7" t="s">
        <v>1643</v>
      </c>
      <c r="T204" s="7" t="s">
        <v>1416</v>
      </c>
    </row>
    <row r="205" spans="1:20" ht="42.75">
      <c r="A205" s="7" t="s">
        <v>1842</v>
      </c>
      <c r="B205" s="7">
        <v>4</v>
      </c>
      <c r="C205" s="7" t="s">
        <v>547</v>
      </c>
      <c r="D205" s="7" t="s">
        <v>316</v>
      </c>
      <c r="E205" s="7" t="s">
        <v>141</v>
      </c>
      <c r="F205" s="7">
        <v>233</v>
      </c>
      <c r="G205" s="7">
        <v>0.06</v>
      </c>
      <c r="H205" s="7">
        <v>28.3</v>
      </c>
      <c r="I205" s="7" t="s">
        <v>726</v>
      </c>
      <c r="J205" s="7" t="s">
        <v>726</v>
      </c>
      <c r="K205" s="7" t="s">
        <v>2595</v>
      </c>
      <c r="L205" s="7" t="s">
        <v>726</v>
      </c>
      <c r="M205" s="7" t="s">
        <v>726</v>
      </c>
      <c r="N205" s="7" t="s">
        <v>726</v>
      </c>
      <c r="S205" s="7" t="s">
        <v>1643</v>
      </c>
      <c r="T205" s="7" t="s">
        <v>1416</v>
      </c>
    </row>
    <row r="206" spans="1:20" ht="28.5">
      <c r="A206" s="7" t="s">
        <v>989</v>
      </c>
      <c r="B206" s="7" t="s">
        <v>1099</v>
      </c>
      <c r="C206" s="7" t="s">
        <v>547</v>
      </c>
      <c r="D206" s="7" t="s">
        <v>316</v>
      </c>
      <c r="E206" s="7" t="s">
        <v>442</v>
      </c>
      <c r="F206" s="7">
        <v>262</v>
      </c>
      <c r="G206" s="7">
        <v>0.06</v>
      </c>
      <c r="H206" s="7">
        <v>28.3</v>
      </c>
      <c r="I206" s="7" t="s">
        <v>1651</v>
      </c>
      <c r="J206" s="7" t="s">
        <v>1214</v>
      </c>
      <c r="K206" s="7" t="s">
        <v>2326</v>
      </c>
      <c r="L206" s="7" t="s">
        <v>726</v>
      </c>
      <c r="M206" s="7" t="s">
        <v>726</v>
      </c>
      <c r="N206" s="7" t="s">
        <v>726</v>
      </c>
      <c r="S206" s="7" t="s">
        <v>2404</v>
      </c>
      <c r="T206" s="7" t="s">
        <v>1416</v>
      </c>
    </row>
    <row r="207" spans="1:20" ht="42.75">
      <c r="A207" s="7" t="s">
        <v>1148</v>
      </c>
      <c r="B207" s="7">
        <v>1</v>
      </c>
      <c r="C207" s="7" t="s">
        <v>547</v>
      </c>
      <c r="D207" s="7" t="s">
        <v>316</v>
      </c>
      <c r="E207" s="7" t="s">
        <v>442</v>
      </c>
      <c r="F207" s="7">
        <v>279</v>
      </c>
      <c r="G207" s="7">
        <v>0.062</v>
      </c>
      <c r="H207" s="7">
        <v>29.2</v>
      </c>
      <c r="I207" s="7" t="s">
        <v>2420</v>
      </c>
      <c r="J207" s="7" t="s">
        <v>1197</v>
      </c>
      <c r="K207" s="7" t="s">
        <v>2595</v>
      </c>
      <c r="L207" s="7" t="s">
        <v>726</v>
      </c>
      <c r="M207" s="7" t="s">
        <v>726</v>
      </c>
      <c r="N207" s="7" t="s">
        <v>726</v>
      </c>
      <c r="S207" s="7" t="s">
        <v>1643</v>
      </c>
      <c r="T207" s="7" t="s">
        <v>1416</v>
      </c>
    </row>
    <row r="208" spans="1:20" ht="42.75">
      <c r="A208" s="7" t="s">
        <v>1148</v>
      </c>
      <c r="B208" s="7">
        <v>2</v>
      </c>
      <c r="C208" s="7" t="s">
        <v>547</v>
      </c>
      <c r="D208" s="7" t="s">
        <v>316</v>
      </c>
      <c r="E208" s="7" t="s">
        <v>442</v>
      </c>
      <c r="F208" s="7">
        <v>309</v>
      </c>
      <c r="G208" s="7">
        <v>0.062</v>
      </c>
      <c r="H208" s="7">
        <v>29.2</v>
      </c>
      <c r="I208" s="7" t="s">
        <v>2420</v>
      </c>
      <c r="J208" s="7" t="s">
        <v>1197</v>
      </c>
      <c r="K208" s="7" t="s">
        <v>2595</v>
      </c>
      <c r="L208" s="7" t="s">
        <v>726</v>
      </c>
      <c r="M208" s="7" t="s">
        <v>726</v>
      </c>
      <c r="N208" s="7" t="s">
        <v>726</v>
      </c>
      <c r="S208" s="7" t="s">
        <v>1643</v>
      </c>
      <c r="T208" s="7" t="s">
        <v>1416</v>
      </c>
    </row>
    <row r="209" spans="1:20" ht="42.75">
      <c r="A209" s="7" t="s">
        <v>944</v>
      </c>
      <c r="B209" s="7">
        <v>2</v>
      </c>
      <c r="C209" s="7" t="s">
        <v>547</v>
      </c>
      <c r="D209" s="7" t="s">
        <v>316</v>
      </c>
      <c r="E209" s="7" t="s">
        <v>442</v>
      </c>
      <c r="F209" s="7">
        <v>568</v>
      </c>
      <c r="G209" s="7">
        <v>0.077</v>
      </c>
      <c r="H209" s="7">
        <v>34.4</v>
      </c>
      <c r="I209" s="7" t="s">
        <v>1651</v>
      </c>
      <c r="J209" s="7" t="s">
        <v>1214</v>
      </c>
      <c r="K209" s="7" t="s">
        <v>2248</v>
      </c>
      <c r="L209" s="7" t="s">
        <v>755</v>
      </c>
      <c r="M209" s="7" t="s">
        <v>726</v>
      </c>
      <c r="N209" s="7" t="s">
        <v>726</v>
      </c>
      <c r="S209" s="7" t="s">
        <v>1643</v>
      </c>
      <c r="T209" s="7" t="s">
        <v>1416</v>
      </c>
    </row>
    <row r="210" spans="1:20" ht="42.75">
      <c r="A210" s="7" t="s">
        <v>2330</v>
      </c>
      <c r="B210" s="7">
        <v>4</v>
      </c>
      <c r="C210" s="7" t="s">
        <v>547</v>
      </c>
      <c r="D210" s="7" t="s">
        <v>316</v>
      </c>
      <c r="E210" s="7" t="s">
        <v>442</v>
      </c>
      <c r="F210" s="7">
        <v>436</v>
      </c>
      <c r="G210" s="7">
        <v>0.077</v>
      </c>
      <c r="H210" s="7">
        <v>34.4</v>
      </c>
      <c r="I210" s="7" t="s">
        <v>726</v>
      </c>
      <c r="J210" s="7" t="s">
        <v>1197</v>
      </c>
      <c r="K210" s="7" t="s">
        <v>2595</v>
      </c>
      <c r="L210" s="7" t="s">
        <v>755</v>
      </c>
      <c r="M210" s="7" t="s">
        <v>726</v>
      </c>
      <c r="N210" s="7" t="s">
        <v>726</v>
      </c>
      <c r="S210" s="7" t="s">
        <v>1643</v>
      </c>
      <c r="T210" s="7" t="s">
        <v>1416</v>
      </c>
    </row>
    <row r="211" spans="1:20" ht="28.5">
      <c r="A211" s="7" t="s">
        <v>2673</v>
      </c>
      <c r="B211" s="7" t="s">
        <v>1099</v>
      </c>
      <c r="C211" s="7" t="s">
        <v>547</v>
      </c>
      <c r="D211" s="7" t="s">
        <v>316</v>
      </c>
      <c r="E211" s="7" t="s">
        <v>442</v>
      </c>
      <c r="F211" s="7">
        <v>219</v>
      </c>
      <c r="G211" s="7">
        <v>0.06</v>
      </c>
      <c r="H211" s="7">
        <v>28.3</v>
      </c>
      <c r="I211" s="7" t="s">
        <v>1651</v>
      </c>
      <c r="J211" s="7" t="s">
        <v>1214</v>
      </c>
      <c r="K211" s="7" t="s">
        <v>2326</v>
      </c>
      <c r="L211" s="7" t="s">
        <v>726</v>
      </c>
      <c r="M211" s="7" t="s">
        <v>726</v>
      </c>
      <c r="N211" s="7" t="s">
        <v>726</v>
      </c>
      <c r="S211" s="7" t="s">
        <v>2404</v>
      </c>
      <c r="T211" s="7" t="s">
        <v>1416</v>
      </c>
    </row>
    <row r="212" spans="1:20" ht="42.75">
      <c r="A212" s="7" t="s">
        <v>2672</v>
      </c>
      <c r="B212" s="7">
        <v>1</v>
      </c>
      <c r="C212" s="7" t="s">
        <v>547</v>
      </c>
      <c r="D212" s="7" t="s">
        <v>316</v>
      </c>
      <c r="E212" s="7" t="s">
        <v>442</v>
      </c>
      <c r="F212" s="7">
        <v>324</v>
      </c>
      <c r="G212" s="7">
        <v>0.064</v>
      </c>
      <c r="H212" s="7">
        <v>29.9</v>
      </c>
      <c r="I212" s="7" t="s">
        <v>726</v>
      </c>
      <c r="J212" s="7" t="s">
        <v>1214</v>
      </c>
      <c r="K212" s="7" t="s">
        <v>2248</v>
      </c>
      <c r="L212" s="7" t="s">
        <v>755</v>
      </c>
      <c r="M212" s="7" t="s">
        <v>726</v>
      </c>
      <c r="N212" s="7" t="s">
        <v>726</v>
      </c>
      <c r="S212" s="7" t="s">
        <v>1643</v>
      </c>
      <c r="T212" s="7" t="s">
        <v>1416</v>
      </c>
    </row>
    <row r="213" spans="1:20" ht="42.75">
      <c r="A213" s="7" t="s">
        <v>2672</v>
      </c>
      <c r="B213" s="7">
        <v>2</v>
      </c>
      <c r="C213" s="7" t="s">
        <v>547</v>
      </c>
      <c r="D213" s="7" t="s">
        <v>316</v>
      </c>
      <c r="E213" s="7" t="s">
        <v>442</v>
      </c>
      <c r="F213" s="7">
        <v>324</v>
      </c>
      <c r="G213" s="7">
        <v>0.064</v>
      </c>
      <c r="H213" s="7">
        <v>29.9</v>
      </c>
      <c r="I213" s="7" t="s">
        <v>726</v>
      </c>
      <c r="J213" s="7" t="s">
        <v>1214</v>
      </c>
      <c r="K213" s="7" t="s">
        <v>2248</v>
      </c>
      <c r="L213" s="7" t="s">
        <v>755</v>
      </c>
      <c r="M213" s="7" t="s">
        <v>726</v>
      </c>
      <c r="N213" s="7" t="s">
        <v>726</v>
      </c>
      <c r="S213" s="7" t="s">
        <v>1643</v>
      </c>
      <c r="T213" s="7" t="s">
        <v>1416</v>
      </c>
    </row>
    <row r="214" spans="1:20" ht="28.5">
      <c r="A214" s="7" t="s">
        <v>2050</v>
      </c>
      <c r="B214" s="7">
        <v>1</v>
      </c>
      <c r="C214" s="7" t="s">
        <v>547</v>
      </c>
      <c r="D214" s="7" t="s">
        <v>316</v>
      </c>
      <c r="E214" s="7" t="s">
        <v>2618</v>
      </c>
      <c r="F214" s="7">
        <v>643</v>
      </c>
      <c r="G214" s="7">
        <v>0.063</v>
      </c>
      <c r="H214" s="7">
        <v>33.8</v>
      </c>
      <c r="I214" s="7" t="s">
        <v>843</v>
      </c>
      <c r="J214" s="7" t="s">
        <v>1214</v>
      </c>
      <c r="K214" s="7" t="s">
        <v>2326</v>
      </c>
      <c r="L214" s="7" t="s">
        <v>755</v>
      </c>
      <c r="M214" s="7" t="s">
        <v>726</v>
      </c>
      <c r="N214" s="7" t="s">
        <v>726</v>
      </c>
      <c r="S214" s="7" t="s">
        <v>2404</v>
      </c>
      <c r="T214" s="7" t="s">
        <v>1416</v>
      </c>
    </row>
    <row r="215" spans="1:20" ht="28.5">
      <c r="A215" s="7" t="s">
        <v>2050</v>
      </c>
      <c r="B215" s="7">
        <v>2</v>
      </c>
      <c r="C215" s="7" t="s">
        <v>547</v>
      </c>
      <c r="D215" s="7" t="s">
        <v>316</v>
      </c>
      <c r="E215" s="7" t="s">
        <v>2618</v>
      </c>
      <c r="F215" s="7">
        <v>643</v>
      </c>
      <c r="G215" s="7">
        <v>0.063</v>
      </c>
      <c r="H215" s="7">
        <v>33.8</v>
      </c>
      <c r="I215" s="7" t="s">
        <v>843</v>
      </c>
      <c r="J215" s="7" t="s">
        <v>1214</v>
      </c>
      <c r="K215" s="7" t="s">
        <v>2326</v>
      </c>
      <c r="L215" s="7" t="s">
        <v>755</v>
      </c>
      <c r="M215" s="7" t="s">
        <v>726</v>
      </c>
      <c r="N215" s="7" t="s">
        <v>726</v>
      </c>
      <c r="S215" s="7" t="s">
        <v>2404</v>
      </c>
      <c r="T215" s="7" t="s">
        <v>1416</v>
      </c>
    </row>
    <row r="216" spans="1:20" ht="28.5">
      <c r="A216" s="7" t="s">
        <v>2318</v>
      </c>
      <c r="B216" s="7" t="s">
        <v>1262</v>
      </c>
      <c r="C216" s="7" t="s">
        <v>547</v>
      </c>
      <c r="D216" s="7" t="s">
        <v>316</v>
      </c>
      <c r="E216" s="7" t="s">
        <v>2618</v>
      </c>
      <c r="F216" s="7">
        <v>341</v>
      </c>
      <c r="G216" s="7">
        <v>0.064</v>
      </c>
      <c r="H216" s="7">
        <v>29.9</v>
      </c>
      <c r="I216" s="7" t="s">
        <v>843</v>
      </c>
      <c r="J216" s="7" t="s">
        <v>1214</v>
      </c>
      <c r="K216" s="7" t="s">
        <v>2595</v>
      </c>
      <c r="L216" s="7" t="s">
        <v>755</v>
      </c>
      <c r="M216" s="7" t="s">
        <v>726</v>
      </c>
      <c r="N216" s="7" t="s">
        <v>726</v>
      </c>
      <c r="S216" s="7" t="s">
        <v>1643</v>
      </c>
      <c r="T216" s="7" t="s">
        <v>1416</v>
      </c>
    </row>
    <row r="217" spans="1:20" ht="28.5">
      <c r="A217" s="7" t="s">
        <v>2318</v>
      </c>
      <c r="B217" s="7" t="s">
        <v>1259</v>
      </c>
      <c r="C217" s="7" t="s">
        <v>547</v>
      </c>
      <c r="D217" s="7" t="s">
        <v>316</v>
      </c>
      <c r="E217" s="7" t="s">
        <v>2618</v>
      </c>
      <c r="F217" s="7">
        <v>342</v>
      </c>
      <c r="G217" s="7">
        <v>0.064</v>
      </c>
      <c r="H217" s="7">
        <v>29.9</v>
      </c>
      <c r="I217" s="7" t="s">
        <v>843</v>
      </c>
      <c r="J217" s="7" t="s">
        <v>1214</v>
      </c>
      <c r="K217" s="7" t="s">
        <v>2595</v>
      </c>
      <c r="L217" s="7" t="s">
        <v>726</v>
      </c>
      <c r="M217" s="7" t="s">
        <v>726</v>
      </c>
      <c r="N217" s="7" t="s">
        <v>726</v>
      </c>
      <c r="S217" s="7" t="s">
        <v>1643</v>
      </c>
      <c r="T217" s="7" t="s">
        <v>1416</v>
      </c>
    </row>
    <row r="218" spans="1:20" ht="28.5">
      <c r="A218" s="7" t="s">
        <v>369</v>
      </c>
      <c r="B218" s="7">
        <v>1</v>
      </c>
      <c r="C218" s="7" t="s">
        <v>547</v>
      </c>
      <c r="D218" s="7" t="s">
        <v>316</v>
      </c>
      <c r="E218" s="7" t="s">
        <v>2618</v>
      </c>
      <c r="F218" s="7">
        <v>850</v>
      </c>
      <c r="G218" s="7">
        <v>0.036</v>
      </c>
      <c r="H218" s="7">
        <v>31.6</v>
      </c>
      <c r="I218" s="7" t="s">
        <v>843</v>
      </c>
      <c r="J218" s="7" t="s">
        <v>726</v>
      </c>
      <c r="K218" s="7" t="s">
        <v>2595</v>
      </c>
      <c r="L218" s="7" t="s">
        <v>726</v>
      </c>
      <c r="M218" s="7" t="s">
        <v>726</v>
      </c>
      <c r="N218" s="7" t="s">
        <v>726</v>
      </c>
      <c r="S218" s="7" t="s">
        <v>2404</v>
      </c>
      <c r="T218" s="7" t="s">
        <v>1416</v>
      </c>
    </row>
    <row r="219" spans="1:20" ht="28.5">
      <c r="A219" s="7" t="s">
        <v>369</v>
      </c>
      <c r="B219" s="7">
        <v>2</v>
      </c>
      <c r="C219" s="7" t="s">
        <v>547</v>
      </c>
      <c r="D219" s="7" t="s">
        <v>316</v>
      </c>
      <c r="E219" s="7" t="s">
        <v>2618</v>
      </c>
      <c r="F219" s="7">
        <v>850</v>
      </c>
      <c r="G219" s="7">
        <v>0.036</v>
      </c>
      <c r="H219" s="7">
        <v>31.6</v>
      </c>
      <c r="I219" s="7" t="s">
        <v>843</v>
      </c>
      <c r="J219" s="7" t="s">
        <v>726</v>
      </c>
      <c r="K219" s="7" t="s">
        <v>2595</v>
      </c>
      <c r="L219" s="7" t="s">
        <v>726</v>
      </c>
      <c r="M219" s="7" t="s">
        <v>726</v>
      </c>
      <c r="N219" s="7" t="s">
        <v>726</v>
      </c>
      <c r="S219" s="7" t="s">
        <v>2404</v>
      </c>
      <c r="T219" s="7" t="s">
        <v>1416</v>
      </c>
    </row>
    <row r="220" spans="1:20" ht="28.5">
      <c r="A220" s="7" t="s">
        <v>1147</v>
      </c>
      <c r="B220" s="7">
        <v>3</v>
      </c>
      <c r="C220" s="7" t="s">
        <v>547</v>
      </c>
      <c r="D220" s="7" t="s">
        <v>316</v>
      </c>
      <c r="E220" s="7" t="s">
        <v>2618</v>
      </c>
      <c r="F220" s="7">
        <v>324</v>
      </c>
      <c r="G220" s="7">
        <v>0.064</v>
      </c>
      <c r="H220" s="7">
        <v>29.9</v>
      </c>
      <c r="I220" s="7" t="s">
        <v>726</v>
      </c>
      <c r="J220" s="7" t="s">
        <v>1214</v>
      </c>
      <c r="K220" s="7" t="s">
        <v>2595</v>
      </c>
      <c r="L220" s="7" t="s">
        <v>755</v>
      </c>
      <c r="M220" s="7" t="s">
        <v>726</v>
      </c>
      <c r="N220" s="7" t="s">
        <v>726</v>
      </c>
      <c r="S220" s="7" t="s">
        <v>1643</v>
      </c>
      <c r="T220" s="7" t="s">
        <v>1416</v>
      </c>
    </row>
    <row r="221" spans="1:20" ht="28.5">
      <c r="A221" s="7" t="s">
        <v>1273</v>
      </c>
      <c r="B221" s="7">
        <v>1</v>
      </c>
      <c r="C221" s="7" t="s">
        <v>547</v>
      </c>
      <c r="D221" s="7" t="s">
        <v>316</v>
      </c>
      <c r="E221" s="7" t="s">
        <v>2618</v>
      </c>
      <c r="F221" s="7">
        <v>620</v>
      </c>
      <c r="G221" s="7">
        <v>0.063</v>
      </c>
      <c r="H221" s="7">
        <v>33.8</v>
      </c>
      <c r="I221" s="7" t="s">
        <v>726</v>
      </c>
      <c r="J221" s="7" t="s">
        <v>1214</v>
      </c>
      <c r="K221" s="7" t="s">
        <v>2595</v>
      </c>
      <c r="L221" s="7" t="s">
        <v>726</v>
      </c>
      <c r="M221" s="7" t="s">
        <v>726</v>
      </c>
      <c r="N221" s="7" t="s">
        <v>726</v>
      </c>
      <c r="S221" s="7" t="s">
        <v>2404</v>
      </c>
      <c r="T221" s="7" t="s">
        <v>1416</v>
      </c>
    </row>
    <row r="222" spans="1:20" ht="28.5">
      <c r="A222" s="7" t="s">
        <v>1273</v>
      </c>
      <c r="B222" s="7">
        <v>2</v>
      </c>
      <c r="C222" s="7" t="s">
        <v>547</v>
      </c>
      <c r="D222" s="7" t="s">
        <v>316</v>
      </c>
      <c r="E222" s="7" t="s">
        <v>2618</v>
      </c>
      <c r="F222" s="7">
        <v>614</v>
      </c>
      <c r="G222" s="7">
        <v>0.063</v>
      </c>
      <c r="H222" s="7">
        <v>33.8</v>
      </c>
      <c r="I222" s="7" t="s">
        <v>726</v>
      </c>
      <c r="J222" s="7" t="s">
        <v>1214</v>
      </c>
      <c r="K222" s="7" t="s">
        <v>2595</v>
      </c>
      <c r="L222" s="7" t="s">
        <v>726</v>
      </c>
      <c r="M222" s="7" t="s">
        <v>726</v>
      </c>
      <c r="N222" s="7" t="s">
        <v>726</v>
      </c>
      <c r="S222" s="7" t="s">
        <v>2404</v>
      </c>
      <c r="T222" s="7" t="s">
        <v>1416</v>
      </c>
    </row>
    <row r="223" spans="1:20" ht="28.5">
      <c r="A223" s="7" t="s">
        <v>1273</v>
      </c>
      <c r="B223" s="7">
        <v>3</v>
      </c>
      <c r="C223" s="7" t="s">
        <v>547</v>
      </c>
      <c r="D223" s="7" t="s">
        <v>316</v>
      </c>
      <c r="E223" s="7" t="s">
        <v>2618</v>
      </c>
      <c r="F223" s="7">
        <v>650</v>
      </c>
      <c r="G223" s="7">
        <v>0.063</v>
      </c>
      <c r="H223" s="7">
        <v>33.8</v>
      </c>
      <c r="I223" s="7" t="s">
        <v>843</v>
      </c>
      <c r="J223" s="7" t="s">
        <v>1214</v>
      </c>
      <c r="K223" s="7" t="s">
        <v>2595</v>
      </c>
      <c r="L223" s="7" t="s">
        <v>726</v>
      </c>
      <c r="M223" s="7" t="s">
        <v>726</v>
      </c>
      <c r="N223" s="7" t="s">
        <v>726</v>
      </c>
      <c r="S223" s="7" t="s">
        <v>2404</v>
      </c>
      <c r="T223" s="7" t="s">
        <v>1416</v>
      </c>
    </row>
    <row r="224" spans="1:20" ht="28.5">
      <c r="A224" s="7" t="s">
        <v>588</v>
      </c>
      <c r="B224" s="7">
        <v>1</v>
      </c>
      <c r="C224" s="7" t="s">
        <v>547</v>
      </c>
      <c r="D224" s="7" t="s">
        <v>316</v>
      </c>
      <c r="E224" s="7" t="s">
        <v>2618</v>
      </c>
      <c r="F224" s="7">
        <v>850</v>
      </c>
      <c r="G224" s="7">
        <v>0.036</v>
      </c>
      <c r="H224" s="7">
        <v>31.6</v>
      </c>
      <c r="I224" s="7" t="s">
        <v>843</v>
      </c>
      <c r="J224" s="7" t="s">
        <v>1214</v>
      </c>
      <c r="K224" s="7" t="s">
        <v>2595</v>
      </c>
      <c r="L224" s="7" t="s">
        <v>726</v>
      </c>
      <c r="M224" s="7" t="s">
        <v>726</v>
      </c>
      <c r="N224" s="7" t="s">
        <v>726</v>
      </c>
      <c r="S224" s="7" t="s">
        <v>2404</v>
      </c>
      <c r="T224" s="7" t="s">
        <v>1416</v>
      </c>
    </row>
    <row r="225" spans="1:20" ht="28.5">
      <c r="A225" s="7" t="s">
        <v>588</v>
      </c>
      <c r="B225" s="7">
        <v>2</v>
      </c>
      <c r="C225" s="7" t="s">
        <v>547</v>
      </c>
      <c r="D225" s="7" t="s">
        <v>316</v>
      </c>
      <c r="E225" s="7" t="s">
        <v>2618</v>
      </c>
      <c r="F225" s="7">
        <v>850</v>
      </c>
      <c r="G225" s="7">
        <v>0.036</v>
      </c>
      <c r="H225" s="7">
        <v>31.6</v>
      </c>
      <c r="I225" s="7" t="s">
        <v>843</v>
      </c>
      <c r="J225" s="7" t="s">
        <v>1214</v>
      </c>
      <c r="K225" s="7" t="s">
        <v>2595</v>
      </c>
      <c r="L225" s="7" t="s">
        <v>726</v>
      </c>
      <c r="M225" s="7" t="s">
        <v>726</v>
      </c>
      <c r="N225" s="7" t="s">
        <v>726</v>
      </c>
      <c r="S225" s="7" t="s">
        <v>2404</v>
      </c>
      <c r="T225" s="7" t="s">
        <v>1416</v>
      </c>
    </row>
    <row r="226" spans="1:20" ht="28.5">
      <c r="A226" s="7" t="s">
        <v>1008</v>
      </c>
      <c r="B226" s="7" t="s">
        <v>2048</v>
      </c>
      <c r="C226" s="7" t="s">
        <v>547</v>
      </c>
      <c r="D226" s="7" t="s">
        <v>316</v>
      </c>
      <c r="E226" s="7" t="s">
        <v>2618</v>
      </c>
      <c r="F226" s="7">
        <v>759</v>
      </c>
      <c r="G226" s="7">
        <v>0.063</v>
      </c>
      <c r="H226" s="7">
        <v>33.8</v>
      </c>
      <c r="I226" s="7" t="s">
        <v>843</v>
      </c>
      <c r="J226" s="7" t="s">
        <v>1214</v>
      </c>
      <c r="K226" s="7" t="s">
        <v>2595</v>
      </c>
      <c r="L226" s="7" t="s">
        <v>726</v>
      </c>
      <c r="M226" s="7" t="s">
        <v>726</v>
      </c>
      <c r="N226" s="7" t="s">
        <v>726</v>
      </c>
      <c r="S226" s="7" t="s">
        <v>2404</v>
      </c>
      <c r="T226" s="7" t="s">
        <v>1416</v>
      </c>
    </row>
    <row r="227" spans="1:20" ht="28.5">
      <c r="A227" s="7" t="s">
        <v>1008</v>
      </c>
      <c r="B227" s="7" t="s">
        <v>2047</v>
      </c>
      <c r="C227" s="7" t="s">
        <v>547</v>
      </c>
      <c r="D227" s="7" t="s">
        <v>316</v>
      </c>
      <c r="E227" s="7" t="s">
        <v>2618</v>
      </c>
      <c r="F227" s="7">
        <v>766</v>
      </c>
      <c r="G227" s="7">
        <v>0.063</v>
      </c>
      <c r="H227" s="7">
        <v>33.8</v>
      </c>
      <c r="I227" s="7" t="s">
        <v>843</v>
      </c>
      <c r="J227" s="7" t="s">
        <v>1214</v>
      </c>
      <c r="K227" s="7" t="s">
        <v>2595</v>
      </c>
      <c r="L227" s="7" t="s">
        <v>726</v>
      </c>
      <c r="M227" s="7" t="s">
        <v>726</v>
      </c>
      <c r="N227" s="7" t="s">
        <v>726</v>
      </c>
      <c r="S227" s="7" t="s">
        <v>2404</v>
      </c>
      <c r="T227" s="7" t="s">
        <v>1416</v>
      </c>
    </row>
    <row r="228" spans="1:20" ht="42.75">
      <c r="A228" s="7" t="s">
        <v>509</v>
      </c>
      <c r="B228" s="7" t="s">
        <v>1262</v>
      </c>
      <c r="C228" s="7" t="s">
        <v>547</v>
      </c>
      <c r="D228" s="7" t="s">
        <v>316</v>
      </c>
      <c r="E228" s="7" t="s">
        <v>2618</v>
      </c>
      <c r="F228" s="7">
        <v>624</v>
      </c>
      <c r="G228" s="7">
        <v>0.063</v>
      </c>
      <c r="H228" s="7">
        <v>33.8</v>
      </c>
      <c r="I228" s="7" t="s">
        <v>843</v>
      </c>
      <c r="J228" s="7" t="s">
        <v>1214</v>
      </c>
      <c r="K228" s="7" t="s">
        <v>2595</v>
      </c>
      <c r="L228" s="7" t="s">
        <v>726</v>
      </c>
      <c r="M228" s="7" t="s">
        <v>726</v>
      </c>
      <c r="N228" s="7" t="s">
        <v>726</v>
      </c>
      <c r="S228" s="7" t="s">
        <v>1643</v>
      </c>
      <c r="T228" s="7" t="s">
        <v>1416</v>
      </c>
    </row>
    <row r="229" spans="1:20" ht="42.75">
      <c r="A229" s="7" t="s">
        <v>509</v>
      </c>
      <c r="B229" s="7" t="s">
        <v>1259</v>
      </c>
      <c r="C229" s="7" t="s">
        <v>547</v>
      </c>
      <c r="D229" s="7" t="s">
        <v>316</v>
      </c>
      <c r="E229" s="7" t="s">
        <v>2618</v>
      </c>
      <c r="F229" s="7">
        <v>620</v>
      </c>
      <c r="G229" s="7">
        <v>0.063</v>
      </c>
      <c r="H229" s="7">
        <v>33.8</v>
      </c>
      <c r="I229" s="7" t="s">
        <v>843</v>
      </c>
      <c r="J229" s="7" t="s">
        <v>1214</v>
      </c>
      <c r="K229" s="7" t="s">
        <v>2595</v>
      </c>
      <c r="L229" s="7" t="s">
        <v>726</v>
      </c>
      <c r="M229" s="7" t="s">
        <v>726</v>
      </c>
      <c r="N229" s="7" t="s">
        <v>726</v>
      </c>
      <c r="S229" s="7" t="s">
        <v>1643</v>
      </c>
      <c r="T229" s="7" t="s">
        <v>1416</v>
      </c>
    </row>
    <row r="230" spans="1:20" ht="28.5">
      <c r="A230" s="7" t="s">
        <v>1852</v>
      </c>
      <c r="B230" s="7">
        <v>2</v>
      </c>
      <c r="C230" s="7" t="s">
        <v>547</v>
      </c>
      <c r="D230" s="7" t="s">
        <v>316</v>
      </c>
      <c r="E230" s="7" t="s">
        <v>2618</v>
      </c>
      <c r="F230" s="7">
        <v>243</v>
      </c>
      <c r="G230" s="7">
        <v>0.06</v>
      </c>
      <c r="H230" s="7">
        <v>28.3</v>
      </c>
      <c r="I230" s="7" t="s">
        <v>726</v>
      </c>
      <c r="J230" s="7" t="s">
        <v>726</v>
      </c>
      <c r="K230" s="7" t="s">
        <v>2595</v>
      </c>
      <c r="L230" s="7" t="s">
        <v>726</v>
      </c>
      <c r="M230" s="7" t="s">
        <v>726</v>
      </c>
      <c r="N230" s="7" t="s">
        <v>726</v>
      </c>
      <c r="S230" s="7" t="s">
        <v>1643</v>
      </c>
      <c r="T230" s="7" t="s">
        <v>1416</v>
      </c>
    </row>
    <row r="231" spans="1:20" ht="28.5">
      <c r="A231" s="7" t="s">
        <v>549</v>
      </c>
      <c r="B231" s="7" t="s">
        <v>470</v>
      </c>
      <c r="C231" s="7" t="s">
        <v>547</v>
      </c>
      <c r="D231" s="7" t="s">
        <v>316</v>
      </c>
      <c r="E231" s="7" t="s">
        <v>2618</v>
      </c>
      <c r="F231" s="7">
        <v>320</v>
      </c>
      <c r="G231" s="7">
        <v>0.063</v>
      </c>
      <c r="H231" s="7">
        <v>31.9</v>
      </c>
      <c r="I231" s="7" t="s">
        <v>843</v>
      </c>
      <c r="J231" s="7" t="s">
        <v>726</v>
      </c>
      <c r="K231" s="7" t="s">
        <v>2326</v>
      </c>
      <c r="L231" s="7" t="s">
        <v>726</v>
      </c>
      <c r="M231" s="7" t="s">
        <v>726</v>
      </c>
      <c r="N231" s="7" t="s">
        <v>726</v>
      </c>
      <c r="S231" s="7" t="s">
        <v>1643</v>
      </c>
      <c r="T231" s="7" t="s">
        <v>1416</v>
      </c>
    </row>
    <row r="232" spans="1:20" ht="28.5">
      <c r="A232" s="7" t="s">
        <v>549</v>
      </c>
      <c r="B232" s="7" t="s">
        <v>471</v>
      </c>
      <c r="C232" s="7" t="s">
        <v>547</v>
      </c>
      <c r="D232" s="7" t="s">
        <v>316</v>
      </c>
      <c r="E232" s="7" t="s">
        <v>2618</v>
      </c>
      <c r="F232" s="7">
        <v>374</v>
      </c>
      <c r="G232" s="7">
        <v>0.063</v>
      </c>
      <c r="H232" s="7">
        <v>31.9</v>
      </c>
      <c r="I232" s="7" t="s">
        <v>843</v>
      </c>
      <c r="J232" s="7" t="s">
        <v>726</v>
      </c>
      <c r="K232" s="7" t="s">
        <v>2595</v>
      </c>
      <c r="L232" s="7" t="s">
        <v>726</v>
      </c>
      <c r="M232" s="7" t="s">
        <v>726</v>
      </c>
      <c r="N232" s="7" t="s">
        <v>726</v>
      </c>
      <c r="S232" s="7" t="s">
        <v>1643</v>
      </c>
      <c r="T232" s="7" t="s">
        <v>1416</v>
      </c>
    </row>
    <row r="233" spans="1:20" ht="28.5">
      <c r="A233" s="7" t="s">
        <v>549</v>
      </c>
      <c r="B233" s="7" t="s">
        <v>464</v>
      </c>
      <c r="C233" s="7" t="s">
        <v>547</v>
      </c>
      <c r="D233" s="7" t="s">
        <v>316</v>
      </c>
      <c r="E233" s="7" t="s">
        <v>2618</v>
      </c>
      <c r="F233" s="7">
        <v>748</v>
      </c>
      <c r="G233" s="7">
        <v>0.063</v>
      </c>
      <c r="H233" s="7">
        <v>31.9</v>
      </c>
      <c r="I233" s="7" t="s">
        <v>843</v>
      </c>
      <c r="J233" s="7" t="s">
        <v>726</v>
      </c>
      <c r="K233" s="7" t="s">
        <v>2595</v>
      </c>
      <c r="L233" s="7" t="s">
        <v>726</v>
      </c>
      <c r="M233" s="7" t="s">
        <v>726</v>
      </c>
      <c r="N233" s="7" t="s">
        <v>726</v>
      </c>
      <c r="S233" s="7" t="s">
        <v>1643</v>
      </c>
      <c r="T233" s="7" t="s">
        <v>1416</v>
      </c>
    </row>
    <row r="234" spans="1:20" ht="28.5">
      <c r="A234" s="7" t="s">
        <v>2563</v>
      </c>
      <c r="B234" s="7" t="s">
        <v>2138</v>
      </c>
      <c r="C234" s="7" t="s">
        <v>547</v>
      </c>
      <c r="D234" s="7" t="s">
        <v>316</v>
      </c>
      <c r="E234" s="7" t="s">
        <v>2618</v>
      </c>
      <c r="F234" s="7">
        <v>521</v>
      </c>
      <c r="G234" s="7">
        <v>0.077</v>
      </c>
      <c r="H234" s="7">
        <v>34.4</v>
      </c>
      <c r="I234" s="7" t="s">
        <v>23</v>
      </c>
      <c r="J234" s="7" t="s">
        <v>1197</v>
      </c>
      <c r="K234" s="7" t="s">
        <v>2326</v>
      </c>
      <c r="L234" s="7" t="s">
        <v>726</v>
      </c>
      <c r="M234" s="7" t="s">
        <v>726</v>
      </c>
      <c r="N234" s="7" t="s">
        <v>726</v>
      </c>
      <c r="S234" s="7" t="s">
        <v>2404</v>
      </c>
      <c r="T234" s="7" t="s">
        <v>1416</v>
      </c>
    </row>
    <row r="235" spans="1:20" ht="28.5">
      <c r="A235" s="7" t="s">
        <v>173</v>
      </c>
      <c r="B235" s="7">
        <v>5</v>
      </c>
      <c r="C235" s="7" t="s">
        <v>547</v>
      </c>
      <c r="D235" s="7" t="s">
        <v>316</v>
      </c>
      <c r="E235" s="7" t="s">
        <v>2615</v>
      </c>
      <c r="F235" s="7">
        <v>244</v>
      </c>
      <c r="G235" s="7">
        <v>0.06</v>
      </c>
      <c r="H235" s="7">
        <v>28.3</v>
      </c>
      <c r="I235" s="7" t="s">
        <v>726</v>
      </c>
      <c r="J235" s="7" t="s">
        <v>726</v>
      </c>
      <c r="K235" s="7" t="s">
        <v>2595</v>
      </c>
      <c r="L235" s="7" t="s">
        <v>726</v>
      </c>
      <c r="M235" s="7" t="s">
        <v>726</v>
      </c>
      <c r="N235" s="7" t="s">
        <v>726</v>
      </c>
      <c r="S235" s="7" t="s">
        <v>1643</v>
      </c>
      <c r="T235" s="7" t="s">
        <v>1416</v>
      </c>
    </row>
    <row r="236" spans="1:20" ht="28.5">
      <c r="A236" s="7" t="s">
        <v>2320</v>
      </c>
      <c r="B236" s="7">
        <v>9</v>
      </c>
      <c r="C236" s="7" t="s">
        <v>547</v>
      </c>
      <c r="D236" s="7" t="s">
        <v>316</v>
      </c>
      <c r="E236" s="7" t="s">
        <v>2615</v>
      </c>
      <c r="F236" s="7">
        <v>625</v>
      </c>
      <c r="G236" s="7">
        <v>0.063</v>
      </c>
      <c r="H236" s="7">
        <v>33.8</v>
      </c>
      <c r="I236" s="7" t="s">
        <v>726</v>
      </c>
      <c r="J236" s="7" t="s">
        <v>1197</v>
      </c>
      <c r="K236" s="7" t="s">
        <v>2595</v>
      </c>
      <c r="L236" s="7" t="s">
        <v>726</v>
      </c>
      <c r="M236" s="7" t="s">
        <v>726</v>
      </c>
      <c r="N236" s="7" t="s">
        <v>726</v>
      </c>
      <c r="S236" s="7" t="s">
        <v>1643</v>
      </c>
      <c r="T236" s="7" t="s">
        <v>1416</v>
      </c>
    </row>
    <row r="237" spans="1:20" ht="28.5">
      <c r="A237" s="7" t="s">
        <v>1221</v>
      </c>
      <c r="B237" s="7">
        <v>4</v>
      </c>
      <c r="C237" s="7" t="s">
        <v>547</v>
      </c>
      <c r="D237" s="7" t="s">
        <v>316</v>
      </c>
      <c r="E237" s="7" t="s">
        <v>2615</v>
      </c>
      <c r="F237" s="7">
        <v>215</v>
      </c>
      <c r="G237" s="7">
        <v>0.06</v>
      </c>
      <c r="H237" s="7">
        <v>28.3</v>
      </c>
      <c r="I237" s="7" t="s">
        <v>726</v>
      </c>
      <c r="J237" s="7" t="s">
        <v>726</v>
      </c>
      <c r="K237" s="7" t="s">
        <v>2595</v>
      </c>
      <c r="L237" s="7" t="s">
        <v>726</v>
      </c>
      <c r="M237" s="7" t="s">
        <v>726</v>
      </c>
      <c r="N237" s="7" t="s">
        <v>726</v>
      </c>
      <c r="S237" s="7" t="s">
        <v>1643</v>
      </c>
      <c r="T237" s="7" t="s">
        <v>1416</v>
      </c>
    </row>
    <row r="238" spans="1:20" ht="28.5">
      <c r="A238" s="7" t="s">
        <v>895</v>
      </c>
      <c r="B238" s="7">
        <v>1</v>
      </c>
      <c r="C238" s="7" t="s">
        <v>547</v>
      </c>
      <c r="D238" s="7" t="s">
        <v>316</v>
      </c>
      <c r="E238" s="7" t="s">
        <v>2615</v>
      </c>
      <c r="F238" s="7">
        <v>260</v>
      </c>
      <c r="G238" s="7">
        <v>0.042</v>
      </c>
      <c r="H238" s="7">
        <v>30.8</v>
      </c>
      <c r="I238" s="7" t="s">
        <v>726</v>
      </c>
      <c r="J238" s="7" t="s">
        <v>726</v>
      </c>
      <c r="K238" s="7" t="s">
        <v>2595</v>
      </c>
      <c r="L238" s="7" t="s">
        <v>726</v>
      </c>
      <c r="M238" s="7" t="s">
        <v>726</v>
      </c>
      <c r="N238" s="7" t="s">
        <v>726</v>
      </c>
      <c r="S238" s="7" t="s">
        <v>2404</v>
      </c>
      <c r="T238" s="7" t="s">
        <v>1416</v>
      </c>
    </row>
    <row r="239" spans="1:20" ht="28.5">
      <c r="A239" s="7" t="s">
        <v>895</v>
      </c>
      <c r="B239" s="7">
        <v>2</v>
      </c>
      <c r="C239" s="7" t="s">
        <v>547</v>
      </c>
      <c r="D239" s="7" t="s">
        <v>316</v>
      </c>
      <c r="E239" s="7" t="s">
        <v>2615</v>
      </c>
      <c r="F239" s="7">
        <v>800</v>
      </c>
      <c r="G239" s="7">
        <v>0.042</v>
      </c>
      <c r="H239" s="7">
        <v>30.8</v>
      </c>
      <c r="I239" s="7" t="s">
        <v>726</v>
      </c>
      <c r="J239" s="7" t="s">
        <v>1214</v>
      </c>
      <c r="K239" s="7" t="s">
        <v>2595</v>
      </c>
      <c r="L239" s="7" t="s">
        <v>726</v>
      </c>
      <c r="M239" s="7" t="s">
        <v>726</v>
      </c>
      <c r="N239" s="7" t="s">
        <v>726</v>
      </c>
      <c r="S239" s="7" t="s">
        <v>2404</v>
      </c>
      <c r="T239" s="7" t="s">
        <v>1416</v>
      </c>
    </row>
    <row r="240" spans="1:20" ht="28.5">
      <c r="A240" s="7" t="s">
        <v>1647</v>
      </c>
      <c r="B240" s="7">
        <v>1</v>
      </c>
      <c r="C240" s="7" t="s">
        <v>547</v>
      </c>
      <c r="D240" s="7" t="s">
        <v>316</v>
      </c>
      <c r="E240" s="7" t="s">
        <v>2615</v>
      </c>
      <c r="F240" s="7">
        <v>238</v>
      </c>
      <c r="G240" s="7">
        <v>0.06</v>
      </c>
      <c r="H240" s="7">
        <v>28.3</v>
      </c>
      <c r="I240" s="7" t="s">
        <v>1651</v>
      </c>
      <c r="J240" s="7" t="s">
        <v>1214</v>
      </c>
      <c r="K240" s="7" t="s">
        <v>2326</v>
      </c>
      <c r="L240" s="7" t="s">
        <v>726</v>
      </c>
      <c r="M240" s="7" t="s">
        <v>726</v>
      </c>
      <c r="N240" s="7" t="s">
        <v>726</v>
      </c>
      <c r="S240" s="7" t="s">
        <v>2404</v>
      </c>
      <c r="T240" s="7" t="s">
        <v>1416</v>
      </c>
    </row>
    <row r="241" spans="1:20" ht="28.5">
      <c r="A241" s="7" t="s">
        <v>1115</v>
      </c>
      <c r="B241" s="7">
        <v>1</v>
      </c>
      <c r="C241" s="7" t="s">
        <v>547</v>
      </c>
      <c r="D241" s="7" t="s">
        <v>316</v>
      </c>
      <c r="E241" s="7" t="s">
        <v>2615</v>
      </c>
      <c r="F241" s="7">
        <v>830</v>
      </c>
      <c r="G241" s="7">
        <v>0.036</v>
      </c>
      <c r="H241" s="7">
        <v>31.6</v>
      </c>
      <c r="I241" s="7" t="s">
        <v>843</v>
      </c>
      <c r="J241" s="7" t="s">
        <v>1214</v>
      </c>
      <c r="K241" s="7" t="s">
        <v>726</v>
      </c>
      <c r="L241" s="7" t="s">
        <v>726</v>
      </c>
      <c r="M241" s="7" t="s">
        <v>726</v>
      </c>
      <c r="N241" s="7" t="s">
        <v>726</v>
      </c>
      <c r="S241" s="7" t="s">
        <v>2404</v>
      </c>
      <c r="T241" s="7" t="s">
        <v>1416</v>
      </c>
    </row>
    <row r="242" spans="1:20" ht="28.5">
      <c r="A242" s="7" t="s">
        <v>1115</v>
      </c>
      <c r="B242" s="7">
        <v>2</v>
      </c>
      <c r="C242" s="7" t="s">
        <v>547</v>
      </c>
      <c r="D242" s="7" t="s">
        <v>316</v>
      </c>
      <c r="E242" s="7" t="s">
        <v>2615</v>
      </c>
      <c r="F242" s="7">
        <v>830</v>
      </c>
      <c r="G242" s="7">
        <v>0.036</v>
      </c>
      <c r="H242" s="7">
        <v>31.6</v>
      </c>
      <c r="I242" s="7" t="s">
        <v>843</v>
      </c>
      <c r="J242" s="7" t="s">
        <v>1214</v>
      </c>
      <c r="K242" s="7" t="s">
        <v>726</v>
      </c>
      <c r="L242" s="7" t="s">
        <v>726</v>
      </c>
      <c r="M242" s="7" t="s">
        <v>726</v>
      </c>
      <c r="N242" s="7" t="s">
        <v>726</v>
      </c>
      <c r="S242" s="7" t="s">
        <v>2404</v>
      </c>
      <c r="T242" s="7" t="s">
        <v>1416</v>
      </c>
    </row>
    <row r="243" spans="1:20" ht="28.5">
      <c r="A243" s="7" t="s">
        <v>1115</v>
      </c>
      <c r="B243" s="7">
        <v>3</v>
      </c>
      <c r="C243" s="7" t="s">
        <v>547</v>
      </c>
      <c r="D243" s="7" t="s">
        <v>316</v>
      </c>
      <c r="E243" s="7" t="s">
        <v>2615</v>
      </c>
      <c r="F243" s="7">
        <v>850</v>
      </c>
      <c r="G243" s="7">
        <v>0.036</v>
      </c>
      <c r="H243" s="7">
        <v>31.6</v>
      </c>
      <c r="I243" s="7" t="s">
        <v>843</v>
      </c>
      <c r="J243" s="7" t="s">
        <v>1214</v>
      </c>
      <c r="K243" s="7" t="s">
        <v>2595</v>
      </c>
      <c r="L243" s="7" t="s">
        <v>726</v>
      </c>
      <c r="M243" s="7" t="s">
        <v>726</v>
      </c>
      <c r="N243" s="7" t="s">
        <v>726</v>
      </c>
      <c r="S243" s="7" t="s">
        <v>2404</v>
      </c>
      <c r="T243" s="7" t="s">
        <v>1416</v>
      </c>
    </row>
    <row r="244" spans="1:20" ht="28.5">
      <c r="A244" s="7" t="s">
        <v>324</v>
      </c>
      <c r="B244" s="7">
        <v>1</v>
      </c>
      <c r="C244" s="7" t="s">
        <v>547</v>
      </c>
      <c r="D244" s="7" t="s">
        <v>316</v>
      </c>
      <c r="E244" s="7" t="s">
        <v>2615</v>
      </c>
      <c r="F244" s="7">
        <v>580</v>
      </c>
      <c r="G244" s="7">
        <v>0.072</v>
      </c>
      <c r="H244" s="7">
        <v>34.2</v>
      </c>
      <c r="I244" s="7" t="s">
        <v>843</v>
      </c>
      <c r="J244" s="7" t="s">
        <v>1214</v>
      </c>
      <c r="K244" s="7" t="s">
        <v>2595</v>
      </c>
      <c r="L244" s="7" t="s">
        <v>726</v>
      </c>
      <c r="M244" s="7" t="s">
        <v>726</v>
      </c>
      <c r="N244" s="7" t="s">
        <v>726</v>
      </c>
      <c r="S244" s="7" t="s">
        <v>1643</v>
      </c>
      <c r="T244" s="7" t="s">
        <v>1416</v>
      </c>
    </row>
    <row r="245" spans="1:20" ht="28.5">
      <c r="A245" s="7" t="s">
        <v>324</v>
      </c>
      <c r="B245" s="7">
        <v>2</v>
      </c>
      <c r="C245" s="7" t="s">
        <v>547</v>
      </c>
      <c r="D245" s="7" t="s">
        <v>316</v>
      </c>
      <c r="E245" s="7" t="s">
        <v>2615</v>
      </c>
      <c r="F245" s="7">
        <v>590</v>
      </c>
      <c r="G245" s="7">
        <v>0.072</v>
      </c>
      <c r="H245" s="7">
        <v>34.2</v>
      </c>
      <c r="I245" s="7" t="s">
        <v>843</v>
      </c>
      <c r="J245" s="7" t="s">
        <v>1214</v>
      </c>
      <c r="K245" s="7" t="s">
        <v>2595</v>
      </c>
      <c r="L245" s="7" t="s">
        <v>726</v>
      </c>
      <c r="M245" s="7" t="s">
        <v>726</v>
      </c>
      <c r="N245" s="7" t="s">
        <v>726</v>
      </c>
      <c r="S245" s="7" t="s">
        <v>1643</v>
      </c>
      <c r="T245" s="7" t="s">
        <v>1416</v>
      </c>
    </row>
    <row r="246" spans="1:20" ht="28.5">
      <c r="A246" s="7" t="s">
        <v>324</v>
      </c>
      <c r="B246" s="7">
        <v>3</v>
      </c>
      <c r="C246" s="7" t="s">
        <v>547</v>
      </c>
      <c r="D246" s="7" t="s">
        <v>316</v>
      </c>
      <c r="E246" s="7" t="s">
        <v>2615</v>
      </c>
      <c r="F246" s="7">
        <v>630</v>
      </c>
      <c r="G246" s="7">
        <v>0.072</v>
      </c>
      <c r="H246" s="7">
        <v>34.2</v>
      </c>
      <c r="I246" s="7" t="s">
        <v>843</v>
      </c>
      <c r="J246" s="7" t="s">
        <v>1214</v>
      </c>
      <c r="K246" s="7" t="s">
        <v>2595</v>
      </c>
      <c r="L246" s="7" t="s">
        <v>726</v>
      </c>
      <c r="M246" s="7" t="s">
        <v>726</v>
      </c>
      <c r="N246" s="7" t="s">
        <v>726</v>
      </c>
      <c r="S246" s="7" t="s">
        <v>1643</v>
      </c>
      <c r="T246" s="7" t="s">
        <v>1416</v>
      </c>
    </row>
    <row r="247" spans="1:20" ht="28.5">
      <c r="A247" s="7" t="s">
        <v>1176</v>
      </c>
      <c r="B247" s="7" t="s">
        <v>1264</v>
      </c>
      <c r="C247" s="7" t="s">
        <v>547</v>
      </c>
      <c r="D247" s="7" t="s">
        <v>316</v>
      </c>
      <c r="E247" s="7" t="s">
        <v>2615</v>
      </c>
      <c r="F247" s="7">
        <v>217</v>
      </c>
      <c r="G247" s="7">
        <v>0.06</v>
      </c>
      <c r="H247" s="7">
        <v>28.3</v>
      </c>
      <c r="I247" s="7" t="s">
        <v>726</v>
      </c>
      <c r="J247" s="7" t="s">
        <v>1214</v>
      </c>
      <c r="K247" s="7" t="s">
        <v>2595</v>
      </c>
      <c r="L247" s="7" t="s">
        <v>726</v>
      </c>
      <c r="M247" s="7" t="s">
        <v>726</v>
      </c>
      <c r="N247" s="7" t="s">
        <v>726</v>
      </c>
      <c r="S247" s="7" t="s">
        <v>1643</v>
      </c>
      <c r="T247" s="7" t="s">
        <v>1416</v>
      </c>
    </row>
    <row r="248" spans="1:20" ht="28.5">
      <c r="A248" s="7" t="s">
        <v>416</v>
      </c>
      <c r="B248" s="7">
        <v>5</v>
      </c>
      <c r="C248" s="7" t="s">
        <v>547</v>
      </c>
      <c r="D248" s="7" t="s">
        <v>316</v>
      </c>
      <c r="E248" s="7" t="s">
        <v>2615</v>
      </c>
      <c r="F248" s="7">
        <v>324</v>
      </c>
      <c r="G248" s="7">
        <v>0.063</v>
      </c>
      <c r="H248" s="7">
        <v>32.5</v>
      </c>
      <c r="I248" s="7" t="s">
        <v>843</v>
      </c>
      <c r="J248" s="7" t="s">
        <v>1214</v>
      </c>
      <c r="K248" s="7" t="s">
        <v>2595</v>
      </c>
      <c r="L248" s="7" t="s">
        <v>726</v>
      </c>
      <c r="M248" s="7" t="s">
        <v>726</v>
      </c>
      <c r="N248" s="7" t="s">
        <v>726</v>
      </c>
      <c r="S248" s="7" t="s">
        <v>1643</v>
      </c>
      <c r="T248" s="7" t="s">
        <v>1416</v>
      </c>
    </row>
    <row r="249" spans="1:20" ht="28.5">
      <c r="A249" s="7" t="s">
        <v>416</v>
      </c>
      <c r="B249" s="7">
        <v>6</v>
      </c>
      <c r="C249" s="7" t="s">
        <v>547</v>
      </c>
      <c r="D249" s="7" t="s">
        <v>316</v>
      </c>
      <c r="E249" s="7" t="s">
        <v>2615</v>
      </c>
      <c r="F249" s="7">
        <v>658</v>
      </c>
      <c r="G249" s="7">
        <v>0.063</v>
      </c>
      <c r="H249" s="7">
        <v>32.5</v>
      </c>
      <c r="I249" s="7" t="s">
        <v>843</v>
      </c>
      <c r="J249" s="7" t="s">
        <v>1214</v>
      </c>
      <c r="K249" s="7" t="s">
        <v>2248</v>
      </c>
      <c r="L249" s="7" t="s">
        <v>726</v>
      </c>
      <c r="M249" s="7" t="s">
        <v>726</v>
      </c>
      <c r="N249" s="7" t="s">
        <v>726</v>
      </c>
      <c r="S249" s="7" t="s">
        <v>1643</v>
      </c>
      <c r="T249" s="7" t="s">
        <v>1416</v>
      </c>
    </row>
    <row r="250" spans="1:20" ht="28.5">
      <c r="A250" s="7" t="s">
        <v>160</v>
      </c>
      <c r="B250" s="7">
        <v>1</v>
      </c>
      <c r="C250" s="7" t="s">
        <v>547</v>
      </c>
      <c r="D250" s="7" t="s">
        <v>316</v>
      </c>
      <c r="E250" s="7" t="s">
        <v>2615</v>
      </c>
      <c r="F250" s="7">
        <v>580</v>
      </c>
      <c r="G250" s="7">
        <v>0.077</v>
      </c>
      <c r="H250" s="7">
        <v>34.4</v>
      </c>
      <c r="I250" s="7" t="s">
        <v>843</v>
      </c>
      <c r="J250" s="7" t="s">
        <v>1214</v>
      </c>
      <c r="K250" s="7" t="s">
        <v>2595</v>
      </c>
      <c r="L250" s="7" t="s">
        <v>726</v>
      </c>
      <c r="M250" s="7" t="s">
        <v>726</v>
      </c>
      <c r="N250" s="7" t="s">
        <v>726</v>
      </c>
      <c r="S250" s="7" t="s">
        <v>1643</v>
      </c>
      <c r="T250" s="7" t="s">
        <v>1416</v>
      </c>
    </row>
    <row r="251" spans="1:20" ht="28.5">
      <c r="A251" s="7" t="s">
        <v>718</v>
      </c>
      <c r="B251" s="7">
        <v>1</v>
      </c>
      <c r="C251" s="7" t="s">
        <v>547</v>
      </c>
      <c r="D251" s="7" t="s">
        <v>316</v>
      </c>
      <c r="E251" s="7" t="s">
        <v>2615</v>
      </c>
      <c r="F251" s="7">
        <v>230</v>
      </c>
      <c r="G251" s="7">
        <v>0.06</v>
      </c>
      <c r="H251" s="7">
        <v>28.3</v>
      </c>
      <c r="I251" s="7" t="s">
        <v>726</v>
      </c>
      <c r="J251" s="7" t="s">
        <v>1197</v>
      </c>
      <c r="K251" s="7" t="s">
        <v>2595</v>
      </c>
      <c r="L251" s="7" t="s">
        <v>726</v>
      </c>
      <c r="M251" s="7" t="s">
        <v>726</v>
      </c>
      <c r="N251" s="7" t="s">
        <v>726</v>
      </c>
      <c r="S251" s="7" t="s">
        <v>2404</v>
      </c>
      <c r="T251" s="7" t="s">
        <v>1416</v>
      </c>
    </row>
    <row r="252" spans="1:20" ht="28.5">
      <c r="A252" s="7" t="s">
        <v>718</v>
      </c>
      <c r="B252" s="7">
        <v>2</v>
      </c>
      <c r="C252" s="7" t="s">
        <v>547</v>
      </c>
      <c r="D252" s="7" t="s">
        <v>316</v>
      </c>
      <c r="E252" s="7" t="s">
        <v>2615</v>
      </c>
      <c r="F252" s="7">
        <v>230</v>
      </c>
      <c r="G252" s="7">
        <v>0.06</v>
      </c>
      <c r="H252" s="7">
        <v>28.3</v>
      </c>
      <c r="I252" s="7" t="s">
        <v>726</v>
      </c>
      <c r="J252" s="7" t="s">
        <v>1197</v>
      </c>
      <c r="K252" s="7" t="s">
        <v>2595</v>
      </c>
      <c r="L252" s="7" t="s">
        <v>726</v>
      </c>
      <c r="M252" s="7" t="s">
        <v>726</v>
      </c>
      <c r="N252" s="7" t="s">
        <v>726</v>
      </c>
      <c r="S252" s="7" t="s">
        <v>2404</v>
      </c>
      <c r="T252" s="7" t="s">
        <v>1416</v>
      </c>
    </row>
    <row r="253" spans="1:20" ht="28.5">
      <c r="A253" s="7" t="s">
        <v>718</v>
      </c>
      <c r="B253" s="7">
        <v>3</v>
      </c>
      <c r="C253" s="7" t="s">
        <v>547</v>
      </c>
      <c r="D253" s="7" t="s">
        <v>316</v>
      </c>
      <c r="E253" s="7" t="s">
        <v>2615</v>
      </c>
      <c r="F253" s="7">
        <v>230</v>
      </c>
      <c r="G253" s="7">
        <v>0.06</v>
      </c>
      <c r="H253" s="7">
        <v>28.3</v>
      </c>
      <c r="I253" s="7" t="s">
        <v>726</v>
      </c>
      <c r="J253" s="7" t="s">
        <v>1197</v>
      </c>
      <c r="K253" s="7" t="s">
        <v>2595</v>
      </c>
      <c r="L253" s="7" t="s">
        <v>726</v>
      </c>
      <c r="M253" s="7" t="s">
        <v>726</v>
      </c>
      <c r="N253" s="7" t="s">
        <v>726</v>
      </c>
      <c r="S253" s="7" t="s">
        <v>2404</v>
      </c>
      <c r="T253" s="7" t="s">
        <v>1416</v>
      </c>
    </row>
    <row r="254" spans="1:20" ht="28.5">
      <c r="A254" s="7" t="s">
        <v>1322</v>
      </c>
      <c r="B254" s="7">
        <v>1</v>
      </c>
      <c r="C254" s="7" t="s">
        <v>547</v>
      </c>
      <c r="D254" s="7" t="s">
        <v>316</v>
      </c>
      <c r="E254" s="7" t="s">
        <v>2615</v>
      </c>
      <c r="F254" s="7">
        <v>431</v>
      </c>
      <c r="G254" s="7">
        <v>0.077</v>
      </c>
      <c r="H254" s="7">
        <v>34.4</v>
      </c>
      <c r="I254" s="7" t="s">
        <v>843</v>
      </c>
      <c r="J254" s="7" t="s">
        <v>1197</v>
      </c>
      <c r="K254" s="7" t="s">
        <v>2326</v>
      </c>
      <c r="L254" s="7" t="s">
        <v>726</v>
      </c>
      <c r="M254" s="7" t="s">
        <v>726</v>
      </c>
      <c r="N254" s="7" t="s">
        <v>726</v>
      </c>
      <c r="S254" s="7" t="s">
        <v>2404</v>
      </c>
      <c r="T254" s="7" t="s">
        <v>1416</v>
      </c>
    </row>
    <row r="255" spans="1:20" ht="28.5">
      <c r="A255" s="7" t="s">
        <v>1322</v>
      </c>
      <c r="B255" s="7">
        <v>2</v>
      </c>
      <c r="C255" s="7" t="s">
        <v>547</v>
      </c>
      <c r="D255" s="7" t="s">
        <v>316</v>
      </c>
      <c r="E255" s="7" t="s">
        <v>2615</v>
      </c>
      <c r="F255" s="7">
        <v>434</v>
      </c>
      <c r="G255" s="7">
        <v>0.077</v>
      </c>
      <c r="H255" s="7">
        <v>34.4</v>
      </c>
      <c r="I255" s="7" t="s">
        <v>843</v>
      </c>
      <c r="J255" s="7" t="s">
        <v>1197</v>
      </c>
      <c r="K255" s="7" t="s">
        <v>2326</v>
      </c>
      <c r="L255" s="7" t="s">
        <v>726</v>
      </c>
      <c r="M255" s="7" t="s">
        <v>726</v>
      </c>
      <c r="N255" s="7" t="s">
        <v>726</v>
      </c>
      <c r="S255" s="7" t="s">
        <v>2404</v>
      </c>
      <c r="T255" s="7" t="s">
        <v>1416</v>
      </c>
    </row>
    <row r="256" spans="1:20" ht="28.5">
      <c r="A256" s="7" t="s">
        <v>677</v>
      </c>
      <c r="B256" s="7">
        <v>4</v>
      </c>
      <c r="C256" s="7" t="s">
        <v>547</v>
      </c>
      <c r="D256" s="7" t="s">
        <v>316</v>
      </c>
      <c r="E256" s="7" t="s">
        <v>2615</v>
      </c>
      <c r="F256" s="7">
        <v>780</v>
      </c>
      <c r="G256" s="7">
        <v>0.063</v>
      </c>
      <c r="H256" s="7">
        <v>31.9</v>
      </c>
      <c r="I256" s="7" t="s">
        <v>843</v>
      </c>
      <c r="J256" s="7" t="s">
        <v>1214</v>
      </c>
      <c r="K256" s="7" t="s">
        <v>2595</v>
      </c>
      <c r="L256" s="7" t="s">
        <v>726</v>
      </c>
      <c r="M256" s="7" t="s">
        <v>726</v>
      </c>
      <c r="N256" s="7" t="s">
        <v>726</v>
      </c>
      <c r="S256" s="7" t="s">
        <v>1643</v>
      </c>
      <c r="T256" s="7" t="s">
        <v>1416</v>
      </c>
    </row>
    <row r="257" spans="1:20" ht="28.5">
      <c r="A257" s="7" t="s">
        <v>677</v>
      </c>
      <c r="B257" s="7">
        <v>5</v>
      </c>
      <c r="C257" s="7" t="s">
        <v>547</v>
      </c>
      <c r="D257" s="7" t="s">
        <v>316</v>
      </c>
      <c r="E257" s="7" t="s">
        <v>2615</v>
      </c>
      <c r="F257" s="7">
        <v>375</v>
      </c>
      <c r="G257" s="7">
        <v>0.063</v>
      </c>
      <c r="H257" s="7">
        <v>31.9</v>
      </c>
      <c r="I257" s="7" t="s">
        <v>726</v>
      </c>
      <c r="J257" s="7" t="s">
        <v>726</v>
      </c>
      <c r="K257" s="7" t="s">
        <v>2595</v>
      </c>
      <c r="L257" s="7" t="s">
        <v>726</v>
      </c>
      <c r="M257" s="7" t="s">
        <v>726</v>
      </c>
      <c r="N257" s="7" t="s">
        <v>726</v>
      </c>
      <c r="S257" s="7" t="s">
        <v>1643</v>
      </c>
      <c r="T257" s="7" t="s">
        <v>1416</v>
      </c>
    </row>
    <row r="258" spans="1:20" ht="28.5">
      <c r="A258" s="7" t="s">
        <v>677</v>
      </c>
      <c r="B258" s="7">
        <v>6</v>
      </c>
      <c r="C258" s="7" t="s">
        <v>547</v>
      </c>
      <c r="D258" s="7" t="s">
        <v>316</v>
      </c>
      <c r="E258" s="7" t="s">
        <v>2615</v>
      </c>
      <c r="F258" s="7">
        <v>375</v>
      </c>
      <c r="G258" s="7">
        <v>0.063</v>
      </c>
      <c r="H258" s="7">
        <v>31.9</v>
      </c>
      <c r="I258" s="7" t="s">
        <v>726</v>
      </c>
      <c r="J258" s="7" t="s">
        <v>726</v>
      </c>
      <c r="K258" s="7" t="s">
        <v>2595</v>
      </c>
      <c r="L258" s="7" t="s">
        <v>726</v>
      </c>
      <c r="M258" s="7" t="s">
        <v>726</v>
      </c>
      <c r="N258" s="7" t="s">
        <v>726</v>
      </c>
      <c r="S258" s="7" t="s">
        <v>1643</v>
      </c>
      <c r="T258" s="7" t="s">
        <v>1416</v>
      </c>
    </row>
    <row r="259" spans="1:20" ht="28.5">
      <c r="A259" s="7" t="s">
        <v>763</v>
      </c>
      <c r="B259" s="7">
        <v>7</v>
      </c>
      <c r="C259" s="7" t="s">
        <v>547</v>
      </c>
      <c r="D259" s="7" t="s">
        <v>316</v>
      </c>
      <c r="E259" s="7" t="s">
        <v>2615</v>
      </c>
      <c r="F259" s="7">
        <v>213</v>
      </c>
      <c r="G259" s="7">
        <v>0.062</v>
      </c>
      <c r="H259" s="7">
        <v>29.3</v>
      </c>
      <c r="I259" s="7" t="s">
        <v>726</v>
      </c>
      <c r="J259" s="7" t="s">
        <v>726</v>
      </c>
      <c r="K259" s="7" t="s">
        <v>2595</v>
      </c>
      <c r="L259" s="7" t="s">
        <v>755</v>
      </c>
      <c r="M259" s="7" t="s">
        <v>726</v>
      </c>
      <c r="N259" s="7" t="s">
        <v>726</v>
      </c>
      <c r="S259" s="7" t="s">
        <v>1643</v>
      </c>
      <c r="T259" s="7" t="s">
        <v>1416</v>
      </c>
    </row>
    <row r="260" spans="1:20" ht="28.5">
      <c r="A260" s="7" t="s">
        <v>763</v>
      </c>
      <c r="B260" s="7">
        <v>8</v>
      </c>
      <c r="C260" s="7" t="s">
        <v>547</v>
      </c>
      <c r="D260" s="7" t="s">
        <v>316</v>
      </c>
      <c r="E260" s="7" t="s">
        <v>2615</v>
      </c>
      <c r="F260" s="7">
        <v>319</v>
      </c>
      <c r="G260" s="7">
        <v>0.062</v>
      </c>
      <c r="H260" s="7">
        <v>29.3</v>
      </c>
      <c r="I260" s="7" t="s">
        <v>726</v>
      </c>
      <c r="J260" s="7" t="s">
        <v>726</v>
      </c>
      <c r="K260" s="7" t="s">
        <v>2595</v>
      </c>
      <c r="L260" s="7" t="s">
        <v>755</v>
      </c>
      <c r="M260" s="7" t="s">
        <v>726</v>
      </c>
      <c r="N260" s="7" t="s">
        <v>726</v>
      </c>
      <c r="S260" s="7" t="s">
        <v>1643</v>
      </c>
      <c r="T260" s="7" t="s">
        <v>1416</v>
      </c>
    </row>
    <row r="261" spans="1:20" ht="28.5">
      <c r="A261" s="7" t="s">
        <v>1979</v>
      </c>
      <c r="B261" s="7">
        <v>2</v>
      </c>
      <c r="C261" s="7" t="s">
        <v>547</v>
      </c>
      <c r="D261" s="7" t="s">
        <v>316</v>
      </c>
      <c r="E261" s="7" t="s">
        <v>2615</v>
      </c>
      <c r="F261" s="7">
        <v>600</v>
      </c>
      <c r="G261" s="7">
        <v>0.063</v>
      </c>
      <c r="H261" s="7">
        <v>33.8</v>
      </c>
      <c r="I261" s="7" t="s">
        <v>843</v>
      </c>
      <c r="J261" s="7" t="s">
        <v>1214</v>
      </c>
      <c r="K261" s="7" t="s">
        <v>2595</v>
      </c>
      <c r="L261" s="7" t="s">
        <v>726</v>
      </c>
      <c r="M261" s="7" t="s">
        <v>726</v>
      </c>
      <c r="N261" s="7" t="s">
        <v>726</v>
      </c>
      <c r="S261" s="7" t="s">
        <v>2404</v>
      </c>
      <c r="T261" s="7" t="s">
        <v>1416</v>
      </c>
    </row>
    <row r="262" spans="1:20" ht="28.5">
      <c r="A262" s="7" t="s">
        <v>667</v>
      </c>
      <c r="B262" s="7">
        <v>4</v>
      </c>
      <c r="C262" s="7" t="s">
        <v>547</v>
      </c>
      <c r="D262" s="7" t="s">
        <v>316</v>
      </c>
      <c r="E262" s="7" t="s">
        <v>2615</v>
      </c>
      <c r="F262" s="7">
        <v>240</v>
      </c>
      <c r="G262" s="7">
        <v>0.072</v>
      </c>
      <c r="H262" s="7">
        <v>32.7</v>
      </c>
      <c r="I262" s="7" t="s">
        <v>726</v>
      </c>
      <c r="J262" s="7" t="s">
        <v>726</v>
      </c>
      <c r="K262" s="7" t="s">
        <v>2595</v>
      </c>
      <c r="L262" s="7" t="s">
        <v>726</v>
      </c>
      <c r="M262" s="7" t="s">
        <v>726</v>
      </c>
      <c r="N262" s="7" t="s">
        <v>726</v>
      </c>
      <c r="S262" s="7" t="s">
        <v>1643</v>
      </c>
      <c r="T262" s="7" t="s">
        <v>1416</v>
      </c>
    </row>
    <row r="263" spans="1:20" ht="28.5">
      <c r="A263" s="7" t="s">
        <v>667</v>
      </c>
      <c r="B263" s="7">
        <v>5</v>
      </c>
      <c r="C263" s="7" t="s">
        <v>547</v>
      </c>
      <c r="D263" s="7" t="s">
        <v>316</v>
      </c>
      <c r="E263" s="7" t="s">
        <v>2615</v>
      </c>
      <c r="F263" s="7">
        <v>597</v>
      </c>
      <c r="G263" s="7">
        <v>0.072</v>
      </c>
      <c r="H263" s="7">
        <v>32.7</v>
      </c>
      <c r="I263" s="7" t="s">
        <v>726</v>
      </c>
      <c r="J263" s="7" t="s">
        <v>726</v>
      </c>
      <c r="K263" s="7" t="s">
        <v>2595</v>
      </c>
      <c r="L263" s="7" t="s">
        <v>726</v>
      </c>
      <c r="M263" s="7" t="s">
        <v>726</v>
      </c>
      <c r="N263" s="7" t="s">
        <v>726</v>
      </c>
      <c r="S263" s="7" t="s">
        <v>1643</v>
      </c>
      <c r="T263" s="7" t="s">
        <v>1416</v>
      </c>
    </row>
    <row r="264" spans="1:20" ht="28.5">
      <c r="A264" s="7" t="s">
        <v>2614</v>
      </c>
      <c r="B264" s="7">
        <v>19</v>
      </c>
      <c r="C264" s="7" t="s">
        <v>547</v>
      </c>
      <c r="D264" s="7" t="s">
        <v>316</v>
      </c>
      <c r="E264" s="7" t="s">
        <v>2615</v>
      </c>
      <c r="F264" s="7">
        <v>326</v>
      </c>
      <c r="G264" s="7">
        <v>0.064</v>
      </c>
      <c r="H264" s="7">
        <v>29.9</v>
      </c>
      <c r="I264" s="7" t="s">
        <v>726</v>
      </c>
      <c r="J264" s="7" t="s">
        <v>726</v>
      </c>
      <c r="K264" s="7" t="s">
        <v>2595</v>
      </c>
      <c r="L264" s="7" t="s">
        <v>755</v>
      </c>
      <c r="M264" s="7" t="s">
        <v>726</v>
      </c>
      <c r="N264" s="7" t="s">
        <v>726</v>
      </c>
      <c r="S264" s="7" t="s">
        <v>1643</v>
      </c>
      <c r="T264" s="7" t="s">
        <v>1416</v>
      </c>
    </row>
    <row r="265" spans="1:20" ht="28.5">
      <c r="A265" s="7" t="s">
        <v>2190</v>
      </c>
      <c r="B265" s="7">
        <v>1</v>
      </c>
      <c r="C265" s="7" t="s">
        <v>547</v>
      </c>
      <c r="D265" s="7" t="s">
        <v>316</v>
      </c>
      <c r="E265" s="7" t="s">
        <v>2615</v>
      </c>
      <c r="F265" s="7">
        <v>552</v>
      </c>
      <c r="G265" s="7">
        <v>0.077</v>
      </c>
      <c r="H265" s="7">
        <v>34.4</v>
      </c>
      <c r="I265" s="7" t="s">
        <v>843</v>
      </c>
      <c r="J265" s="7" t="s">
        <v>1197</v>
      </c>
      <c r="K265" s="7" t="s">
        <v>2595</v>
      </c>
      <c r="L265" s="7" t="s">
        <v>726</v>
      </c>
      <c r="M265" s="7" t="s">
        <v>726</v>
      </c>
      <c r="N265" s="7" t="s">
        <v>726</v>
      </c>
      <c r="S265" s="7" t="s">
        <v>2404</v>
      </c>
      <c r="T265" s="7" t="s">
        <v>1416</v>
      </c>
    </row>
    <row r="266" spans="1:20" ht="28.5">
      <c r="A266" s="7" t="s">
        <v>2190</v>
      </c>
      <c r="B266" s="7">
        <v>2</v>
      </c>
      <c r="C266" s="7" t="s">
        <v>547</v>
      </c>
      <c r="D266" s="7" t="s">
        <v>316</v>
      </c>
      <c r="E266" s="7" t="s">
        <v>2615</v>
      </c>
      <c r="F266" s="7">
        <v>555</v>
      </c>
      <c r="G266" s="7">
        <v>0.077</v>
      </c>
      <c r="H266" s="7">
        <v>34.4</v>
      </c>
      <c r="I266" s="7" t="s">
        <v>843</v>
      </c>
      <c r="J266" s="7" t="s">
        <v>1197</v>
      </c>
      <c r="K266" s="7" t="s">
        <v>2595</v>
      </c>
      <c r="L266" s="7" t="s">
        <v>726</v>
      </c>
      <c r="M266" s="7" t="s">
        <v>726</v>
      </c>
      <c r="N266" s="7" t="s">
        <v>726</v>
      </c>
      <c r="S266" s="7" t="s">
        <v>2404</v>
      </c>
      <c r="T266" s="7" t="s">
        <v>1416</v>
      </c>
    </row>
    <row r="267" spans="1:20" ht="28.5">
      <c r="A267" s="7" t="s">
        <v>2082</v>
      </c>
      <c r="B267" s="7">
        <v>1</v>
      </c>
      <c r="C267" s="7" t="s">
        <v>547</v>
      </c>
      <c r="D267" s="7" t="s">
        <v>316</v>
      </c>
      <c r="E267" s="7" t="s">
        <v>2615</v>
      </c>
      <c r="F267" s="7">
        <v>1320</v>
      </c>
      <c r="G267" s="7">
        <v>0.076</v>
      </c>
      <c r="H267" s="7">
        <v>35.3</v>
      </c>
      <c r="I267" s="7" t="s">
        <v>843</v>
      </c>
      <c r="J267" s="7" t="s">
        <v>1214</v>
      </c>
      <c r="K267" s="7" t="s">
        <v>2595</v>
      </c>
      <c r="L267" s="7" t="s">
        <v>726</v>
      </c>
      <c r="M267" s="7" t="s">
        <v>726</v>
      </c>
      <c r="N267" s="7" t="s">
        <v>726</v>
      </c>
      <c r="S267" s="7" t="s">
        <v>2404</v>
      </c>
      <c r="T267" s="7" t="s">
        <v>1416</v>
      </c>
    </row>
    <row r="268" spans="1:20" ht="28.5">
      <c r="A268" s="7" t="s">
        <v>2082</v>
      </c>
      <c r="B268" s="7">
        <v>2</v>
      </c>
      <c r="C268" s="7" t="s">
        <v>547</v>
      </c>
      <c r="D268" s="7" t="s">
        <v>316</v>
      </c>
      <c r="E268" s="7" t="s">
        <v>2615</v>
      </c>
      <c r="F268" s="7">
        <v>1320</v>
      </c>
      <c r="G268" s="7">
        <v>0.076</v>
      </c>
      <c r="H268" s="7">
        <v>35.3</v>
      </c>
      <c r="I268" s="7" t="s">
        <v>843</v>
      </c>
      <c r="J268" s="7" t="s">
        <v>1214</v>
      </c>
      <c r="K268" s="7" t="s">
        <v>2595</v>
      </c>
      <c r="L268" s="7" t="s">
        <v>726</v>
      </c>
      <c r="M268" s="7" t="s">
        <v>726</v>
      </c>
      <c r="N268" s="7" t="s">
        <v>726</v>
      </c>
      <c r="S268" s="7" t="s">
        <v>2404</v>
      </c>
      <c r="T268" s="7" t="s">
        <v>1416</v>
      </c>
    </row>
    <row r="269" spans="1:20" ht="28.5">
      <c r="A269" s="7" t="s">
        <v>232</v>
      </c>
      <c r="B269" s="7">
        <v>6</v>
      </c>
      <c r="C269" s="7" t="s">
        <v>547</v>
      </c>
      <c r="D269" s="7" t="s">
        <v>316</v>
      </c>
      <c r="E269" s="7" t="s">
        <v>2615</v>
      </c>
      <c r="F269" s="7">
        <v>235</v>
      </c>
      <c r="G269" s="7">
        <v>0.06</v>
      </c>
      <c r="H269" s="7">
        <v>28.3</v>
      </c>
      <c r="I269" s="7" t="s">
        <v>726</v>
      </c>
      <c r="J269" s="7" t="s">
        <v>726</v>
      </c>
      <c r="K269" s="7" t="s">
        <v>2595</v>
      </c>
      <c r="L269" s="7" t="s">
        <v>726</v>
      </c>
      <c r="M269" s="7" t="s">
        <v>726</v>
      </c>
      <c r="N269" s="7" t="s">
        <v>726</v>
      </c>
      <c r="S269" s="7" t="s">
        <v>1643</v>
      </c>
      <c r="T269" s="7" t="s">
        <v>1416</v>
      </c>
    </row>
    <row r="270" spans="1:20" ht="28.5">
      <c r="A270" s="7" t="s">
        <v>2572</v>
      </c>
      <c r="B270" s="7">
        <v>1</v>
      </c>
      <c r="C270" s="7" t="s">
        <v>547</v>
      </c>
      <c r="D270" s="7" t="s">
        <v>316</v>
      </c>
      <c r="E270" s="7" t="s">
        <v>2615</v>
      </c>
      <c r="F270" s="7">
        <v>652</v>
      </c>
      <c r="G270" s="7">
        <v>0.063</v>
      </c>
      <c r="H270" s="7">
        <v>33.8</v>
      </c>
      <c r="I270" s="7" t="s">
        <v>843</v>
      </c>
      <c r="J270" s="7" t="s">
        <v>1214</v>
      </c>
      <c r="K270" s="7" t="s">
        <v>2595</v>
      </c>
      <c r="L270" s="7" t="s">
        <v>726</v>
      </c>
      <c r="M270" s="7" t="s">
        <v>726</v>
      </c>
      <c r="N270" s="7" t="s">
        <v>726</v>
      </c>
      <c r="S270" s="7" t="s">
        <v>2404</v>
      </c>
      <c r="T270" s="7" t="s">
        <v>1416</v>
      </c>
    </row>
    <row r="271" spans="1:20" ht="28.5">
      <c r="A271" s="7" t="s">
        <v>2572</v>
      </c>
      <c r="B271" s="7">
        <v>2</v>
      </c>
      <c r="C271" s="7" t="s">
        <v>547</v>
      </c>
      <c r="D271" s="7" t="s">
        <v>316</v>
      </c>
      <c r="E271" s="7" t="s">
        <v>2615</v>
      </c>
      <c r="F271" s="7">
        <v>651</v>
      </c>
      <c r="G271" s="7">
        <v>0.063</v>
      </c>
      <c r="H271" s="7">
        <v>33.8</v>
      </c>
      <c r="I271" s="7" t="s">
        <v>843</v>
      </c>
      <c r="J271" s="7" t="s">
        <v>1214</v>
      </c>
      <c r="K271" s="7" t="s">
        <v>2595</v>
      </c>
      <c r="L271" s="7" t="s">
        <v>726</v>
      </c>
      <c r="M271" s="7" t="s">
        <v>726</v>
      </c>
      <c r="N271" s="7" t="s">
        <v>726</v>
      </c>
      <c r="S271" s="7" t="s">
        <v>2404</v>
      </c>
      <c r="T271" s="7" t="s">
        <v>1416</v>
      </c>
    </row>
    <row r="272" spans="1:20" ht="28.5">
      <c r="A272" s="7" t="s">
        <v>2572</v>
      </c>
      <c r="B272" s="7">
        <v>3</v>
      </c>
      <c r="C272" s="7" t="s">
        <v>547</v>
      </c>
      <c r="D272" s="7" t="s">
        <v>316</v>
      </c>
      <c r="E272" s="7" t="s">
        <v>2615</v>
      </c>
      <c r="F272" s="7">
        <v>651</v>
      </c>
      <c r="G272" s="7">
        <v>0.063</v>
      </c>
      <c r="H272" s="7">
        <v>33.8</v>
      </c>
      <c r="I272" s="7" t="s">
        <v>843</v>
      </c>
      <c r="J272" s="7" t="s">
        <v>1214</v>
      </c>
      <c r="K272" s="7" t="s">
        <v>2595</v>
      </c>
      <c r="L272" s="7" t="s">
        <v>726</v>
      </c>
      <c r="M272" s="7" t="s">
        <v>726</v>
      </c>
      <c r="N272" s="7" t="s">
        <v>726</v>
      </c>
      <c r="S272" s="7" t="s">
        <v>2404</v>
      </c>
      <c r="T272" s="7" t="s">
        <v>1416</v>
      </c>
    </row>
    <row r="273" spans="1:20" ht="28.5">
      <c r="A273" s="7" t="s">
        <v>586</v>
      </c>
      <c r="B273" s="7">
        <v>1</v>
      </c>
      <c r="C273" s="7" t="s">
        <v>547</v>
      </c>
      <c r="D273" s="7" t="s">
        <v>316</v>
      </c>
      <c r="E273" s="7" t="s">
        <v>2615</v>
      </c>
      <c r="F273" s="7">
        <v>530</v>
      </c>
      <c r="G273" s="7">
        <v>0.077</v>
      </c>
      <c r="H273" s="7">
        <v>34.4</v>
      </c>
      <c r="I273" s="7" t="s">
        <v>843</v>
      </c>
      <c r="J273" s="7" t="s">
        <v>726</v>
      </c>
      <c r="K273" s="7" t="s">
        <v>2595</v>
      </c>
      <c r="L273" s="7" t="s">
        <v>726</v>
      </c>
      <c r="M273" s="7" t="s">
        <v>726</v>
      </c>
      <c r="N273" s="7" t="s">
        <v>726</v>
      </c>
      <c r="S273" s="7" t="s">
        <v>2404</v>
      </c>
      <c r="T273" s="7" t="s">
        <v>1416</v>
      </c>
    </row>
    <row r="274" spans="1:20" ht="28.5">
      <c r="A274" s="7" t="s">
        <v>586</v>
      </c>
      <c r="B274" s="7">
        <v>2</v>
      </c>
      <c r="C274" s="7" t="s">
        <v>547</v>
      </c>
      <c r="D274" s="7" t="s">
        <v>316</v>
      </c>
      <c r="E274" s="7" t="s">
        <v>2615</v>
      </c>
      <c r="F274" s="7">
        <v>530</v>
      </c>
      <c r="G274" s="7">
        <v>0.077</v>
      </c>
      <c r="H274" s="7">
        <v>34.4</v>
      </c>
      <c r="I274" s="7" t="s">
        <v>843</v>
      </c>
      <c r="J274" s="7" t="s">
        <v>726</v>
      </c>
      <c r="K274" s="7" t="s">
        <v>2595</v>
      </c>
      <c r="L274" s="7" t="s">
        <v>726</v>
      </c>
      <c r="M274" s="7" t="s">
        <v>726</v>
      </c>
      <c r="N274" s="7" t="s">
        <v>726</v>
      </c>
      <c r="S274" s="7" t="s">
        <v>2404</v>
      </c>
      <c r="T274" s="7" t="s">
        <v>1416</v>
      </c>
    </row>
    <row r="275" spans="1:20" ht="28.5">
      <c r="A275" s="7" t="s">
        <v>586</v>
      </c>
      <c r="B275" s="7">
        <v>3</v>
      </c>
      <c r="C275" s="7" t="s">
        <v>547</v>
      </c>
      <c r="D275" s="7" t="s">
        <v>316</v>
      </c>
      <c r="E275" s="7" t="s">
        <v>2615</v>
      </c>
      <c r="F275" s="7">
        <v>530</v>
      </c>
      <c r="G275" s="7">
        <v>0.077</v>
      </c>
      <c r="H275" s="7">
        <v>34.4</v>
      </c>
      <c r="I275" s="7" t="s">
        <v>843</v>
      </c>
      <c r="J275" s="7" t="s">
        <v>1197</v>
      </c>
      <c r="K275" s="7" t="s">
        <v>2595</v>
      </c>
      <c r="L275" s="7" t="s">
        <v>726</v>
      </c>
      <c r="M275" s="7" t="s">
        <v>726</v>
      </c>
      <c r="N275" s="7" t="s">
        <v>726</v>
      </c>
      <c r="S275" s="7" t="s">
        <v>2404</v>
      </c>
      <c r="T275" s="7" t="s">
        <v>1416</v>
      </c>
    </row>
    <row r="276" spans="1:20" ht="28.5">
      <c r="A276" s="7" t="s">
        <v>2298</v>
      </c>
      <c r="B276" s="7">
        <v>1</v>
      </c>
      <c r="C276" s="7" t="s">
        <v>547</v>
      </c>
      <c r="D276" s="7" t="s">
        <v>316</v>
      </c>
      <c r="E276" s="7" t="s">
        <v>2615</v>
      </c>
      <c r="F276" s="7">
        <v>585</v>
      </c>
      <c r="G276" s="7">
        <v>0.077</v>
      </c>
      <c r="H276" s="7">
        <v>34.4</v>
      </c>
      <c r="I276" s="7" t="s">
        <v>843</v>
      </c>
      <c r="J276" s="7" t="s">
        <v>1214</v>
      </c>
      <c r="K276" s="7" t="s">
        <v>2595</v>
      </c>
      <c r="L276" s="7" t="s">
        <v>726</v>
      </c>
      <c r="M276" s="7" t="s">
        <v>726</v>
      </c>
      <c r="N276" s="7" t="s">
        <v>726</v>
      </c>
      <c r="S276" s="7" t="s">
        <v>1643</v>
      </c>
      <c r="T276" s="7" t="s">
        <v>1416</v>
      </c>
    </row>
    <row r="277" spans="1:20" ht="28.5">
      <c r="A277" s="7" t="s">
        <v>2298</v>
      </c>
      <c r="B277" s="7">
        <v>2</v>
      </c>
      <c r="C277" s="7" t="s">
        <v>547</v>
      </c>
      <c r="D277" s="7" t="s">
        <v>316</v>
      </c>
      <c r="E277" s="7" t="s">
        <v>2615</v>
      </c>
      <c r="F277" s="7">
        <v>585</v>
      </c>
      <c r="G277" s="7">
        <v>0.077</v>
      </c>
      <c r="H277" s="7">
        <v>34.4</v>
      </c>
      <c r="I277" s="7" t="s">
        <v>843</v>
      </c>
      <c r="J277" s="7" t="s">
        <v>1214</v>
      </c>
      <c r="K277" s="7" t="s">
        <v>2595</v>
      </c>
      <c r="L277" s="7" t="s">
        <v>726</v>
      </c>
      <c r="M277" s="7" t="s">
        <v>726</v>
      </c>
      <c r="N277" s="7" t="s">
        <v>726</v>
      </c>
      <c r="S277" s="7" t="s">
        <v>1643</v>
      </c>
      <c r="T277" s="7" t="s">
        <v>1416</v>
      </c>
    </row>
    <row r="278" spans="1:20" ht="28.5">
      <c r="A278" s="7" t="s">
        <v>2298</v>
      </c>
      <c r="B278" s="7">
        <v>3</v>
      </c>
      <c r="C278" s="7" t="s">
        <v>547</v>
      </c>
      <c r="D278" s="7" t="s">
        <v>316</v>
      </c>
      <c r="E278" s="7" t="s">
        <v>2615</v>
      </c>
      <c r="F278" s="7">
        <v>585</v>
      </c>
      <c r="G278" s="7">
        <v>0.077</v>
      </c>
      <c r="H278" s="7">
        <v>34.4</v>
      </c>
      <c r="I278" s="7" t="s">
        <v>843</v>
      </c>
      <c r="J278" s="7" t="s">
        <v>1214</v>
      </c>
      <c r="K278" s="7" t="s">
        <v>2595</v>
      </c>
      <c r="L278" s="7" t="s">
        <v>726</v>
      </c>
      <c r="M278" s="7" t="s">
        <v>726</v>
      </c>
      <c r="N278" s="7" t="s">
        <v>726</v>
      </c>
      <c r="S278" s="7" t="s">
        <v>1643</v>
      </c>
      <c r="T278" s="7" t="s">
        <v>1416</v>
      </c>
    </row>
    <row r="279" spans="1:20" ht="28.5">
      <c r="A279" s="7" t="s">
        <v>2298</v>
      </c>
      <c r="B279" s="7">
        <v>4</v>
      </c>
      <c r="C279" s="7" t="s">
        <v>547</v>
      </c>
      <c r="D279" s="7" t="s">
        <v>316</v>
      </c>
      <c r="E279" s="7" t="s">
        <v>2615</v>
      </c>
      <c r="F279" s="7">
        <v>585</v>
      </c>
      <c r="G279" s="7">
        <v>0.077</v>
      </c>
      <c r="H279" s="7">
        <v>34.4</v>
      </c>
      <c r="I279" s="7" t="s">
        <v>843</v>
      </c>
      <c r="J279" s="7" t="s">
        <v>1214</v>
      </c>
      <c r="K279" s="7" t="s">
        <v>2595</v>
      </c>
      <c r="L279" s="7" t="s">
        <v>726</v>
      </c>
      <c r="M279" s="7" t="s">
        <v>726</v>
      </c>
      <c r="N279" s="7" t="s">
        <v>726</v>
      </c>
      <c r="S279" s="7" t="s">
        <v>1643</v>
      </c>
      <c r="T279" s="7" t="s">
        <v>1416</v>
      </c>
    </row>
    <row r="280" spans="1:20" ht="28.5">
      <c r="A280" s="7" t="s">
        <v>1284</v>
      </c>
      <c r="B280" s="7">
        <v>1</v>
      </c>
      <c r="C280" s="7" t="s">
        <v>547</v>
      </c>
      <c r="D280" s="7" t="s">
        <v>316</v>
      </c>
      <c r="E280" s="7" t="s">
        <v>2615</v>
      </c>
      <c r="F280" s="7">
        <v>800</v>
      </c>
      <c r="G280" s="7">
        <v>0.054</v>
      </c>
      <c r="H280" s="7">
        <v>33.3</v>
      </c>
      <c r="I280" s="7" t="s">
        <v>726</v>
      </c>
      <c r="J280" s="7" t="s">
        <v>1214</v>
      </c>
      <c r="K280" s="7" t="s">
        <v>2595</v>
      </c>
      <c r="L280" s="7" t="s">
        <v>726</v>
      </c>
      <c r="M280" s="7" t="s">
        <v>726</v>
      </c>
      <c r="N280" s="7" t="s">
        <v>726</v>
      </c>
      <c r="S280" s="7" t="s">
        <v>2404</v>
      </c>
      <c r="T280" s="7" t="s">
        <v>1416</v>
      </c>
    </row>
    <row r="281" spans="1:20" ht="28.5">
      <c r="A281" s="7" t="s">
        <v>1284</v>
      </c>
      <c r="B281" s="7">
        <v>2</v>
      </c>
      <c r="C281" s="7" t="s">
        <v>547</v>
      </c>
      <c r="D281" s="7" t="s">
        <v>316</v>
      </c>
      <c r="E281" s="7" t="s">
        <v>2615</v>
      </c>
      <c r="F281" s="7">
        <v>800</v>
      </c>
      <c r="G281" s="7">
        <v>0.054</v>
      </c>
      <c r="H281" s="7">
        <v>33.3</v>
      </c>
      <c r="I281" s="7" t="s">
        <v>843</v>
      </c>
      <c r="J281" s="7" t="s">
        <v>1214</v>
      </c>
      <c r="K281" s="7" t="s">
        <v>2595</v>
      </c>
      <c r="L281" s="7" t="s">
        <v>726</v>
      </c>
      <c r="M281" s="7" t="s">
        <v>726</v>
      </c>
      <c r="N281" s="7" t="s">
        <v>726</v>
      </c>
      <c r="S281" s="7" t="s">
        <v>2404</v>
      </c>
      <c r="T281" s="7" t="s">
        <v>1416</v>
      </c>
    </row>
    <row r="282" spans="1:20" ht="28.5">
      <c r="A282" s="7" t="s">
        <v>1284</v>
      </c>
      <c r="B282" s="7">
        <v>3</v>
      </c>
      <c r="C282" s="7" t="s">
        <v>547</v>
      </c>
      <c r="D282" s="7" t="s">
        <v>316</v>
      </c>
      <c r="E282" s="7" t="s">
        <v>2615</v>
      </c>
      <c r="F282" s="7">
        <v>1300</v>
      </c>
      <c r="G282" s="7">
        <v>0.054</v>
      </c>
      <c r="H282" s="7">
        <v>33.3</v>
      </c>
      <c r="I282" s="7" t="s">
        <v>843</v>
      </c>
      <c r="J282" s="7" t="s">
        <v>1214</v>
      </c>
      <c r="K282" s="7" t="s">
        <v>2595</v>
      </c>
      <c r="L282" s="7" t="s">
        <v>726</v>
      </c>
      <c r="M282" s="7" t="s">
        <v>726</v>
      </c>
      <c r="N282" s="7" t="s">
        <v>726</v>
      </c>
      <c r="S282" s="7" t="s">
        <v>2404</v>
      </c>
      <c r="T282" s="7" t="s">
        <v>1416</v>
      </c>
    </row>
    <row r="283" spans="1:20" ht="28.5">
      <c r="A283" s="7" t="s">
        <v>546</v>
      </c>
      <c r="B283" s="7">
        <v>7</v>
      </c>
      <c r="C283" s="7" t="s">
        <v>547</v>
      </c>
      <c r="D283" s="7" t="s">
        <v>316</v>
      </c>
      <c r="E283" s="7" t="s">
        <v>2615</v>
      </c>
      <c r="F283" s="7">
        <v>518</v>
      </c>
      <c r="G283" s="7">
        <v>0.077</v>
      </c>
      <c r="H283" s="7">
        <v>34.4</v>
      </c>
      <c r="I283" s="7" t="s">
        <v>726</v>
      </c>
      <c r="J283" s="7" t="s">
        <v>726</v>
      </c>
      <c r="K283" s="7" t="s">
        <v>2595</v>
      </c>
      <c r="L283" s="7" t="s">
        <v>755</v>
      </c>
      <c r="M283" s="7" t="s">
        <v>726</v>
      </c>
      <c r="N283" s="7" t="s">
        <v>726</v>
      </c>
      <c r="S283" s="7" t="s">
        <v>1643</v>
      </c>
      <c r="T283" s="7" t="s">
        <v>1416</v>
      </c>
    </row>
    <row r="284" spans="1:20" ht="28.5">
      <c r="A284" s="7" t="s">
        <v>546</v>
      </c>
      <c r="B284" s="7">
        <v>8</v>
      </c>
      <c r="C284" s="7" t="s">
        <v>547</v>
      </c>
      <c r="D284" s="7" t="s">
        <v>316</v>
      </c>
      <c r="E284" s="7" t="s">
        <v>2615</v>
      </c>
      <c r="F284" s="7">
        <v>518</v>
      </c>
      <c r="G284" s="7">
        <v>0.077</v>
      </c>
      <c r="H284" s="7">
        <v>34.4</v>
      </c>
      <c r="I284" s="7" t="s">
        <v>726</v>
      </c>
      <c r="J284" s="7" t="s">
        <v>726</v>
      </c>
      <c r="K284" s="7" t="s">
        <v>2595</v>
      </c>
      <c r="L284" s="7" t="s">
        <v>755</v>
      </c>
      <c r="M284" s="7" t="s">
        <v>726</v>
      </c>
      <c r="N284" s="7" t="s">
        <v>726</v>
      </c>
      <c r="S284" s="7" t="s">
        <v>1643</v>
      </c>
      <c r="T284" s="7" t="s">
        <v>1416</v>
      </c>
    </row>
    <row r="285" spans="1:20" ht="28.5">
      <c r="A285" s="7" t="s">
        <v>815</v>
      </c>
      <c r="B285" s="7">
        <v>6</v>
      </c>
      <c r="C285" s="7" t="s">
        <v>547</v>
      </c>
      <c r="D285" s="7" t="s">
        <v>316</v>
      </c>
      <c r="E285" s="7" t="s">
        <v>2615</v>
      </c>
      <c r="F285" s="7">
        <v>314</v>
      </c>
      <c r="G285" s="7">
        <v>0.064</v>
      </c>
      <c r="H285" s="7">
        <v>29.9</v>
      </c>
      <c r="I285" s="7" t="s">
        <v>726</v>
      </c>
      <c r="J285" s="7" t="s">
        <v>726</v>
      </c>
      <c r="K285" s="7" t="s">
        <v>2595</v>
      </c>
      <c r="L285" s="7" t="s">
        <v>755</v>
      </c>
      <c r="M285" s="7" t="s">
        <v>726</v>
      </c>
      <c r="N285" s="7" t="s">
        <v>726</v>
      </c>
      <c r="S285" s="7" t="s">
        <v>1643</v>
      </c>
      <c r="T285" s="7" t="s">
        <v>1416</v>
      </c>
    </row>
    <row r="286" spans="1:20" ht="28.5">
      <c r="A286" s="7" t="s">
        <v>1220</v>
      </c>
      <c r="B286" s="7">
        <v>1</v>
      </c>
      <c r="C286" s="7" t="s">
        <v>547</v>
      </c>
      <c r="D286" s="7" t="s">
        <v>316</v>
      </c>
      <c r="E286" s="7" t="s">
        <v>2615</v>
      </c>
      <c r="F286" s="7">
        <v>200</v>
      </c>
      <c r="G286" s="7">
        <v>0.06</v>
      </c>
      <c r="H286" s="7">
        <v>28.3</v>
      </c>
      <c r="I286" s="7" t="s">
        <v>726</v>
      </c>
      <c r="J286" s="7" t="s">
        <v>726</v>
      </c>
      <c r="K286" s="7" t="s">
        <v>2595</v>
      </c>
      <c r="L286" s="7" t="s">
        <v>726</v>
      </c>
      <c r="M286" s="7" t="s">
        <v>726</v>
      </c>
      <c r="N286" s="7" t="s">
        <v>726</v>
      </c>
      <c r="S286" s="7" t="s">
        <v>1643</v>
      </c>
      <c r="T286" s="7" t="s">
        <v>1416</v>
      </c>
    </row>
    <row r="287" spans="1:20" ht="28.5">
      <c r="A287" s="7" t="s">
        <v>1220</v>
      </c>
      <c r="B287" s="7">
        <v>2</v>
      </c>
      <c r="C287" s="7" t="s">
        <v>547</v>
      </c>
      <c r="D287" s="7" t="s">
        <v>316</v>
      </c>
      <c r="E287" s="7" t="s">
        <v>2615</v>
      </c>
      <c r="F287" s="7">
        <v>200</v>
      </c>
      <c r="G287" s="7">
        <v>0.06</v>
      </c>
      <c r="H287" s="7">
        <v>28.3</v>
      </c>
      <c r="I287" s="7" t="s">
        <v>726</v>
      </c>
      <c r="J287" s="7" t="s">
        <v>726</v>
      </c>
      <c r="K287" s="7" t="s">
        <v>2595</v>
      </c>
      <c r="L287" s="7" t="s">
        <v>726</v>
      </c>
      <c r="M287" s="7" t="s">
        <v>726</v>
      </c>
      <c r="N287" s="7" t="s">
        <v>726</v>
      </c>
      <c r="S287" s="7" t="s">
        <v>1643</v>
      </c>
      <c r="T287" s="7" t="s">
        <v>1416</v>
      </c>
    </row>
    <row r="288" spans="1:20" ht="28.5">
      <c r="A288" s="7" t="s">
        <v>1220</v>
      </c>
      <c r="B288" s="7">
        <v>3</v>
      </c>
      <c r="C288" s="7" t="s">
        <v>547</v>
      </c>
      <c r="D288" s="7" t="s">
        <v>316</v>
      </c>
      <c r="E288" s="7" t="s">
        <v>2615</v>
      </c>
      <c r="F288" s="7">
        <v>200</v>
      </c>
      <c r="G288" s="7">
        <v>0.06</v>
      </c>
      <c r="H288" s="7">
        <v>28.3</v>
      </c>
      <c r="I288" s="7" t="s">
        <v>726</v>
      </c>
      <c r="J288" s="7" t="s">
        <v>726</v>
      </c>
      <c r="K288" s="7" t="s">
        <v>2595</v>
      </c>
      <c r="L288" s="7" t="s">
        <v>726</v>
      </c>
      <c r="M288" s="7" t="s">
        <v>726</v>
      </c>
      <c r="N288" s="7" t="s">
        <v>726</v>
      </c>
      <c r="S288" s="7" t="s">
        <v>1643</v>
      </c>
      <c r="T288" s="7" t="s">
        <v>1416</v>
      </c>
    </row>
    <row r="289" spans="1:20" ht="28.5">
      <c r="A289" s="7" t="s">
        <v>723</v>
      </c>
      <c r="B289" s="7">
        <v>1</v>
      </c>
      <c r="C289" s="7" t="s">
        <v>547</v>
      </c>
      <c r="D289" s="7" t="s">
        <v>316</v>
      </c>
      <c r="E289" s="7" t="s">
        <v>2615</v>
      </c>
      <c r="F289" s="7">
        <v>200</v>
      </c>
      <c r="G289" s="7">
        <v>0.06</v>
      </c>
      <c r="H289" s="7">
        <v>28.3</v>
      </c>
      <c r="I289" s="7" t="s">
        <v>726</v>
      </c>
      <c r="J289" s="7" t="s">
        <v>726</v>
      </c>
      <c r="K289" s="7" t="s">
        <v>2595</v>
      </c>
      <c r="L289" s="7" t="s">
        <v>726</v>
      </c>
      <c r="M289" s="7" t="s">
        <v>726</v>
      </c>
      <c r="N289" s="7" t="s">
        <v>726</v>
      </c>
      <c r="S289" s="7" t="s">
        <v>1643</v>
      </c>
      <c r="T289" s="7" t="s">
        <v>1416</v>
      </c>
    </row>
    <row r="290" spans="1:20" ht="28.5">
      <c r="A290" s="7" t="s">
        <v>723</v>
      </c>
      <c r="B290" s="7">
        <v>2</v>
      </c>
      <c r="C290" s="7" t="s">
        <v>547</v>
      </c>
      <c r="D290" s="7" t="s">
        <v>316</v>
      </c>
      <c r="E290" s="7" t="s">
        <v>2615</v>
      </c>
      <c r="F290" s="7">
        <v>200</v>
      </c>
      <c r="G290" s="7">
        <v>0.06</v>
      </c>
      <c r="H290" s="7">
        <v>28.3</v>
      </c>
      <c r="I290" s="7" t="s">
        <v>726</v>
      </c>
      <c r="J290" s="7" t="s">
        <v>726</v>
      </c>
      <c r="K290" s="7" t="s">
        <v>2595</v>
      </c>
      <c r="L290" s="7" t="s">
        <v>726</v>
      </c>
      <c r="M290" s="7" t="s">
        <v>726</v>
      </c>
      <c r="N290" s="7" t="s">
        <v>726</v>
      </c>
      <c r="S290" s="7" t="s">
        <v>1643</v>
      </c>
      <c r="T290" s="7" t="s">
        <v>1416</v>
      </c>
    </row>
    <row r="291" spans="1:20" ht="28.5">
      <c r="A291" s="7" t="s">
        <v>1524</v>
      </c>
      <c r="B291" s="7">
        <v>2</v>
      </c>
      <c r="C291" s="7" t="s">
        <v>547</v>
      </c>
      <c r="D291" s="7" t="s">
        <v>316</v>
      </c>
      <c r="E291" s="7" t="s">
        <v>2615</v>
      </c>
      <c r="F291" s="7">
        <v>600</v>
      </c>
      <c r="G291" s="7">
        <v>0.063</v>
      </c>
      <c r="H291" s="7">
        <v>33.8</v>
      </c>
      <c r="I291" s="7" t="s">
        <v>843</v>
      </c>
      <c r="J291" s="7" t="s">
        <v>1214</v>
      </c>
      <c r="K291" s="7" t="s">
        <v>2595</v>
      </c>
      <c r="L291" s="7" t="s">
        <v>726</v>
      </c>
      <c r="M291" s="7" t="s">
        <v>726</v>
      </c>
      <c r="N291" s="7" t="s">
        <v>726</v>
      </c>
      <c r="S291" s="7" t="s">
        <v>2404</v>
      </c>
      <c r="T291" s="7" t="s">
        <v>1416</v>
      </c>
    </row>
    <row r="292" spans="1:20" ht="28.5">
      <c r="A292" s="7" t="s">
        <v>1349</v>
      </c>
      <c r="B292" s="7">
        <v>1</v>
      </c>
      <c r="C292" s="7" t="s">
        <v>547</v>
      </c>
      <c r="D292" s="7" t="s">
        <v>316</v>
      </c>
      <c r="E292" s="7" t="s">
        <v>2615</v>
      </c>
      <c r="F292" s="7">
        <v>579</v>
      </c>
      <c r="G292" s="7">
        <v>0.077</v>
      </c>
      <c r="H292" s="7">
        <v>34.4</v>
      </c>
      <c r="I292" s="7" t="s">
        <v>726</v>
      </c>
      <c r="J292" s="7" t="s">
        <v>1214</v>
      </c>
      <c r="K292" s="7" t="s">
        <v>2595</v>
      </c>
      <c r="L292" s="7" t="s">
        <v>755</v>
      </c>
      <c r="M292" s="7" t="s">
        <v>726</v>
      </c>
      <c r="N292" s="7" t="s">
        <v>726</v>
      </c>
      <c r="S292" s="7" t="s">
        <v>1643</v>
      </c>
      <c r="T292" s="7" t="s">
        <v>1416</v>
      </c>
    </row>
    <row r="293" spans="1:20" ht="28.5">
      <c r="A293" s="7" t="s">
        <v>1349</v>
      </c>
      <c r="B293" s="7">
        <v>2</v>
      </c>
      <c r="C293" s="7" t="s">
        <v>547</v>
      </c>
      <c r="D293" s="7" t="s">
        <v>316</v>
      </c>
      <c r="E293" s="7" t="s">
        <v>2615</v>
      </c>
      <c r="F293" s="7">
        <v>579</v>
      </c>
      <c r="G293" s="7">
        <v>0.077</v>
      </c>
      <c r="H293" s="7">
        <v>34.4</v>
      </c>
      <c r="I293" s="7" t="s">
        <v>726</v>
      </c>
      <c r="J293" s="7" t="s">
        <v>1214</v>
      </c>
      <c r="K293" s="7" t="s">
        <v>2595</v>
      </c>
      <c r="L293" s="7" t="s">
        <v>755</v>
      </c>
      <c r="M293" s="7" t="s">
        <v>726</v>
      </c>
      <c r="N293" s="7" t="s">
        <v>726</v>
      </c>
      <c r="S293" s="7" t="s">
        <v>1643</v>
      </c>
      <c r="T293" s="7" t="s">
        <v>1416</v>
      </c>
    </row>
    <row r="294" spans="1:20" ht="28.5">
      <c r="A294" s="7" t="s">
        <v>2426</v>
      </c>
      <c r="B294" s="7">
        <v>18</v>
      </c>
      <c r="C294" s="7" t="s">
        <v>547</v>
      </c>
      <c r="D294" s="7" t="s">
        <v>316</v>
      </c>
      <c r="E294" s="7" t="s">
        <v>2615</v>
      </c>
      <c r="F294" s="7">
        <v>245</v>
      </c>
      <c r="G294" s="7">
        <v>0.06</v>
      </c>
      <c r="H294" s="7">
        <v>28.3</v>
      </c>
      <c r="I294" s="7" t="s">
        <v>726</v>
      </c>
      <c r="J294" s="7" t="s">
        <v>726</v>
      </c>
      <c r="K294" s="7" t="s">
        <v>2595</v>
      </c>
      <c r="L294" s="7" t="s">
        <v>726</v>
      </c>
      <c r="M294" s="7" t="s">
        <v>726</v>
      </c>
      <c r="N294" s="7" t="s">
        <v>726</v>
      </c>
      <c r="S294" s="7" t="s">
        <v>1643</v>
      </c>
      <c r="T294" s="7" t="s">
        <v>1416</v>
      </c>
    </row>
    <row r="295" spans="1:20" ht="28.5">
      <c r="A295" s="7" t="s">
        <v>2486</v>
      </c>
      <c r="B295" s="7">
        <v>7</v>
      </c>
      <c r="C295" s="7" t="s">
        <v>547</v>
      </c>
      <c r="D295" s="7" t="s">
        <v>316</v>
      </c>
      <c r="E295" s="7" t="s">
        <v>2615</v>
      </c>
      <c r="F295" s="7">
        <v>500</v>
      </c>
      <c r="G295" s="7">
        <v>0.077</v>
      </c>
      <c r="H295" s="7">
        <v>34.4</v>
      </c>
      <c r="I295" s="7" t="s">
        <v>843</v>
      </c>
      <c r="J295" s="7" t="s">
        <v>1214</v>
      </c>
      <c r="K295" s="7" t="s">
        <v>2595</v>
      </c>
      <c r="L295" s="7" t="s">
        <v>726</v>
      </c>
      <c r="M295" s="7" t="s">
        <v>726</v>
      </c>
      <c r="N295" s="7" t="s">
        <v>726</v>
      </c>
      <c r="S295" s="7" t="s">
        <v>1643</v>
      </c>
      <c r="T295" s="7" t="s">
        <v>1416</v>
      </c>
    </row>
    <row r="296" spans="1:20" ht="28.5">
      <c r="A296" s="7" t="s">
        <v>2486</v>
      </c>
      <c r="B296" s="7">
        <v>8</v>
      </c>
      <c r="C296" s="7" t="s">
        <v>547</v>
      </c>
      <c r="D296" s="7" t="s">
        <v>316</v>
      </c>
      <c r="E296" s="7" t="s">
        <v>2615</v>
      </c>
      <c r="F296" s="7">
        <v>500</v>
      </c>
      <c r="G296" s="7">
        <v>0.077</v>
      </c>
      <c r="H296" s="7">
        <v>34.4</v>
      </c>
      <c r="I296" s="7" t="s">
        <v>843</v>
      </c>
      <c r="J296" s="7" t="s">
        <v>1214</v>
      </c>
      <c r="K296" s="7" t="s">
        <v>2595</v>
      </c>
      <c r="L296" s="7" t="s">
        <v>726</v>
      </c>
      <c r="M296" s="7" t="s">
        <v>726</v>
      </c>
      <c r="N296" s="7" t="s">
        <v>726</v>
      </c>
      <c r="S296" s="7" t="s">
        <v>1643</v>
      </c>
      <c r="T296" s="7" t="s">
        <v>1416</v>
      </c>
    </row>
    <row r="297" spans="1:20" ht="28.5">
      <c r="A297" s="7" t="s">
        <v>991</v>
      </c>
      <c r="B297" s="7">
        <v>1</v>
      </c>
      <c r="C297" s="7" t="s">
        <v>547</v>
      </c>
      <c r="D297" s="7" t="s">
        <v>316</v>
      </c>
      <c r="E297" s="7" t="s">
        <v>2615</v>
      </c>
      <c r="F297" s="7">
        <v>770</v>
      </c>
      <c r="G297" s="7">
        <v>0.063</v>
      </c>
      <c r="H297" s="7">
        <v>33.8</v>
      </c>
      <c r="I297" s="7" t="s">
        <v>843</v>
      </c>
      <c r="J297" s="7" t="s">
        <v>1214</v>
      </c>
      <c r="K297" s="7" t="s">
        <v>2595</v>
      </c>
      <c r="L297" s="7" t="s">
        <v>726</v>
      </c>
      <c r="M297" s="7" t="s">
        <v>726</v>
      </c>
      <c r="N297" s="7" t="s">
        <v>726</v>
      </c>
      <c r="S297" s="7" t="s">
        <v>2404</v>
      </c>
      <c r="T297" s="7" t="s">
        <v>1416</v>
      </c>
    </row>
    <row r="298" spans="1:20" ht="28.5">
      <c r="A298" s="7" t="s">
        <v>991</v>
      </c>
      <c r="B298" s="7">
        <v>2</v>
      </c>
      <c r="C298" s="7" t="s">
        <v>547</v>
      </c>
      <c r="D298" s="7" t="s">
        <v>316</v>
      </c>
      <c r="E298" s="7" t="s">
        <v>2615</v>
      </c>
      <c r="F298" s="7">
        <v>790</v>
      </c>
      <c r="G298" s="7">
        <v>0.063</v>
      </c>
      <c r="H298" s="7">
        <v>33.8</v>
      </c>
      <c r="I298" s="7" t="s">
        <v>843</v>
      </c>
      <c r="J298" s="7" t="s">
        <v>1214</v>
      </c>
      <c r="K298" s="7" t="s">
        <v>2595</v>
      </c>
      <c r="L298" s="7" t="s">
        <v>726</v>
      </c>
      <c r="M298" s="7" t="s">
        <v>726</v>
      </c>
      <c r="N298" s="7" t="s">
        <v>726</v>
      </c>
      <c r="S298" s="7" t="s">
        <v>2404</v>
      </c>
      <c r="T298" s="7" t="s">
        <v>1416</v>
      </c>
    </row>
    <row r="299" spans="1:20" ht="28.5">
      <c r="A299" s="7" t="s">
        <v>2083</v>
      </c>
      <c r="B299" s="7">
        <v>3</v>
      </c>
      <c r="C299" s="7" t="s">
        <v>547</v>
      </c>
      <c r="D299" s="7" t="s">
        <v>316</v>
      </c>
      <c r="E299" s="7" t="s">
        <v>2615</v>
      </c>
      <c r="F299" s="7">
        <v>277</v>
      </c>
      <c r="G299" s="7">
        <v>0.06</v>
      </c>
      <c r="H299" s="7">
        <v>28.3</v>
      </c>
      <c r="I299" s="7" t="s">
        <v>843</v>
      </c>
      <c r="J299" s="7" t="s">
        <v>726</v>
      </c>
      <c r="K299" s="7" t="s">
        <v>2595</v>
      </c>
      <c r="L299" s="7" t="s">
        <v>726</v>
      </c>
      <c r="M299" s="7" t="s">
        <v>726</v>
      </c>
      <c r="N299" s="7" t="s">
        <v>726</v>
      </c>
      <c r="S299" s="7" t="s">
        <v>1643</v>
      </c>
      <c r="T299" s="7" t="s">
        <v>1416</v>
      </c>
    </row>
    <row r="300" spans="1:20" ht="28.5">
      <c r="A300" s="7" t="s">
        <v>2454</v>
      </c>
      <c r="B300" s="7">
        <v>1</v>
      </c>
      <c r="C300" s="7" t="s">
        <v>547</v>
      </c>
      <c r="D300" s="7" t="s">
        <v>316</v>
      </c>
      <c r="E300" s="7" t="s">
        <v>2615</v>
      </c>
      <c r="F300" s="7">
        <v>1310</v>
      </c>
      <c r="G300" s="7">
        <v>0.076</v>
      </c>
      <c r="H300" s="7">
        <v>35.3</v>
      </c>
      <c r="I300" s="7" t="s">
        <v>843</v>
      </c>
      <c r="J300" s="7" t="s">
        <v>1214</v>
      </c>
      <c r="K300" s="7" t="s">
        <v>2595</v>
      </c>
      <c r="L300" s="7" t="s">
        <v>726</v>
      </c>
      <c r="M300" s="7" t="s">
        <v>726</v>
      </c>
      <c r="N300" s="7" t="s">
        <v>726</v>
      </c>
      <c r="S300" s="7" t="s">
        <v>2404</v>
      </c>
      <c r="T300" s="7" t="s">
        <v>1416</v>
      </c>
    </row>
    <row r="301" spans="1:20" ht="28.5">
      <c r="A301" s="7" t="s">
        <v>1316</v>
      </c>
      <c r="B301" s="7">
        <v>1</v>
      </c>
      <c r="C301" s="7" t="s">
        <v>547</v>
      </c>
      <c r="D301" s="7" t="s">
        <v>316</v>
      </c>
      <c r="E301" s="7" t="s">
        <v>2615</v>
      </c>
      <c r="F301" s="7">
        <v>524</v>
      </c>
      <c r="G301" s="7">
        <v>0.077</v>
      </c>
      <c r="H301" s="7">
        <v>34.4</v>
      </c>
      <c r="I301" s="7" t="s">
        <v>843</v>
      </c>
      <c r="J301" s="7" t="s">
        <v>1214</v>
      </c>
      <c r="K301" s="7" t="s">
        <v>2595</v>
      </c>
      <c r="L301" s="7" t="s">
        <v>726</v>
      </c>
      <c r="M301" s="7" t="s">
        <v>726</v>
      </c>
      <c r="N301" s="7" t="s">
        <v>726</v>
      </c>
      <c r="S301" s="7" t="s">
        <v>1643</v>
      </c>
      <c r="T301" s="7" t="s">
        <v>1416</v>
      </c>
    </row>
    <row r="302" spans="1:20" ht="28.5">
      <c r="A302" s="7" t="s">
        <v>1316</v>
      </c>
      <c r="B302" s="7">
        <v>2</v>
      </c>
      <c r="C302" s="7" t="s">
        <v>547</v>
      </c>
      <c r="D302" s="7" t="s">
        <v>316</v>
      </c>
      <c r="E302" s="7" t="s">
        <v>2615</v>
      </c>
      <c r="F302" s="7">
        <v>524</v>
      </c>
      <c r="G302" s="7">
        <v>0.077</v>
      </c>
      <c r="H302" s="7">
        <v>34.4</v>
      </c>
      <c r="I302" s="7" t="s">
        <v>843</v>
      </c>
      <c r="J302" s="7" t="s">
        <v>1214</v>
      </c>
      <c r="K302" s="7" t="s">
        <v>2595</v>
      </c>
      <c r="L302" s="7" t="s">
        <v>726</v>
      </c>
      <c r="M302" s="7" t="s">
        <v>726</v>
      </c>
      <c r="N302" s="7" t="s">
        <v>726</v>
      </c>
      <c r="S302" s="7" t="s">
        <v>1643</v>
      </c>
      <c r="T302" s="7" t="s">
        <v>1416</v>
      </c>
    </row>
    <row r="303" spans="1:20" ht="28.5">
      <c r="A303" s="7" t="s">
        <v>1316</v>
      </c>
      <c r="B303" s="7">
        <v>3</v>
      </c>
      <c r="C303" s="7" t="s">
        <v>547</v>
      </c>
      <c r="D303" s="7" t="s">
        <v>316</v>
      </c>
      <c r="E303" s="7" t="s">
        <v>2615</v>
      </c>
      <c r="F303" s="7">
        <v>512</v>
      </c>
      <c r="G303" s="7">
        <v>0.077</v>
      </c>
      <c r="H303" s="7">
        <v>34.4</v>
      </c>
      <c r="I303" s="7" t="s">
        <v>843</v>
      </c>
      <c r="J303" s="7" t="s">
        <v>1214</v>
      </c>
      <c r="K303" s="7" t="s">
        <v>2595</v>
      </c>
      <c r="L303" s="7" t="s">
        <v>726</v>
      </c>
      <c r="M303" s="7" t="s">
        <v>726</v>
      </c>
      <c r="N303" s="7" t="s">
        <v>726</v>
      </c>
      <c r="S303" s="7" t="s">
        <v>1643</v>
      </c>
      <c r="T303" s="7" t="s">
        <v>1416</v>
      </c>
    </row>
    <row r="304" spans="1:20" ht="28.5">
      <c r="A304" s="7" t="s">
        <v>2315</v>
      </c>
      <c r="B304" s="7">
        <v>3</v>
      </c>
      <c r="C304" s="7" t="s">
        <v>547</v>
      </c>
      <c r="D304" s="7" t="s">
        <v>316</v>
      </c>
      <c r="E304" s="7" t="s">
        <v>2615</v>
      </c>
      <c r="F304" s="7">
        <v>205</v>
      </c>
      <c r="G304" s="7">
        <v>0.07</v>
      </c>
      <c r="H304" s="7">
        <v>31.9</v>
      </c>
      <c r="I304" s="7" t="s">
        <v>726</v>
      </c>
      <c r="J304" s="7" t="s">
        <v>726</v>
      </c>
      <c r="K304" s="7" t="s">
        <v>2595</v>
      </c>
      <c r="L304" s="7" t="s">
        <v>726</v>
      </c>
      <c r="M304" s="7" t="s">
        <v>726</v>
      </c>
      <c r="N304" s="7" t="s">
        <v>726</v>
      </c>
      <c r="S304" s="7" t="s">
        <v>1643</v>
      </c>
      <c r="T304" s="7" t="s">
        <v>1416</v>
      </c>
    </row>
    <row r="305" spans="1:20" ht="28.5">
      <c r="A305" s="7" t="s">
        <v>2315</v>
      </c>
      <c r="B305" s="7">
        <v>4</v>
      </c>
      <c r="C305" s="7" t="s">
        <v>547</v>
      </c>
      <c r="D305" s="7" t="s">
        <v>316</v>
      </c>
      <c r="E305" s="7" t="s">
        <v>2615</v>
      </c>
      <c r="F305" s="7">
        <v>205</v>
      </c>
      <c r="G305" s="7">
        <v>0.07</v>
      </c>
      <c r="H305" s="7">
        <v>31.9</v>
      </c>
      <c r="I305" s="7" t="s">
        <v>726</v>
      </c>
      <c r="J305" s="7" t="s">
        <v>726</v>
      </c>
      <c r="K305" s="7" t="s">
        <v>2595</v>
      </c>
      <c r="L305" s="7" t="s">
        <v>726</v>
      </c>
      <c r="M305" s="7" t="s">
        <v>726</v>
      </c>
      <c r="N305" s="7" t="s">
        <v>726</v>
      </c>
      <c r="S305" s="7" t="s">
        <v>1643</v>
      </c>
      <c r="T305" s="7" t="s">
        <v>1416</v>
      </c>
    </row>
    <row r="306" spans="1:20" ht="28.5">
      <c r="A306" s="7" t="s">
        <v>2315</v>
      </c>
      <c r="B306" s="7">
        <v>5</v>
      </c>
      <c r="C306" s="7" t="s">
        <v>547</v>
      </c>
      <c r="D306" s="7" t="s">
        <v>316</v>
      </c>
      <c r="E306" s="7" t="s">
        <v>2615</v>
      </c>
      <c r="F306" s="7">
        <v>585</v>
      </c>
      <c r="G306" s="7">
        <v>0.07</v>
      </c>
      <c r="H306" s="7">
        <v>31.9</v>
      </c>
      <c r="I306" s="7" t="s">
        <v>726</v>
      </c>
      <c r="J306" s="7" t="s">
        <v>1214</v>
      </c>
      <c r="K306" s="7" t="s">
        <v>2595</v>
      </c>
      <c r="L306" s="7" t="s">
        <v>726</v>
      </c>
      <c r="M306" s="7" t="s">
        <v>726</v>
      </c>
      <c r="N306" s="7" t="s">
        <v>726</v>
      </c>
      <c r="S306" s="7" t="s">
        <v>1643</v>
      </c>
      <c r="T306" s="7" t="s">
        <v>1416</v>
      </c>
    </row>
    <row r="307" spans="1:20" ht="28.5">
      <c r="A307" s="7" t="s">
        <v>852</v>
      </c>
      <c r="B307" s="7">
        <v>5</v>
      </c>
      <c r="C307" s="7" t="s">
        <v>547</v>
      </c>
      <c r="D307" s="7" t="s">
        <v>316</v>
      </c>
      <c r="E307" s="7" t="s">
        <v>2615</v>
      </c>
      <c r="F307" s="7">
        <v>440</v>
      </c>
      <c r="G307" s="7">
        <v>0.077</v>
      </c>
      <c r="H307" s="7">
        <v>34.4</v>
      </c>
      <c r="I307" s="7" t="s">
        <v>726</v>
      </c>
      <c r="J307" s="7" t="s">
        <v>726</v>
      </c>
      <c r="K307" s="7" t="s">
        <v>2595</v>
      </c>
      <c r="L307" s="7" t="s">
        <v>726</v>
      </c>
      <c r="M307" s="7" t="s">
        <v>726</v>
      </c>
      <c r="N307" s="7" t="s">
        <v>726</v>
      </c>
      <c r="S307" s="7" t="s">
        <v>1643</v>
      </c>
      <c r="T307" s="7" t="s">
        <v>1416</v>
      </c>
    </row>
    <row r="308" spans="1:20" ht="28.5">
      <c r="A308" s="7" t="s">
        <v>6</v>
      </c>
      <c r="B308" s="7">
        <v>1</v>
      </c>
      <c r="C308" s="7" t="s">
        <v>547</v>
      </c>
      <c r="D308" s="7" t="s">
        <v>316</v>
      </c>
      <c r="E308" s="7" t="s">
        <v>2615</v>
      </c>
      <c r="F308" s="7">
        <v>639</v>
      </c>
      <c r="G308" s="7">
        <v>0.063</v>
      </c>
      <c r="H308" s="7">
        <v>33.8</v>
      </c>
      <c r="I308" s="7" t="s">
        <v>843</v>
      </c>
      <c r="J308" s="7" t="s">
        <v>1214</v>
      </c>
      <c r="K308" s="7" t="s">
        <v>2595</v>
      </c>
      <c r="L308" s="7" t="s">
        <v>726</v>
      </c>
      <c r="M308" s="7" t="s">
        <v>726</v>
      </c>
      <c r="N308" s="7" t="s">
        <v>726</v>
      </c>
      <c r="S308" s="7" t="s">
        <v>2404</v>
      </c>
      <c r="T308" s="7" t="s">
        <v>1416</v>
      </c>
    </row>
    <row r="309" spans="1:20" ht="28.5">
      <c r="A309" s="7" t="s">
        <v>6</v>
      </c>
      <c r="B309" s="7">
        <v>2</v>
      </c>
      <c r="C309" s="7" t="s">
        <v>547</v>
      </c>
      <c r="D309" s="7" t="s">
        <v>316</v>
      </c>
      <c r="E309" s="7" t="s">
        <v>2615</v>
      </c>
      <c r="F309" s="7">
        <v>639</v>
      </c>
      <c r="G309" s="7">
        <v>0.063</v>
      </c>
      <c r="H309" s="7">
        <v>33.8</v>
      </c>
      <c r="I309" s="7" t="s">
        <v>843</v>
      </c>
      <c r="J309" s="7" t="s">
        <v>1214</v>
      </c>
      <c r="K309" s="7" t="s">
        <v>2595</v>
      </c>
      <c r="L309" s="7" t="s">
        <v>726</v>
      </c>
      <c r="M309" s="7" t="s">
        <v>726</v>
      </c>
      <c r="N309" s="7" t="s">
        <v>726</v>
      </c>
      <c r="S309" s="7" t="s">
        <v>2404</v>
      </c>
      <c r="T309" s="7" t="s">
        <v>1416</v>
      </c>
    </row>
    <row r="310" spans="1:20" ht="28.5">
      <c r="A310" s="7" t="s">
        <v>1794</v>
      </c>
      <c r="B310" s="7">
        <v>5</v>
      </c>
      <c r="C310" s="7" t="s">
        <v>547</v>
      </c>
      <c r="D310" s="7" t="s">
        <v>316</v>
      </c>
      <c r="E310" s="7" t="s">
        <v>2615</v>
      </c>
      <c r="F310" s="7">
        <v>769</v>
      </c>
      <c r="G310" s="7">
        <v>0.063</v>
      </c>
      <c r="H310" s="7">
        <v>33.8</v>
      </c>
      <c r="I310" s="7" t="s">
        <v>726</v>
      </c>
      <c r="J310" s="7" t="s">
        <v>726</v>
      </c>
      <c r="K310" s="7" t="s">
        <v>2595</v>
      </c>
      <c r="L310" s="7" t="s">
        <v>755</v>
      </c>
      <c r="M310" s="7" t="s">
        <v>726</v>
      </c>
      <c r="N310" s="7" t="s">
        <v>726</v>
      </c>
      <c r="S310" s="7" t="s">
        <v>1643</v>
      </c>
      <c r="T310" s="7" t="s">
        <v>1416</v>
      </c>
    </row>
    <row r="311" spans="1:20" ht="28.5">
      <c r="A311" s="7" t="s">
        <v>1794</v>
      </c>
      <c r="B311" s="7">
        <v>6</v>
      </c>
      <c r="C311" s="7" t="s">
        <v>547</v>
      </c>
      <c r="D311" s="7" t="s">
        <v>316</v>
      </c>
      <c r="E311" s="7" t="s">
        <v>2615</v>
      </c>
      <c r="F311" s="7">
        <v>769</v>
      </c>
      <c r="G311" s="7">
        <v>0.063</v>
      </c>
      <c r="H311" s="7">
        <v>33.8</v>
      </c>
      <c r="I311" s="7" t="s">
        <v>726</v>
      </c>
      <c r="J311" s="7" t="s">
        <v>726</v>
      </c>
      <c r="K311" s="7" t="s">
        <v>2595</v>
      </c>
      <c r="L311" s="7" t="s">
        <v>755</v>
      </c>
      <c r="M311" s="7" t="s">
        <v>726</v>
      </c>
      <c r="N311" s="7" t="s">
        <v>726</v>
      </c>
      <c r="S311" s="7" t="s">
        <v>1643</v>
      </c>
      <c r="T311" s="7" t="s">
        <v>1416</v>
      </c>
    </row>
    <row r="312" spans="1:20" ht="28.5">
      <c r="A312" s="7" t="s">
        <v>694</v>
      </c>
      <c r="B312" s="7">
        <v>1</v>
      </c>
      <c r="C312" s="7" t="s">
        <v>547</v>
      </c>
      <c r="D312" s="7" t="s">
        <v>316</v>
      </c>
      <c r="E312" s="7" t="s">
        <v>2615</v>
      </c>
      <c r="F312" s="7">
        <v>1300</v>
      </c>
      <c r="G312" s="7">
        <v>0.076</v>
      </c>
      <c r="H312" s="7">
        <v>35.3</v>
      </c>
      <c r="I312" s="7" t="s">
        <v>726</v>
      </c>
      <c r="J312" s="7" t="s">
        <v>726</v>
      </c>
      <c r="K312" s="7" t="s">
        <v>2595</v>
      </c>
      <c r="L312" s="7" t="s">
        <v>755</v>
      </c>
      <c r="M312" s="7" t="s">
        <v>726</v>
      </c>
      <c r="N312" s="7" t="s">
        <v>726</v>
      </c>
      <c r="S312" s="7" t="s">
        <v>2404</v>
      </c>
      <c r="T312" s="7" t="s">
        <v>1416</v>
      </c>
    </row>
    <row r="313" spans="1:20" ht="28.5">
      <c r="A313" s="7" t="s">
        <v>694</v>
      </c>
      <c r="B313" s="7">
        <v>2</v>
      </c>
      <c r="C313" s="7" t="s">
        <v>547</v>
      </c>
      <c r="D313" s="7" t="s">
        <v>316</v>
      </c>
      <c r="E313" s="7" t="s">
        <v>2615</v>
      </c>
      <c r="F313" s="7">
        <v>1300</v>
      </c>
      <c r="G313" s="7">
        <v>0.076</v>
      </c>
      <c r="H313" s="7">
        <v>35.3</v>
      </c>
      <c r="I313" s="7" t="s">
        <v>726</v>
      </c>
      <c r="J313" s="7" t="s">
        <v>726</v>
      </c>
      <c r="K313" s="7" t="s">
        <v>2595</v>
      </c>
      <c r="L313" s="7" t="s">
        <v>755</v>
      </c>
      <c r="M313" s="7" t="s">
        <v>726</v>
      </c>
      <c r="N313" s="7" t="s">
        <v>726</v>
      </c>
      <c r="S313" s="7" t="s">
        <v>2404</v>
      </c>
      <c r="T313" s="7" t="s">
        <v>1416</v>
      </c>
    </row>
    <row r="314" spans="1:20" ht="28.5">
      <c r="A314" s="7" t="s">
        <v>88</v>
      </c>
      <c r="B314" s="7" t="s">
        <v>1264</v>
      </c>
      <c r="C314" s="7" t="s">
        <v>547</v>
      </c>
      <c r="D314" s="7" t="s">
        <v>316</v>
      </c>
      <c r="E314" s="7" t="s">
        <v>2615</v>
      </c>
      <c r="F314" s="7">
        <v>318</v>
      </c>
      <c r="G314" s="7">
        <v>0.064</v>
      </c>
      <c r="H314" s="7">
        <v>29.9</v>
      </c>
      <c r="I314" s="7" t="s">
        <v>726</v>
      </c>
      <c r="J314" s="7" t="s">
        <v>726</v>
      </c>
      <c r="K314" s="7" t="s">
        <v>2595</v>
      </c>
      <c r="L314" s="7" t="s">
        <v>726</v>
      </c>
      <c r="M314" s="7" t="s">
        <v>726</v>
      </c>
      <c r="N314" s="7" t="s">
        <v>726</v>
      </c>
      <c r="S314" s="7" t="s">
        <v>1643</v>
      </c>
      <c r="T314" s="7" t="s">
        <v>1416</v>
      </c>
    </row>
    <row r="315" spans="1:20" ht="28.5">
      <c r="A315" s="7" t="s">
        <v>1427</v>
      </c>
      <c r="B315" s="7">
        <v>3</v>
      </c>
      <c r="C315" s="7" t="s">
        <v>547</v>
      </c>
      <c r="D315" s="7" t="s">
        <v>316</v>
      </c>
      <c r="E315" s="7" t="s">
        <v>2615</v>
      </c>
      <c r="F315" s="7">
        <v>200</v>
      </c>
      <c r="G315" s="7">
        <v>0.072</v>
      </c>
      <c r="H315" s="7">
        <v>32.7</v>
      </c>
      <c r="I315" s="7" t="s">
        <v>726</v>
      </c>
      <c r="J315" s="7" t="s">
        <v>1197</v>
      </c>
      <c r="K315" s="7" t="s">
        <v>2595</v>
      </c>
      <c r="L315" s="7" t="s">
        <v>726</v>
      </c>
      <c r="M315" s="7" t="s">
        <v>726</v>
      </c>
      <c r="N315" s="7" t="s">
        <v>726</v>
      </c>
      <c r="S315" s="7" t="s">
        <v>1643</v>
      </c>
      <c r="T315" s="7" t="s">
        <v>1416</v>
      </c>
    </row>
    <row r="316" spans="1:20" ht="28.5">
      <c r="A316" s="7" t="s">
        <v>1427</v>
      </c>
      <c r="B316" s="7">
        <v>4</v>
      </c>
      <c r="C316" s="7" t="s">
        <v>547</v>
      </c>
      <c r="D316" s="7" t="s">
        <v>316</v>
      </c>
      <c r="E316" s="7" t="s">
        <v>2615</v>
      </c>
      <c r="F316" s="7">
        <v>500</v>
      </c>
      <c r="G316" s="7">
        <v>0.072</v>
      </c>
      <c r="H316" s="7">
        <v>32.7</v>
      </c>
      <c r="I316" s="7" t="s">
        <v>726</v>
      </c>
      <c r="J316" s="7" t="s">
        <v>726</v>
      </c>
      <c r="K316" s="7" t="s">
        <v>2595</v>
      </c>
      <c r="L316" s="7" t="s">
        <v>726</v>
      </c>
      <c r="M316" s="7" t="s">
        <v>726</v>
      </c>
      <c r="N316" s="7" t="s">
        <v>726</v>
      </c>
      <c r="S316" s="7" t="s">
        <v>1643</v>
      </c>
      <c r="T316" s="7" t="s">
        <v>1416</v>
      </c>
    </row>
    <row r="317" spans="1:20" ht="28.5">
      <c r="A317" s="7" t="s">
        <v>1797</v>
      </c>
      <c r="B317" s="7">
        <v>5</v>
      </c>
      <c r="C317" s="7" t="s">
        <v>547</v>
      </c>
      <c r="D317" s="7" t="s">
        <v>316</v>
      </c>
      <c r="E317" s="7" t="s">
        <v>2615</v>
      </c>
      <c r="F317" s="7">
        <v>300</v>
      </c>
      <c r="G317" s="7">
        <v>0.063</v>
      </c>
      <c r="H317" s="7">
        <v>33</v>
      </c>
      <c r="I317" s="7" t="s">
        <v>843</v>
      </c>
      <c r="J317" s="7" t="s">
        <v>1197</v>
      </c>
      <c r="K317" s="7" t="s">
        <v>2595</v>
      </c>
      <c r="L317" s="7" t="s">
        <v>726</v>
      </c>
      <c r="M317" s="7" t="s">
        <v>726</v>
      </c>
      <c r="N317" s="7" t="s">
        <v>726</v>
      </c>
      <c r="S317" s="7" t="s">
        <v>1643</v>
      </c>
      <c r="T317" s="7" t="s">
        <v>1416</v>
      </c>
    </row>
    <row r="318" spans="1:20" ht="28.5">
      <c r="A318" s="7" t="s">
        <v>1797</v>
      </c>
      <c r="B318" s="7">
        <v>6</v>
      </c>
      <c r="C318" s="7" t="s">
        <v>547</v>
      </c>
      <c r="D318" s="7" t="s">
        <v>316</v>
      </c>
      <c r="E318" s="7" t="s">
        <v>2615</v>
      </c>
      <c r="F318" s="7">
        <v>600</v>
      </c>
      <c r="G318" s="7">
        <v>0.063</v>
      </c>
      <c r="H318" s="7">
        <v>33</v>
      </c>
      <c r="I318" s="7" t="s">
        <v>843</v>
      </c>
      <c r="J318" s="7" t="s">
        <v>1214</v>
      </c>
      <c r="K318" s="7" t="s">
        <v>2595</v>
      </c>
      <c r="L318" s="7" t="s">
        <v>726</v>
      </c>
      <c r="M318" s="7" t="s">
        <v>726</v>
      </c>
      <c r="N318" s="7" t="s">
        <v>726</v>
      </c>
      <c r="S318" s="7" t="s">
        <v>1643</v>
      </c>
      <c r="T318" s="7" t="s">
        <v>1416</v>
      </c>
    </row>
    <row r="319" spans="1:20" ht="28.5">
      <c r="A319" s="7" t="s">
        <v>1797</v>
      </c>
      <c r="B319" s="7">
        <v>7</v>
      </c>
      <c r="C319" s="7" t="s">
        <v>547</v>
      </c>
      <c r="D319" s="7" t="s">
        <v>316</v>
      </c>
      <c r="E319" s="7" t="s">
        <v>2615</v>
      </c>
      <c r="F319" s="7">
        <v>600</v>
      </c>
      <c r="G319" s="7">
        <v>0.063</v>
      </c>
      <c r="H319" s="7">
        <v>33</v>
      </c>
      <c r="I319" s="7" t="s">
        <v>843</v>
      </c>
      <c r="J319" s="7" t="s">
        <v>1214</v>
      </c>
      <c r="K319" s="7" t="s">
        <v>2595</v>
      </c>
      <c r="L319" s="7" t="s">
        <v>726</v>
      </c>
      <c r="M319" s="7" t="s">
        <v>726</v>
      </c>
      <c r="N319" s="7" t="s">
        <v>726</v>
      </c>
      <c r="S319" s="7" t="s">
        <v>1643</v>
      </c>
      <c r="T319" s="7" t="s">
        <v>1416</v>
      </c>
    </row>
    <row r="320" spans="1:20" ht="28.5">
      <c r="A320" s="7" t="s">
        <v>2237</v>
      </c>
      <c r="B320" s="7" t="s">
        <v>1262</v>
      </c>
      <c r="C320" s="7" t="s">
        <v>547</v>
      </c>
      <c r="D320" s="7" t="s">
        <v>316</v>
      </c>
      <c r="E320" s="7" t="s">
        <v>2615</v>
      </c>
      <c r="F320" s="7">
        <v>1300</v>
      </c>
      <c r="G320" s="7">
        <v>0.076</v>
      </c>
      <c r="H320" s="7">
        <v>35.3</v>
      </c>
      <c r="I320" s="7" t="s">
        <v>843</v>
      </c>
      <c r="J320" s="7" t="s">
        <v>1214</v>
      </c>
      <c r="K320" s="7" t="s">
        <v>2595</v>
      </c>
      <c r="L320" s="7" t="s">
        <v>726</v>
      </c>
      <c r="M320" s="7" t="s">
        <v>726</v>
      </c>
      <c r="N320" s="7" t="s">
        <v>726</v>
      </c>
      <c r="S320" s="7" t="s">
        <v>2404</v>
      </c>
      <c r="T320" s="7" t="s">
        <v>1416</v>
      </c>
    </row>
    <row r="321" spans="1:20" ht="28.5">
      <c r="A321" s="7" t="s">
        <v>1257</v>
      </c>
      <c r="B321" s="7">
        <v>5</v>
      </c>
      <c r="C321" s="7" t="s">
        <v>547</v>
      </c>
      <c r="D321" s="7" t="s">
        <v>316</v>
      </c>
      <c r="E321" s="7" t="s">
        <v>2615</v>
      </c>
      <c r="F321" s="7">
        <v>238</v>
      </c>
      <c r="G321" s="7">
        <v>0.071</v>
      </c>
      <c r="H321" s="7">
        <v>32.2</v>
      </c>
      <c r="I321" s="7" t="s">
        <v>726</v>
      </c>
      <c r="J321" s="7" t="s">
        <v>726</v>
      </c>
      <c r="K321" s="7" t="s">
        <v>2595</v>
      </c>
      <c r="L321" s="7" t="s">
        <v>726</v>
      </c>
      <c r="M321" s="7" t="s">
        <v>726</v>
      </c>
      <c r="N321" s="7" t="s">
        <v>726</v>
      </c>
      <c r="S321" s="7" t="s">
        <v>1643</v>
      </c>
      <c r="T321" s="7" t="s">
        <v>1416</v>
      </c>
    </row>
    <row r="322" spans="1:20" ht="28.5">
      <c r="A322" s="7" t="s">
        <v>1257</v>
      </c>
      <c r="B322" s="7">
        <v>6</v>
      </c>
      <c r="C322" s="7" t="s">
        <v>547</v>
      </c>
      <c r="D322" s="7" t="s">
        <v>316</v>
      </c>
      <c r="E322" s="7" t="s">
        <v>2615</v>
      </c>
      <c r="F322" s="7">
        <v>414</v>
      </c>
      <c r="G322" s="7">
        <v>0.071</v>
      </c>
      <c r="H322" s="7">
        <v>32.2</v>
      </c>
      <c r="I322" s="7" t="s">
        <v>726</v>
      </c>
      <c r="J322" s="7" t="s">
        <v>726</v>
      </c>
      <c r="K322" s="7" t="s">
        <v>2595</v>
      </c>
      <c r="L322" s="7" t="s">
        <v>726</v>
      </c>
      <c r="M322" s="7" t="s">
        <v>726</v>
      </c>
      <c r="N322" s="7" t="s">
        <v>726</v>
      </c>
      <c r="S322" s="7" t="s">
        <v>1643</v>
      </c>
      <c r="T322" s="7" t="s">
        <v>1416</v>
      </c>
    </row>
    <row r="323" spans="1:20" ht="28.5">
      <c r="A323" s="7" t="s">
        <v>2516</v>
      </c>
      <c r="B323" s="7">
        <v>7</v>
      </c>
      <c r="C323" s="7" t="s">
        <v>547</v>
      </c>
      <c r="D323" s="7" t="s">
        <v>316</v>
      </c>
      <c r="E323" s="7" t="s">
        <v>2615</v>
      </c>
      <c r="F323" s="7">
        <v>328</v>
      </c>
      <c r="G323" s="7">
        <v>0.064</v>
      </c>
      <c r="H323" s="7">
        <v>29.9</v>
      </c>
      <c r="I323" s="7" t="s">
        <v>726</v>
      </c>
      <c r="J323" s="7" t="s">
        <v>726</v>
      </c>
      <c r="K323" s="7" t="s">
        <v>2595</v>
      </c>
      <c r="L323" s="7" t="s">
        <v>755</v>
      </c>
      <c r="M323" s="7" t="s">
        <v>726</v>
      </c>
      <c r="N323" s="7" t="s">
        <v>726</v>
      </c>
      <c r="S323" s="7" t="s">
        <v>1643</v>
      </c>
      <c r="T323" s="7" t="s">
        <v>1416</v>
      </c>
    </row>
    <row r="324" spans="1:20" ht="28.5">
      <c r="A324" s="7" t="s">
        <v>2516</v>
      </c>
      <c r="B324" s="7">
        <v>8</v>
      </c>
      <c r="C324" s="7" t="s">
        <v>547</v>
      </c>
      <c r="D324" s="7" t="s">
        <v>316</v>
      </c>
      <c r="E324" s="7" t="s">
        <v>2615</v>
      </c>
      <c r="F324" s="7">
        <v>361</v>
      </c>
      <c r="G324" s="7">
        <v>0.064</v>
      </c>
      <c r="H324" s="7">
        <v>29.9</v>
      </c>
      <c r="I324" s="7" t="s">
        <v>726</v>
      </c>
      <c r="J324" s="7" t="s">
        <v>726</v>
      </c>
      <c r="K324" s="7" t="s">
        <v>2595</v>
      </c>
      <c r="L324" s="7" t="s">
        <v>755</v>
      </c>
      <c r="M324" s="7" t="s">
        <v>726</v>
      </c>
      <c r="N324" s="7" t="s">
        <v>726</v>
      </c>
      <c r="S324" s="7" t="s">
        <v>1643</v>
      </c>
      <c r="T324" s="7" t="s">
        <v>1416</v>
      </c>
    </row>
    <row r="325" spans="1:20" ht="28.5">
      <c r="A325" s="7" t="s">
        <v>1463</v>
      </c>
      <c r="B325" s="7">
        <v>3</v>
      </c>
      <c r="C325" s="7" t="s">
        <v>547</v>
      </c>
      <c r="D325" s="7" t="s">
        <v>316</v>
      </c>
      <c r="E325" s="7" t="s">
        <v>2615</v>
      </c>
      <c r="F325" s="7">
        <v>251</v>
      </c>
      <c r="G325" s="7">
        <v>0.071</v>
      </c>
      <c r="H325" s="7">
        <v>32.4</v>
      </c>
      <c r="I325" s="7" t="s">
        <v>726</v>
      </c>
      <c r="J325" s="7" t="s">
        <v>726</v>
      </c>
      <c r="K325" s="7" t="s">
        <v>2595</v>
      </c>
      <c r="L325" s="7" t="s">
        <v>755</v>
      </c>
      <c r="M325" s="7" t="s">
        <v>726</v>
      </c>
      <c r="N325" s="7" t="s">
        <v>726</v>
      </c>
      <c r="S325" s="7" t="s">
        <v>1643</v>
      </c>
      <c r="T325" s="7" t="s">
        <v>1416</v>
      </c>
    </row>
    <row r="326" spans="1:20" ht="28.5">
      <c r="A326" s="7" t="s">
        <v>1463</v>
      </c>
      <c r="B326" s="7">
        <v>4</v>
      </c>
      <c r="C326" s="7" t="s">
        <v>547</v>
      </c>
      <c r="D326" s="7" t="s">
        <v>316</v>
      </c>
      <c r="E326" s="7" t="s">
        <v>2615</v>
      </c>
      <c r="F326" s="7">
        <v>510</v>
      </c>
      <c r="G326" s="7">
        <v>0.071</v>
      </c>
      <c r="H326" s="7">
        <v>32.4</v>
      </c>
      <c r="I326" s="7" t="s">
        <v>726</v>
      </c>
      <c r="J326" s="7" t="s">
        <v>726</v>
      </c>
      <c r="K326" s="7" t="s">
        <v>2595</v>
      </c>
      <c r="L326" s="7" t="s">
        <v>755</v>
      </c>
      <c r="M326" s="7" t="s">
        <v>726</v>
      </c>
      <c r="N326" s="7" t="s">
        <v>726</v>
      </c>
      <c r="S326" s="7" t="s">
        <v>1643</v>
      </c>
      <c r="T326" s="7" t="s">
        <v>1416</v>
      </c>
    </row>
    <row r="327" spans="1:20" ht="28.5">
      <c r="A327" s="7" t="s">
        <v>1611</v>
      </c>
      <c r="B327" s="7">
        <v>1</v>
      </c>
      <c r="C327" s="7" t="s">
        <v>547</v>
      </c>
      <c r="D327" s="7" t="s">
        <v>316</v>
      </c>
      <c r="E327" s="7" t="s">
        <v>1923</v>
      </c>
      <c r="F327" s="7">
        <v>713</v>
      </c>
      <c r="G327" s="7">
        <v>0.048</v>
      </c>
      <c r="H327" s="7">
        <v>32.6</v>
      </c>
      <c r="I327" s="7" t="s">
        <v>843</v>
      </c>
      <c r="J327" s="7" t="s">
        <v>1214</v>
      </c>
      <c r="K327" s="7" t="s">
        <v>2595</v>
      </c>
      <c r="L327" s="7" t="s">
        <v>726</v>
      </c>
      <c r="M327" s="7" t="s">
        <v>726</v>
      </c>
      <c r="N327" s="7" t="s">
        <v>726</v>
      </c>
      <c r="S327" s="7" t="s">
        <v>2404</v>
      </c>
      <c r="T327" s="7" t="s">
        <v>1416</v>
      </c>
    </row>
    <row r="328" spans="1:20" ht="28.5">
      <c r="A328" s="7" t="s">
        <v>1611</v>
      </c>
      <c r="B328" s="7">
        <v>2</v>
      </c>
      <c r="C328" s="7" t="s">
        <v>547</v>
      </c>
      <c r="D328" s="7" t="s">
        <v>316</v>
      </c>
      <c r="E328" s="7" t="s">
        <v>1923</v>
      </c>
      <c r="F328" s="7">
        <v>718</v>
      </c>
      <c r="G328" s="7">
        <v>0.048</v>
      </c>
      <c r="H328" s="7">
        <v>32.6</v>
      </c>
      <c r="I328" s="7" t="s">
        <v>843</v>
      </c>
      <c r="J328" s="7" t="s">
        <v>1214</v>
      </c>
      <c r="K328" s="7" t="s">
        <v>2595</v>
      </c>
      <c r="L328" s="7" t="s">
        <v>726</v>
      </c>
      <c r="M328" s="7" t="s">
        <v>726</v>
      </c>
      <c r="N328" s="7" t="s">
        <v>726</v>
      </c>
      <c r="S328" s="7" t="s">
        <v>2404</v>
      </c>
      <c r="T328" s="7" t="s">
        <v>1416</v>
      </c>
    </row>
    <row r="329" spans="1:20" ht="28.5">
      <c r="A329" s="7" t="s">
        <v>1611</v>
      </c>
      <c r="B329" s="7">
        <v>3</v>
      </c>
      <c r="C329" s="7" t="s">
        <v>547</v>
      </c>
      <c r="D329" s="7" t="s">
        <v>316</v>
      </c>
      <c r="E329" s="7" t="s">
        <v>1923</v>
      </c>
      <c r="F329" s="7">
        <v>895</v>
      </c>
      <c r="G329" s="7">
        <v>0.048</v>
      </c>
      <c r="H329" s="7">
        <v>32.6</v>
      </c>
      <c r="I329" s="7" t="s">
        <v>843</v>
      </c>
      <c r="J329" s="7" t="s">
        <v>1214</v>
      </c>
      <c r="K329" s="7" t="s">
        <v>2595</v>
      </c>
      <c r="L329" s="7" t="s">
        <v>726</v>
      </c>
      <c r="M329" s="7" t="s">
        <v>726</v>
      </c>
      <c r="N329" s="7" t="s">
        <v>726</v>
      </c>
      <c r="S329" s="7" t="s">
        <v>2404</v>
      </c>
      <c r="T329" s="7" t="s">
        <v>1416</v>
      </c>
    </row>
    <row r="330" spans="1:20" ht="28.5">
      <c r="A330" s="7" t="s">
        <v>1611</v>
      </c>
      <c r="B330" s="7">
        <v>4</v>
      </c>
      <c r="C330" s="7" t="s">
        <v>547</v>
      </c>
      <c r="D330" s="7" t="s">
        <v>316</v>
      </c>
      <c r="E330" s="7" t="s">
        <v>1923</v>
      </c>
      <c r="F330" s="7">
        <v>895</v>
      </c>
      <c r="G330" s="7">
        <v>0.048</v>
      </c>
      <c r="H330" s="7">
        <v>32.6</v>
      </c>
      <c r="I330" s="7" t="s">
        <v>843</v>
      </c>
      <c r="J330" s="7" t="s">
        <v>1214</v>
      </c>
      <c r="K330" s="7" t="s">
        <v>2595</v>
      </c>
      <c r="L330" s="7" t="s">
        <v>726</v>
      </c>
      <c r="M330" s="7" t="s">
        <v>726</v>
      </c>
      <c r="N330" s="7" t="s">
        <v>726</v>
      </c>
      <c r="S330" s="7" t="s">
        <v>2404</v>
      </c>
      <c r="T330" s="7" t="s">
        <v>1416</v>
      </c>
    </row>
    <row r="331" spans="1:20" ht="28.5">
      <c r="A331" s="7" t="s">
        <v>983</v>
      </c>
      <c r="B331" s="7">
        <v>2</v>
      </c>
      <c r="C331" s="7" t="s">
        <v>547</v>
      </c>
      <c r="D331" s="7" t="s">
        <v>316</v>
      </c>
      <c r="E331" s="7" t="s">
        <v>1923</v>
      </c>
      <c r="F331" s="7">
        <v>235</v>
      </c>
      <c r="G331" s="7">
        <v>0.06</v>
      </c>
      <c r="H331" s="7">
        <v>28.3</v>
      </c>
      <c r="I331" s="7" t="s">
        <v>843</v>
      </c>
      <c r="J331" s="7" t="s">
        <v>1214</v>
      </c>
      <c r="K331" s="7" t="s">
        <v>2595</v>
      </c>
      <c r="L331" s="7" t="s">
        <v>726</v>
      </c>
      <c r="M331" s="7" t="s">
        <v>726</v>
      </c>
      <c r="N331" s="7" t="s">
        <v>726</v>
      </c>
      <c r="S331" s="7" t="s">
        <v>1643</v>
      </c>
      <c r="T331" s="7" t="s">
        <v>1416</v>
      </c>
    </row>
    <row r="332" spans="1:20" ht="28.5">
      <c r="A332" s="7" t="s">
        <v>983</v>
      </c>
      <c r="B332" s="7">
        <v>3</v>
      </c>
      <c r="C332" s="7" t="s">
        <v>547</v>
      </c>
      <c r="D332" s="7" t="s">
        <v>316</v>
      </c>
      <c r="E332" s="7" t="s">
        <v>1923</v>
      </c>
      <c r="F332" s="7">
        <v>235</v>
      </c>
      <c r="G332" s="7">
        <v>0.06</v>
      </c>
      <c r="H332" s="7">
        <v>28.3</v>
      </c>
      <c r="I332" s="7" t="s">
        <v>843</v>
      </c>
      <c r="J332" s="7" t="s">
        <v>1214</v>
      </c>
      <c r="K332" s="7" t="s">
        <v>2595</v>
      </c>
      <c r="L332" s="7" t="s">
        <v>726</v>
      </c>
      <c r="M332" s="7" t="s">
        <v>726</v>
      </c>
      <c r="N332" s="7" t="s">
        <v>726</v>
      </c>
      <c r="S332" s="7" t="s">
        <v>1643</v>
      </c>
      <c r="T332" s="7" t="s">
        <v>1416</v>
      </c>
    </row>
    <row r="333" spans="1:20" ht="28.5">
      <c r="A333" s="7" t="s">
        <v>2499</v>
      </c>
      <c r="B333" s="7">
        <v>6</v>
      </c>
      <c r="C333" s="7" t="s">
        <v>547</v>
      </c>
      <c r="D333" s="7" t="s">
        <v>316</v>
      </c>
      <c r="E333" s="7" t="s">
        <v>1923</v>
      </c>
      <c r="F333" s="7">
        <v>302</v>
      </c>
      <c r="G333" s="7">
        <v>0.072</v>
      </c>
      <c r="H333" s="7">
        <v>32.7</v>
      </c>
      <c r="I333" s="7" t="s">
        <v>843</v>
      </c>
      <c r="J333" s="7" t="s">
        <v>1197</v>
      </c>
      <c r="K333" s="7" t="s">
        <v>2595</v>
      </c>
      <c r="L333" s="7" t="s">
        <v>726</v>
      </c>
      <c r="M333" s="7" t="s">
        <v>726</v>
      </c>
      <c r="N333" s="7" t="s">
        <v>1214</v>
      </c>
      <c r="Q333" s="7">
        <v>2013</v>
      </c>
      <c r="S333" s="7" t="s">
        <v>1643</v>
      </c>
      <c r="T333" s="7" t="s">
        <v>1416</v>
      </c>
    </row>
    <row r="334" spans="1:20" ht="28.5">
      <c r="A334" s="7" t="s">
        <v>2499</v>
      </c>
      <c r="B334" s="7">
        <v>7</v>
      </c>
      <c r="C334" s="7" t="s">
        <v>547</v>
      </c>
      <c r="D334" s="7" t="s">
        <v>316</v>
      </c>
      <c r="E334" s="7" t="s">
        <v>1923</v>
      </c>
      <c r="F334" s="7">
        <v>472</v>
      </c>
      <c r="G334" s="7">
        <v>0.072</v>
      </c>
      <c r="H334" s="7">
        <v>32.7</v>
      </c>
      <c r="I334" s="7" t="s">
        <v>843</v>
      </c>
      <c r="J334" s="7" t="s">
        <v>1214</v>
      </c>
      <c r="K334" s="7" t="s">
        <v>2595</v>
      </c>
      <c r="L334" s="7" t="s">
        <v>726</v>
      </c>
      <c r="M334" s="7" t="s">
        <v>726</v>
      </c>
      <c r="N334" s="7" t="s">
        <v>726</v>
      </c>
      <c r="S334" s="7" t="s">
        <v>1643</v>
      </c>
      <c r="T334" s="7" t="s">
        <v>1416</v>
      </c>
    </row>
    <row r="335" spans="1:20" ht="28.5">
      <c r="A335" s="7" t="s">
        <v>2508</v>
      </c>
      <c r="B335" s="7">
        <v>1</v>
      </c>
      <c r="C335" s="7" t="s">
        <v>547</v>
      </c>
      <c r="D335" s="7" t="s">
        <v>316</v>
      </c>
      <c r="E335" s="7" t="s">
        <v>1923</v>
      </c>
      <c r="F335" s="7">
        <v>254</v>
      </c>
      <c r="G335" s="7">
        <v>0.049</v>
      </c>
      <c r="H335" s="7">
        <v>29.8</v>
      </c>
      <c r="I335" s="7" t="s">
        <v>726</v>
      </c>
      <c r="J335" s="7" t="s">
        <v>726</v>
      </c>
      <c r="K335" s="7" t="s">
        <v>2595</v>
      </c>
      <c r="L335" s="7" t="s">
        <v>726</v>
      </c>
      <c r="M335" s="7" t="s">
        <v>726</v>
      </c>
      <c r="N335" s="7" t="s">
        <v>726</v>
      </c>
      <c r="S335" s="7" t="s">
        <v>1643</v>
      </c>
      <c r="T335" s="7" t="s">
        <v>1416</v>
      </c>
    </row>
    <row r="336" spans="1:20" ht="28.5">
      <c r="A336" s="7" t="s">
        <v>2508</v>
      </c>
      <c r="B336" s="7">
        <v>2</v>
      </c>
      <c r="C336" s="7" t="s">
        <v>547</v>
      </c>
      <c r="D336" s="7" t="s">
        <v>316</v>
      </c>
      <c r="E336" s="7" t="s">
        <v>1923</v>
      </c>
      <c r="F336" s="7">
        <v>256</v>
      </c>
      <c r="G336" s="7">
        <v>0.049</v>
      </c>
      <c r="H336" s="7">
        <v>29.8</v>
      </c>
      <c r="I336" s="7" t="s">
        <v>726</v>
      </c>
      <c r="J336" s="7" t="s">
        <v>726</v>
      </c>
      <c r="K336" s="7" t="s">
        <v>2248</v>
      </c>
      <c r="L336" s="7" t="s">
        <v>726</v>
      </c>
      <c r="M336" s="7" t="s">
        <v>726</v>
      </c>
      <c r="N336" s="7" t="s">
        <v>726</v>
      </c>
      <c r="S336" s="7" t="s">
        <v>1643</v>
      </c>
      <c r="T336" s="7" t="s">
        <v>1416</v>
      </c>
    </row>
    <row r="337" spans="1:20" ht="28.5">
      <c r="A337" s="7" t="s">
        <v>2508</v>
      </c>
      <c r="B337" s="7">
        <v>3</v>
      </c>
      <c r="C337" s="7" t="s">
        <v>547</v>
      </c>
      <c r="D337" s="7" t="s">
        <v>316</v>
      </c>
      <c r="E337" s="7" t="s">
        <v>1923</v>
      </c>
      <c r="F337" s="7">
        <v>254</v>
      </c>
      <c r="G337" s="7">
        <v>0.049</v>
      </c>
      <c r="H337" s="7">
        <v>29.8</v>
      </c>
      <c r="I337" s="7" t="s">
        <v>726</v>
      </c>
      <c r="J337" s="7" t="s">
        <v>726</v>
      </c>
      <c r="K337" s="7" t="s">
        <v>2248</v>
      </c>
      <c r="L337" s="7" t="s">
        <v>726</v>
      </c>
      <c r="M337" s="7" t="s">
        <v>726</v>
      </c>
      <c r="N337" s="7" t="s">
        <v>726</v>
      </c>
      <c r="S337" s="7" t="s">
        <v>1643</v>
      </c>
      <c r="T337" s="7" t="s">
        <v>1416</v>
      </c>
    </row>
    <row r="338" spans="1:20" ht="28.5">
      <c r="A338" s="7" t="s">
        <v>2508</v>
      </c>
      <c r="B338" s="7" t="s">
        <v>1264</v>
      </c>
      <c r="C338" s="7" t="s">
        <v>547</v>
      </c>
      <c r="D338" s="7" t="s">
        <v>316</v>
      </c>
      <c r="E338" s="7" t="s">
        <v>1923</v>
      </c>
      <c r="F338" s="7">
        <v>256</v>
      </c>
      <c r="G338" s="7">
        <v>0.049</v>
      </c>
      <c r="H338" s="7">
        <v>29.8</v>
      </c>
      <c r="I338" s="7" t="s">
        <v>726</v>
      </c>
      <c r="J338" s="7" t="s">
        <v>726</v>
      </c>
      <c r="K338" s="7" t="s">
        <v>2595</v>
      </c>
      <c r="L338" s="7" t="s">
        <v>726</v>
      </c>
      <c r="M338" s="7" t="s">
        <v>726</v>
      </c>
      <c r="N338" s="7" t="s">
        <v>726</v>
      </c>
      <c r="S338" s="7" t="s">
        <v>1643</v>
      </c>
      <c r="T338" s="7" t="s">
        <v>1416</v>
      </c>
    </row>
    <row r="339" spans="1:20" ht="28.5">
      <c r="A339" s="7" t="s">
        <v>2508</v>
      </c>
      <c r="B339" s="7">
        <v>5</v>
      </c>
      <c r="C339" s="7" t="s">
        <v>547</v>
      </c>
      <c r="D339" s="7" t="s">
        <v>316</v>
      </c>
      <c r="E339" s="7" t="s">
        <v>1923</v>
      </c>
      <c r="F339" s="7">
        <v>842</v>
      </c>
      <c r="G339" s="7">
        <v>0.049</v>
      </c>
      <c r="H339" s="7">
        <v>29.8</v>
      </c>
      <c r="I339" s="7" t="s">
        <v>843</v>
      </c>
      <c r="J339" s="7" t="s">
        <v>1214</v>
      </c>
      <c r="K339" s="7" t="s">
        <v>2595</v>
      </c>
      <c r="L339" s="7" t="s">
        <v>726</v>
      </c>
      <c r="M339" s="7" t="s">
        <v>726</v>
      </c>
      <c r="N339" s="7" t="s">
        <v>726</v>
      </c>
      <c r="S339" s="7" t="s">
        <v>1643</v>
      </c>
      <c r="T339" s="7" t="s">
        <v>1416</v>
      </c>
    </row>
    <row r="340" spans="1:20" ht="28.5">
      <c r="A340" s="7" t="s">
        <v>1971</v>
      </c>
      <c r="B340" s="7">
        <v>10</v>
      </c>
      <c r="C340" s="7" t="s">
        <v>547</v>
      </c>
      <c r="D340" s="7" t="s">
        <v>316</v>
      </c>
      <c r="E340" s="7" t="s">
        <v>1923</v>
      </c>
      <c r="F340" s="7">
        <v>677</v>
      </c>
      <c r="G340" s="7">
        <v>0.063</v>
      </c>
      <c r="H340" s="7">
        <v>33.8</v>
      </c>
      <c r="I340" s="7" t="s">
        <v>843</v>
      </c>
      <c r="J340" s="7" t="s">
        <v>1214</v>
      </c>
      <c r="K340" s="7" t="s">
        <v>2595</v>
      </c>
      <c r="L340" s="7" t="s">
        <v>726</v>
      </c>
      <c r="M340" s="7" t="s">
        <v>726</v>
      </c>
      <c r="N340" s="7" t="s">
        <v>726</v>
      </c>
      <c r="S340" s="7" t="s">
        <v>1643</v>
      </c>
      <c r="T340" s="7" t="s">
        <v>1416</v>
      </c>
    </row>
    <row r="341" spans="1:20" ht="28.5">
      <c r="A341" s="7" t="s">
        <v>1897</v>
      </c>
      <c r="B341" s="7">
        <v>1</v>
      </c>
      <c r="C341" s="7" t="s">
        <v>547</v>
      </c>
      <c r="D341" s="7" t="s">
        <v>316</v>
      </c>
      <c r="E341" s="7" t="s">
        <v>1923</v>
      </c>
      <c r="F341" s="7">
        <v>254</v>
      </c>
      <c r="G341" s="7">
        <v>0.06</v>
      </c>
      <c r="H341" s="7">
        <v>28.3</v>
      </c>
      <c r="I341" s="7" t="s">
        <v>726</v>
      </c>
      <c r="J341" s="7" t="s">
        <v>726</v>
      </c>
      <c r="K341" s="7" t="s">
        <v>2595</v>
      </c>
      <c r="L341" s="7" t="s">
        <v>726</v>
      </c>
      <c r="M341" s="7" t="s">
        <v>726</v>
      </c>
      <c r="N341" s="7" t="s">
        <v>726</v>
      </c>
      <c r="S341" s="7" t="s">
        <v>1643</v>
      </c>
      <c r="T341" s="7" t="s">
        <v>1416</v>
      </c>
    </row>
    <row r="342" spans="1:20" ht="28.5">
      <c r="A342" s="7" t="s">
        <v>1897</v>
      </c>
      <c r="B342" s="7">
        <v>2</v>
      </c>
      <c r="C342" s="7" t="s">
        <v>547</v>
      </c>
      <c r="D342" s="7" t="s">
        <v>316</v>
      </c>
      <c r="E342" s="7" t="s">
        <v>1923</v>
      </c>
      <c r="F342" s="7">
        <v>243</v>
      </c>
      <c r="G342" s="7">
        <v>0.06</v>
      </c>
      <c r="H342" s="7">
        <v>28.3</v>
      </c>
      <c r="I342" s="7" t="s">
        <v>726</v>
      </c>
      <c r="J342" s="7" t="s">
        <v>726</v>
      </c>
      <c r="K342" s="7" t="s">
        <v>2595</v>
      </c>
      <c r="L342" s="7" t="s">
        <v>726</v>
      </c>
      <c r="M342" s="7" t="s">
        <v>726</v>
      </c>
      <c r="N342" s="7" t="s">
        <v>726</v>
      </c>
      <c r="S342" s="7" t="s">
        <v>1643</v>
      </c>
      <c r="T342" s="7" t="s">
        <v>1416</v>
      </c>
    </row>
    <row r="343" spans="1:20" ht="28.5">
      <c r="A343" s="7" t="s">
        <v>873</v>
      </c>
      <c r="B343" s="7">
        <v>4</v>
      </c>
      <c r="C343" s="7" t="s">
        <v>547</v>
      </c>
      <c r="D343" s="7" t="s">
        <v>316</v>
      </c>
      <c r="E343" s="7" t="s">
        <v>1923</v>
      </c>
      <c r="F343" s="7">
        <v>503</v>
      </c>
      <c r="G343" s="7">
        <v>0.077</v>
      </c>
      <c r="H343" s="7">
        <v>34.4</v>
      </c>
      <c r="I343" s="7" t="s">
        <v>843</v>
      </c>
      <c r="J343" s="7" t="s">
        <v>1214</v>
      </c>
      <c r="K343" s="7" t="s">
        <v>2595</v>
      </c>
      <c r="L343" s="7" t="s">
        <v>726</v>
      </c>
      <c r="M343" s="7" t="s">
        <v>726</v>
      </c>
      <c r="N343" s="7" t="s">
        <v>726</v>
      </c>
      <c r="S343" s="7" t="s">
        <v>1643</v>
      </c>
      <c r="T343" s="7" t="s">
        <v>1416</v>
      </c>
    </row>
    <row r="344" spans="1:20" ht="28.5">
      <c r="A344" s="7" t="s">
        <v>311</v>
      </c>
      <c r="B344" s="7">
        <v>1</v>
      </c>
      <c r="C344" s="7" t="s">
        <v>547</v>
      </c>
      <c r="D344" s="7" t="s">
        <v>316</v>
      </c>
      <c r="E344" s="7" t="s">
        <v>1923</v>
      </c>
      <c r="F344" s="7">
        <v>266</v>
      </c>
      <c r="G344" s="7">
        <v>0.071</v>
      </c>
      <c r="H344" s="7">
        <v>32.5</v>
      </c>
      <c r="I344" s="7" t="s">
        <v>726</v>
      </c>
      <c r="J344" s="7" t="s">
        <v>726</v>
      </c>
      <c r="K344" s="7" t="s">
        <v>2595</v>
      </c>
      <c r="L344" s="7" t="s">
        <v>726</v>
      </c>
      <c r="M344" s="7" t="s">
        <v>726</v>
      </c>
      <c r="N344" s="7" t="s">
        <v>726</v>
      </c>
      <c r="S344" s="7" t="s">
        <v>1643</v>
      </c>
      <c r="T344" s="7" t="s">
        <v>1416</v>
      </c>
    </row>
    <row r="345" spans="1:20" ht="28.5">
      <c r="A345" s="7" t="s">
        <v>311</v>
      </c>
      <c r="B345" s="7">
        <v>2</v>
      </c>
      <c r="C345" s="7" t="s">
        <v>547</v>
      </c>
      <c r="D345" s="7" t="s">
        <v>316</v>
      </c>
      <c r="E345" s="7" t="s">
        <v>1923</v>
      </c>
      <c r="F345" s="7">
        <v>325</v>
      </c>
      <c r="G345" s="7">
        <v>0.071</v>
      </c>
      <c r="H345" s="7">
        <v>32.5</v>
      </c>
      <c r="I345" s="7" t="s">
        <v>726</v>
      </c>
      <c r="J345" s="7" t="s">
        <v>726</v>
      </c>
      <c r="K345" s="7" t="s">
        <v>2595</v>
      </c>
      <c r="L345" s="7" t="s">
        <v>726</v>
      </c>
      <c r="M345" s="7" t="s">
        <v>726</v>
      </c>
      <c r="N345" s="7" t="s">
        <v>726</v>
      </c>
      <c r="S345" s="7" t="s">
        <v>1643</v>
      </c>
      <c r="T345" s="7" t="s">
        <v>1416</v>
      </c>
    </row>
    <row r="346" spans="1:20" ht="28.5">
      <c r="A346" s="7" t="s">
        <v>311</v>
      </c>
      <c r="B346" s="7">
        <v>3</v>
      </c>
      <c r="C346" s="7" t="s">
        <v>547</v>
      </c>
      <c r="D346" s="7" t="s">
        <v>316</v>
      </c>
      <c r="E346" s="7" t="s">
        <v>1923</v>
      </c>
      <c r="F346" s="7">
        <v>509</v>
      </c>
      <c r="G346" s="7">
        <v>0.071</v>
      </c>
      <c r="H346" s="7">
        <v>32.5</v>
      </c>
      <c r="I346" s="7" t="s">
        <v>726</v>
      </c>
      <c r="J346" s="7" t="s">
        <v>726</v>
      </c>
      <c r="K346" s="7" t="s">
        <v>2595</v>
      </c>
      <c r="L346" s="7" t="s">
        <v>726</v>
      </c>
      <c r="M346" s="7" t="s">
        <v>726</v>
      </c>
      <c r="N346" s="7" t="s">
        <v>726</v>
      </c>
      <c r="S346" s="7" t="s">
        <v>1643</v>
      </c>
      <c r="T346" s="7" t="s">
        <v>1416</v>
      </c>
    </row>
    <row r="347" spans="1:20" ht="28.5">
      <c r="A347" s="7" t="s">
        <v>311</v>
      </c>
      <c r="B347" s="7">
        <v>4</v>
      </c>
      <c r="C347" s="7" t="s">
        <v>547</v>
      </c>
      <c r="D347" s="7" t="s">
        <v>316</v>
      </c>
      <c r="E347" s="7" t="s">
        <v>1923</v>
      </c>
      <c r="F347" s="7">
        <v>507</v>
      </c>
      <c r="G347" s="7">
        <v>0.071</v>
      </c>
      <c r="H347" s="7">
        <v>32.5</v>
      </c>
      <c r="I347" s="7" t="s">
        <v>726</v>
      </c>
      <c r="J347" s="7" t="s">
        <v>726</v>
      </c>
      <c r="K347" s="7" t="s">
        <v>2595</v>
      </c>
      <c r="L347" s="7" t="s">
        <v>726</v>
      </c>
      <c r="M347" s="7" t="s">
        <v>726</v>
      </c>
      <c r="N347" s="7" t="s">
        <v>726</v>
      </c>
      <c r="S347" s="7" t="s">
        <v>1643</v>
      </c>
      <c r="T347" s="7" t="s">
        <v>1416</v>
      </c>
    </row>
    <row r="348" spans="1:20" ht="28.5">
      <c r="A348" s="7" t="s">
        <v>1970</v>
      </c>
      <c r="B348" s="7">
        <v>1</v>
      </c>
      <c r="C348" s="7" t="s">
        <v>547</v>
      </c>
      <c r="D348" s="7" t="s">
        <v>316</v>
      </c>
      <c r="E348" s="7" t="s">
        <v>1923</v>
      </c>
      <c r="F348" s="7">
        <v>251</v>
      </c>
      <c r="G348" s="7">
        <v>0.06</v>
      </c>
      <c r="H348" s="7">
        <v>28.3</v>
      </c>
      <c r="I348" s="7" t="s">
        <v>726</v>
      </c>
      <c r="J348" s="7" t="s">
        <v>726</v>
      </c>
      <c r="K348" s="7" t="s">
        <v>2595</v>
      </c>
      <c r="L348" s="7" t="s">
        <v>726</v>
      </c>
      <c r="M348" s="7" t="s">
        <v>726</v>
      </c>
      <c r="N348" s="7" t="s">
        <v>726</v>
      </c>
      <c r="S348" s="7" t="s">
        <v>2404</v>
      </c>
      <c r="T348" s="7" t="s">
        <v>1416</v>
      </c>
    </row>
    <row r="349" spans="1:20" ht="28.5">
      <c r="A349" s="7" t="s">
        <v>1970</v>
      </c>
      <c r="B349" s="7">
        <v>2</v>
      </c>
      <c r="C349" s="7" t="s">
        <v>547</v>
      </c>
      <c r="D349" s="7" t="s">
        <v>316</v>
      </c>
      <c r="E349" s="7" t="s">
        <v>1923</v>
      </c>
      <c r="F349" s="7">
        <v>252</v>
      </c>
      <c r="G349" s="7">
        <v>0.06</v>
      </c>
      <c r="H349" s="7">
        <v>28.3</v>
      </c>
      <c r="I349" s="7" t="s">
        <v>726</v>
      </c>
      <c r="J349" s="7" t="s">
        <v>726</v>
      </c>
      <c r="K349" s="7" t="s">
        <v>2595</v>
      </c>
      <c r="L349" s="7" t="s">
        <v>726</v>
      </c>
      <c r="M349" s="7" t="s">
        <v>726</v>
      </c>
      <c r="N349" s="7" t="s">
        <v>726</v>
      </c>
      <c r="S349" s="7" t="s">
        <v>2404</v>
      </c>
      <c r="T349" s="7" t="s">
        <v>1416</v>
      </c>
    </row>
    <row r="350" spans="1:20" ht="28.5">
      <c r="A350" s="7" t="s">
        <v>751</v>
      </c>
      <c r="B350" s="7">
        <v>4</v>
      </c>
      <c r="C350" s="7" t="s">
        <v>547</v>
      </c>
      <c r="D350" s="7" t="s">
        <v>316</v>
      </c>
      <c r="E350" s="7" t="s">
        <v>1923</v>
      </c>
      <c r="F350" s="7">
        <v>230</v>
      </c>
      <c r="G350" s="7">
        <v>0.071</v>
      </c>
      <c r="H350" s="7">
        <v>32.4</v>
      </c>
      <c r="I350" s="7" t="s">
        <v>726</v>
      </c>
      <c r="J350" s="7" t="s">
        <v>726</v>
      </c>
      <c r="K350" s="7" t="s">
        <v>2595</v>
      </c>
      <c r="L350" s="7" t="s">
        <v>726</v>
      </c>
      <c r="M350" s="7" t="s">
        <v>726</v>
      </c>
      <c r="N350" s="7" t="s">
        <v>726</v>
      </c>
      <c r="S350" s="7" t="s">
        <v>2404</v>
      </c>
      <c r="T350" s="7" t="s">
        <v>1416</v>
      </c>
    </row>
    <row r="351" spans="1:20" ht="28.5">
      <c r="A351" s="7" t="s">
        <v>751</v>
      </c>
      <c r="B351" s="7">
        <v>5</v>
      </c>
      <c r="C351" s="7" t="s">
        <v>547</v>
      </c>
      <c r="D351" s="7" t="s">
        <v>316</v>
      </c>
      <c r="E351" s="7" t="s">
        <v>1923</v>
      </c>
      <c r="F351" s="7">
        <v>476</v>
      </c>
      <c r="G351" s="7">
        <v>0.071</v>
      </c>
      <c r="H351" s="7">
        <v>32.4</v>
      </c>
      <c r="I351" s="7" t="s">
        <v>726</v>
      </c>
      <c r="J351" s="7" t="s">
        <v>726</v>
      </c>
      <c r="K351" s="7" t="s">
        <v>2595</v>
      </c>
      <c r="L351" s="7" t="s">
        <v>726</v>
      </c>
      <c r="M351" s="7" t="s">
        <v>726</v>
      </c>
      <c r="N351" s="7" t="s">
        <v>726</v>
      </c>
      <c r="S351" s="7" t="s">
        <v>2404</v>
      </c>
      <c r="T351" s="7" t="s">
        <v>1416</v>
      </c>
    </row>
    <row r="352" spans="1:20" ht="28.5">
      <c r="A352" s="7" t="s">
        <v>892</v>
      </c>
      <c r="B352" s="7">
        <v>1</v>
      </c>
      <c r="C352" s="7" t="s">
        <v>547</v>
      </c>
      <c r="D352" s="7" t="s">
        <v>316</v>
      </c>
      <c r="E352" s="7" t="s">
        <v>1923</v>
      </c>
      <c r="F352" s="7">
        <v>684</v>
      </c>
      <c r="G352" s="7">
        <v>0.063</v>
      </c>
      <c r="H352" s="7">
        <v>33.8</v>
      </c>
      <c r="I352" s="7" t="s">
        <v>726</v>
      </c>
      <c r="J352" s="7" t="s">
        <v>1214</v>
      </c>
      <c r="K352" s="7" t="s">
        <v>2595</v>
      </c>
      <c r="L352" s="7" t="s">
        <v>726</v>
      </c>
      <c r="M352" s="7" t="s">
        <v>843</v>
      </c>
      <c r="N352" s="7" t="s">
        <v>726</v>
      </c>
      <c r="P352" s="7">
        <v>2013</v>
      </c>
      <c r="S352" s="7" t="s">
        <v>2404</v>
      </c>
      <c r="T352" s="7" t="s">
        <v>1416</v>
      </c>
    </row>
    <row r="353" spans="1:20" ht="28.5">
      <c r="A353" s="7" t="s">
        <v>892</v>
      </c>
      <c r="B353" s="7">
        <v>2</v>
      </c>
      <c r="C353" s="7" t="s">
        <v>547</v>
      </c>
      <c r="D353" s="7" t="s">
        <v>316</v>
      </c>
      <c r="E353" s="7" t="s">
        <v>1923</v>
      </c>
      <c r="F353" s="7">
        <v>686</v>
      </c>
      <c r="G353" s="7">
        <v>0.063</v>
      </c>
      <c r="H353" s="7">
        <v>33.8</v>
      </c>
      <c r="I353" s="7" t="s">
        <v>843</v>
      </c>
      <c r="J353" s="7" t="s">
        <v>1214</v>
      </c>
      <c r="K353" s="7" t="s">
        <v>2595</v>
      </c>
      <c r="L353" s="7" t="s">
        <v>726</v>
      </c>
      <c r="N353" s="7" t="s">
        <v>726</v>
      </c>
      <c r="S353" s="7" t="s">
        <v>2404</v>
      </c>
      <c r="T353" s="7" t="s">
        <v>1416</v>
      </c>
    </row>
    <row r="354" spans="1:20" ht="28.5">
      <c r="A354" s="7" t="s">
        <v>892</v>
      </c>
      <c r="B354" s="7">
        <v>3</v>
      </c>
      <c r="C354" s="7" t="s">
        <v>547</v>
      </c>
      <c r="D354" s="7" t="s">
        <v>316</v>
      </c>
      <c r="E354" s="7" t="s">
        <v>1923</v>
      </c>
      <c r="F354" s="7">
        <v>690</v>
      </c>
      <c r="G354" s="7">
        <v>0.063</v>
      </c>
      <c r="H354" s="7">
        <v>33.8</v>
      </c>
      <c r="I354" s="7" t="s">
        <v>843</v>
      </c>
      <c r="J354" s="7" t="s">
        <v>1214</v>
      </c>
      <c r="K354" s="7" t="s">
        <v>2595</v>
      </c>
      <c r="L354" s="7" t="s">
        <v>726</v>
      </c>
      <c r="M354" s="7" t="s">
        <v>726</v>
      </c>
      <c r="N354" s="7" t="s">
        <v>726</v>
      </c>
      <c r="S354" s="7" t="s">
        <v>2404</v>
      </c>
      <c r="T354" s="7" t="s">
        <v>1416</v>
      </c>
    </row>
    <row r="355" spans="1:20" ht="28.5">
      <c r="A355" s="7" t="s">
        <v>892</v>
      </c>
      <c r="B355" s="7">
        <v>4</v>
      </c>
      <c r="C355" s="7" t="s">
        <v>547</v>
      </c>
      <c r="D355" s="7" t="s">
        <v>316</v>
      </c>
      <c r="E355" s="7" t="s">
        <v>1923</v>
      </c>
      <c r="F355" s="7">
        <v>691</v>
      </c>
      <c r="G355" s="7">
        <v>0.063</v>
      </c>
      <c r="H355" s="7">
        <v>33.8</v>
      </c>
      <c r="I355" s="7" t="s">
        <v>843</v>
      </c>
      <c r="J355" s="7" t="s">
        <v>1214</v>
      </c>
      <c r="K355" s="7" t="s">
        <v>2595</v>
      </c>
      <c r="L355" s="7" t="s">
        <v>726</v>
      </c>
      <c r="M355" s="7" t="s">
        <v>726</v>
      </c>
      <c r="N355" s="7" t="s">
        <v>726</v>
      </c>
      <c r="S355" s="7" t="s">
        <v>2404</v>
      </c>
      <c r="T355" s="7" t="s">
        <v>1416</v>
      </c>
    </row>
    <row r="356" spans="1:20" ht="42.75">
      <c r="A356" s="7" t="s">
        <v>1531</v>
      </c>
      <c r="B356" s="7">
        <v>3</v>
      </c>
      <c r="C356" s="7" t="s">
        <v>547</v>
      </c>
      <c r="D356" s="7" t="s">
        <v>316</v>
      </c>
      <c r="E356" s="7" t="s">
        <v>1923</v>
      </c>
      <c r="F356" s="7">
        <v>249</v>
      </c>
      <c r="G356" s="7">
        <v>0.063</v>
      </c>
      <c r="H356" s="7">
        <v>31.7</v>
      </c>
      <c r="I356" s="7" t="s">
        <v>726</v>
      </c>
      <c r="J356" s="7" t="s">
        <v>1197</v>
      </c>
      <c r="K356" s="7" t="s">
        <v>2595</v>
      </c>
      <c r="L356" s="7" t="s">
        <v>726</v>
      </c>
      <c r="M356" s="7" t="s">
        <v>726</v>
      </c>
      <c r="N356" s="7" t="s">
        <v>726</v>
      </c>
      <c r="S356" s="7" t="s">
        <v>1643</v>
      </c>
      <c r="T356" s="7" t="s">
        <v>1416</v>
      </c>
    </row>
    <row r="357" spans="1:20" ht="42.75">
      <c r="A357" s="7" t="s">
        <v>1531</v>
      </c>
      <c r="B357" s="7">
        <v>4</v>
      </c>
      <c r="C357" s="7" t="s">
        <v>547</v>
      </c>
      <c r="D357" s="7" t="s">
        <v>316</v>
      </c>
      <c r="E357" s="7" t="s">
        <v>1923</v>
      </c>
      <c r="F357" s="7">
        <v>362</v>
      </c>
      <c r="G357" s="7">
        <v>0.063</v>
      </c>
      <c r="H357" s="7">
        <v>31.7</v>
      </c>
      <c r="I357" s="7" t="s">
        <v>726</v>
      </c>
      <c r="J357" s="7" t="s">
        <v>1197</v>
      </c>
      <c r="K357" s="7" t="s">
        <v>2595</v>
      </c>
      <c r="L357" s="7" t="s">
        <v>726</v>
      </c>
      <c r="M357" s="7" t="s">
        <v>726</v>
      </c>
      <c r="N357" s="7" t="s">
        <v>726</v>
      </c>
      <c r="S357" s="7" t="s">
        <v>1643</v>
      </c>
      <c r="T357" s="7" t="s">
        <v>1416</v>
      </c>
    </row>
    <row r="358" spans="1:20" ht="42.75">
      <c r="A358" s="7" t="s">
        <v>1531</v>
      </c>
      <c r="B358" s="7">
        <v>5</v>
      </c>
      <c r="C358" s="7" t="s">
        <v>547</v>
      </c>
      <c r="D358" s="7" t="s">
        <v>316</v>
      </c>
      <c r="E358" s="7" t="s">
        <v>1923</v>
      </c>
      <c r="F358" s="7">
        <v>734</v>
      </c>
      <c r="G358" s="7">
        <v>0.063</v>
      </c>
      <c r="H358" s="7">
        <v>31.7</v>
      </c>
      <c r="I358" s="7" t="s">
        <v>843</v>
      </c>
      <c r="J358" s="7" t="s">
        <v>1214</v>
      </c>
      <c r="K358" s="7" t="s">
        <v>2595</v>
      </c>
      <c r="L358" s="7" t="s">
        <v>726</v>
      </c>
      <c r="M358" s="7" t="s">
        <v>726</v>
      </c>
      <c r="N358" s="7" t="s">
        <v>726</v>
      </c>
      <c r="S358" s="7" t="s">
        <v>1643</v>
      </c>
      <c r="T358" s="7" t="s">
        <v>1416</v>
      </c>
    </row>
    <row r="359" spans="1:20" ht="28.5">
      <c r="A359" s="7" t="s">
        <v>213</v>
      </c>
      <c r="B359" s="7">
        <v>1</v>
      </c>
      <c r="C359" s="7" t="s">
        <v>547</v>
      </c>
      <c r="D359" s="7" t="s">
        <v>316</v>
      </c>
      <c r="E359" s="7" t="s">
        <v>1923</v>
      </c>
      <c r="F359" s="7">
        <v>837</v>
      </c>
      <c r="G359" s="7">
        <v>0.036</v>
      </c>
      <c r="H359" s="7">
        <v>31.6</v>
      </c>
      <c r="I359" s="7" t="s">
        <v>726</v>
      </c>
      <c r="J359" s="7" t="s">
        <v>726</v>
      </c>
      <c r="K359" s="7" t="s">
        <v>2248</v>
      </c>
      <c r="L359" s="7" t="s">
        <v>755</v>
      </c>
      <c r="M359" s="7" t="s">
        <v>843</v>
      </c>
      <c r="N359" s="7" t="s">
        <v>1214</v>
      </c>
      <c r="P359" s="7">
        <v>2014</v>
      </c>
      <c r="Q359" s="7">
        <v>2014</v>
      </c>
      <c r="S359" s="7" t="s">
        <v>2404</v>
      </c>
      <c r="T359" s="7" t="s">
        <v>1416</v>
      </c>
    </row>
    <row r="360" spans="1:20" ht="28.5">
      <c r="A360" s="7" t="s">
        <v>213</v>
      </c>
      <c r="B360" s="7">
        <v>2</v>
      </c>
      <c r="C360" s="7" t="s">
        <v>547</v>
      </c>
      <c r="D360" s="7" t="s">
        <v>316</v>
      </c>
      <c r="E360" s="7" t="s">
        <v>1923</v>
      </c>
      <c r="F360" s="7">
        <v>843</v>
      </c>
      <c r="G360" s="7">
        <v>0.036</v>
      </c>
      <c r="H360" s="7">
        <v>31.6</v>
      </c>
      <c r="I360" s="7" t="s">
        <v>726</v>
      </c>
      <c r="J360" s="7" t="s">
        <v>726</v>
      </c>
      <c r="K360" s="7" t="s">
        <v>2248</v>
      </c>
      <c r="L360" s="7" t="s">
        <v>755</v>
      </c>
      <c r="M360" s="7" t="s">
        <v>843</v>
      </c>
      <c r="N360" s="7" t="s">
        <v>1214</v>
      </c>
      <c r="P360" s="7">
        <v>2014</v>
      </c>
      <c r="Q360" s="7">
        <v>2013</v>
      </c>
      <c r="S360" s="7" t="s">
        <v>2404</v>
      </c>
      <c r="T360" s="7" t="s">
        <v>1416</v>
      </c>
    </row>
    <row r="361" spans="1:20" ht="28.5">
      <c r="A361" s="7" t="s">
        <v>213</v>
      </c>
      <c r="B361" s="7">
        <v>3</v>
      </c>
      <c r="C361" s="7" t="s">
        <v>547</v>
      </c>
      <c r="D361" s="7" t="s">
        <v>316</v>
      </c>
      <c r="E361" s="7" t="s">
        <v>1923</v>
      </c>
      <c r="F361" s="7">
        <v>875</v>
      </c>
      <c r="G361" s="7">
        <v>0.036</v>
      </c>
      <c r="H361" s="7">
        <v>31.6</v>
      </c>
      <c r="I361" s="7" t="s">
        <v>726</v>
      </c>
      <c r="K361" s="7" t="s">
        <v>2248</v>
      </c>
      <c r="L361" s="7" t="s">
        <v>755</v>
      </c>
      <c r="M361" s="7" t="s">
        <v>843</v>
      </c>
      <c r="N361" s="7" t="s">
        <v>1214</v>
      </c>
      <c r="P361" s="7">
        <v>2014</v>
      </c>
      <c r="Q361" s="7">
        <v>2011</v>
      </c>
      <c r="S361" s="7" t="s">
        <v>2404</v>
      </c>
      <c r="T361" s="7" t="s">
        <v>1416</v>
      </c>
    </row>
    <row r="362" spans="1:20" ht="28.5">
      <c r="A362" s="7" t="s">
        <v>213</v>
      </c>
      <c r="B362" s="7">
        <v>4</v>
      </c>
      <c r="C362" s="7" t="s">
        <v>547</v>
      </c>
      <c r="D362" s="7" t="s">
        <v>316</v>
      </c>
      <c r="E362" s="7" t="s">
        <v>1923</v>
      </c>
      <c r="F362" s="7">
        <v>850</v>
      </c>
      <c r="G362" s="7">
        <v>0.036</v>
      </c>
      <c r="H362" s="7">
        <v>31.6</v>
      </c>
      <c r="I362" s="7" t="s">
        <v>726</v>
      </c>
      <c r="J362" s="7" t="s">
        <v>726</v>
      </c>
      <c r="K362" s="7" t="s">
        <v>2248</v>
      </c>
      <c r="L362" s="7" t="s">
        <v>755</v>
      </c>
      <c r="M362" s="7" t="s">
        <v>843</v>
      </c>
      <c r="N362" s="7" t="s">
        <v>1214</v>
      </c>
      <c r="P362" s="7">
        <v>2014</v>
      </c>
      <c r="Q362" s="7">
        <v>2014</v>
      </c>
      <c r="S362" s="7" t="s">
        <v>2404</v>
      </c>
      <c r="T362" s="7" t="s">
        <v>1416</v>
      </c>
    </row>
    <row r="363" spans="1:20" ht="28.5">
      <c r="A363" s="7" t="s">
        <v>1617</v>
      </c>
      <c r="B363" s="7">
        <v>1</v>
      </c>
      <c r="C363" s="7" t="s">
        <v>547</v>
      </c>
      <c r="D363" s="7" t="s">
        <v>316</v>
      </c>
      <c r="E363" s="7" t="s">
        <v>1923</v>
      </c>
      <c r="F363" s="7">
        <v>510</v>
      </c>
      <c r="G363" s="7">
        <v>0.077</v>
      </c>
      <c r="H363" s="7">
        <v>34.4</v>
      </c>
      <c r="I363" s="7" t="s">
        <v>726</v>
      </c>
      <c r="J363" s="7" t="s">
        <v>726</v>
      </c>
      <c r="K363" s="7" t="s">
        <v>2595</v>
      </c>
      <c r="L363" s="7" t="s">
        <v>726</v>
      </c>
      <c r="M363" s="7" t="s">
        <v>726</v>
      </c>
      <c r="N363" s="7" t="s">
        <v>726</v>
      </c>
      <c r="S363" s="7" t="s">
        <v>1643</v>
      </c>
      <c r="T363" s="7" t="s">
        <v>1416</v>
      </c>
    </row>
    <row r="364" spans="1:20" ht="28.5">
      <c r="A364" s="7" t="s">
        <v>1617</v>
      </c>
      <c r="B364" s="7">
        <v>2</v>
      </c>
      <c r="C364" s="7" t="s">
        <v>547</v>
      </c>
      <c r="D364" s="7" t="s">
        <v>316</v>
      </c>
      <c r="E364" s="7" t="s">
        <v>1923</v>
      </c>
      <c r="F364" s="7">
        <v>510</v>
      </c>
      <c r="G364" s="7">
        <v>0.077</v>
      </c>
      <c r="H364" s="7">
        <v>34.4</v>
      </c>
      <c r="I364" s="7" t="s">
        <v>726</v>
      </c>
      <c r="J364" s="7" t="s">
        <v>726</v>
      </c>
      <c r="K364" s="7" t="s">
        <v>2595</v>
      </c>
      <c r="L364" s="7" t="s">
        <v>726</v>
      </c>
      <c r="M364" s="7" t="s">
        <v>726</v>
      </c>
      <c r="N364" s="7" t="s">
        <v>726</v>
      </c>
      <c r="S364" s="7" t="s">
        <v>1643</v>
      </c>
      <c r="T364" s="7" t="s">
        <v>1416</v>
      </c>
    </row>
    <row r="365" spans="1:20" ht="28.5">
      <c r="A365" s="7" t="s">
        <v>1352</v>
      </c>
      <c r="B365" s="7">
        <v>1</v>
      </c>
      <c r="C365" s="7" t="s">
        <v>547</v>
      </c>
      <c r="D365" s="7" t="s">
        <v>316</v>
      </c>
      <c r="E365" s="7" t="s">
        <v>1923</v>
      </c>
      <c r="F365" s="7">
        <v>863</v>
      </c>
      <c r="G365" s="7">
        <v>0.036</v>
      </c>
      <c r="H365" s="7">
        <v>31.6</v>
      </c>
      <c r="I365" s="7" t="s">
        <v>843</v>
      </c>
      <c r="J365" s="7" t="s">
        <v>1214</v>
      </c>
      <c r="K365" s="7" t="s">
        <v>2595</v>
      </c>
      <c r="L365" s="7" t="s">
        <v>726</v>
      </c>
      <c r="M365" s="7" t="s">
        <v>726</v>
      </c>
      <c r="N365" s="7" t="s">
        <v>726</v>
      </c>
      <c r="S365" s="7" t="s">
        <v>2404</v>
      </c>
      <c r="T365" s="7" t="s">
        <v>1416</v>
      </c>
    </row>
    <row r="366" spans="1:20" ht="28.5">
      <c r="A366" s="7" t="s">
        <v>1352</v>
      </c>
      <c r="B366" s="7">
        <v>2</v>
      </c>
      <c r="C366" s="7" t="s">
        <v>547</v>
      </c>
      <c r="D366" s="7" t="s">
        <v>316</v>
      </c>
      <c r="E366" s="7" t="s">
        <v>1923</v>
      </c>
      <c r="F366" s="7">
        <v>889</v>
      </c>
      <c r="G366" s="7">
        <v>0.036</v>
      </c>
      <c r="H366" s="7">
        <v>31.6</v>
      </c>
      <c r="I366" s="7" t="s">
        <v>843</v>
      </c>
      <c r="J366" s="7" t="s">
        <v>1214</v>
      </c>
      <c r="K366" s="7" t="s">
        <v>2595</v>
      </c>
      <c r="L366" s="7" t="s">
        <v>726</v>
      </c>
      <c r="M366" s="7" t="s">
        <v>726</v>
      </c>
      <c r="N366" s="7" t="s">
        <v>726</v>
      </c>
      <c r="S366" s="7" t="s">
        <v>2404</v>
      </c>
      <c r="T366" s="7" t="s">
        <v>1416</v>
      </c>
    </row>
    <row r="367" spans="1:20" ht="28.5">
      <c r="A367" s="7" t="s">
        <v>2645</v>
      </c>
      <c r="B367" s="7">
        <v>6</v>
      </c>
      <c r="C367" s="7" t="s">
        <v>547</v>
      </c>
      <c r="D367" s="7" t="s">
        <v>316</v>
      </c>
      <c r="E367" s="7" t="s">
        <v>1923</v>
      </c>
      <c r="F367" s="7">
        <v>352</v>
      </c>
      <c r="G367" s="7">
        <v>0.064</v>
      </c>
      <c r="H367" s="7">
        <v>29.9</v>
      </c>
      <c r="I367" s="7" t="s">
        <v>726</v>
      </c>
      <c r="J367" s="7" t="s">
        <v>726</v>
      </c>
      <c r="K367" s="7" t="s">
        <v>2595</v>
      </c>
      <c r="L367" s="7" t="s">
        <v>726</v>
      </c>
      <c r="M367" s="7" t="s">
        <v>726</v>
      </c>
      <c r="N367" s="7" t="s">
        <v>726</v>
      </c>
      <c r="S367" s="7" t="s">
        <v>2404</v>
      </c>
      <c r="T367" s="7" t="s">
        <v>1416</v>
      </c>
    </row>
    <row r="368" spans="1:20" ht="28.5">
      <c r="A368" s="7" t="s">
        <v>2645</v>
      </c>
      <c r="B368" s="7">
        <v>7</v>
      </c>
      <c r="C368" s="7" t="s">
        <v>547</v>
      </c>
      <c r="D368" s="7" t="s">
        <v>316</v>
      </c>
      <c r="E368" s="7" t="s">
        <v>1923</v>
      </c>
      <c r="F368" s="7">
        <v>355</v>
      </c>
      <c r="G368" s="7">
        <v>0.064</v>
      </c>
      <c r="H368" s="7">
        <v>29.9</v>
      </c>
      <c r="I368" s="7" t="s">
        <v>726</v>
      </c>
      <c r="J368" s="7" t="s">
        <v>726</v>
      </c>
      <c r="K368" s="7" t="s">
        <v>2595</v>
      </c>
      <c r="L368" s="7" t="s">
        <v>726</v>
      </c>
      <c r="M368" s="7" t="s">
        <v>726</v>
      </c>
      <c r="N368" s="7" t="s">
        <v>726</v>
      </c>
      <c r="S368" s="7" t="s">
        <v>2404</v>
      </c>
      <c r="T368" s="7" t="s">
        <v>1416</v>
      </c>
    </row>
    <row r="369" spans="1:20" ht="28.5">
      <c r="A369" s="7" t="s">
        <v>782</v>
      </c>
      <c r="B369" s="7">
        <v>5</v>
      </c>
      <c r="C369" s="7" t="s">
        <v>547</v>
      </c>
      <c r="D369" s="7" t="s">
        <v>316</v>
      </c>
      <c r="E369" s="7" t="s">
        <v>1090</v>
      </c>
      <c r="F369" s="7">
        <v>563</v>
      </c>
      <c r="G369" s="7">
        <v>0.077</v>
      </c>
      <c r="H369" s="7">
        <v>34.4</v>
      </c>
      <c r="I369" s="7" t="s">
        <v>1651</v>
      </c>
      <c r="J369" s="7" t="s">
        <v>1214</v>
      </c>
      <c r="K369" s="7" t="s">
        <v>2326</v>
      </c>
      <c r="L369" s="7" t="s">
        <v>726</v>
      </c>
      <c r="M369" s="7" t="s">
        <v>726</v>
      </c>
      <c r="N369" s="7" t="s">
        <v>726</v>
      </c>
      <c r="S369" s="7" t="s">
        <v>1643</v>
      </c>
      <c r="T369" s="7" t="s">
        <v>1416</v>
      </c>
    </row>
    <row r="370" spans="1:20" ht="28.5">
      <c r="A370" s="7" t="s">
        <v>1851</v>
      </c>
      <c r="B370" s="7">
        <v>1</v>
      </c>
      <c r="C370" s="7" t="s">
        <v>547</v>
      </c>
      <c r="D370" s="7" t="s">
        <v>316</v>
      </c>
      <c r="E370" s="7" t="s">
        <v>1090</v>
      </c>
      <c r="F370" s="7">
        <v>362</v>
      </c>
      <c r="G370" s="7">
        <v>0.064</v>
      </c>
      <c r="H370" s="7">
        <v>29.9</v>
      </c>
      <c r="I370" s="7" t="s">
        <v>1651</v>
      </c>
      <c r="J370" s="7" t="s">
        <v>726</v>
      </c>
      <c r="K370" s="7" t="s">
        <v>2326</v>
      </c>
      <c r="L370" s="7" t="s">
        <v>726</v>
      </c>
      <c r="M370" s="7" t="s">
        <v>726</v>
      </c>
      <c r="N370" s="7" t="s">
        <v>726</v>
      </c>
      <c r="S370" s="7" t="s">
        <v>2404</v>
      </c>
      <c r="T370" s="7" t="s">
        <v>1416</v>
      </c>
    </row>
    <row r="371" spans="1:20" ht="28.5">
      <c r="A371" s="7" t="s">
        <v>179</v>
      </c>
      <c r="B371" s="7">
        <v>1</v>
      </c>
      <c r="C371" s="7" t="s">
        <v>547</v>
      </c>
      <c r="D371" s="7" t="s">
        <v>316</v>
      </c>
      <c r="E371" s="7" t="s">
        <v>1090</v>
      </c>
      <c r="F371" s="7">
        <v>651</v>
      </c>
      <c r="G371" s="7">
        <v>0.063</v>
      </c>
      <c r="H371" s="7">
        <v>33.8</v>
      </c>
      <c r="I371" s="7" t="s">
        <v>843</v>
      </c>
      <c r="J371" s="7" t="s">
        <v>1214</v>
      </c>
      <c r="K371" s="7" t="s">
        <v>2326</v>
      </c>
      <c r="L371" s="7" t="s">
        <v>755</v>
      </c>
      <c r="M371" s="7" t="s">
        <v>726</v>
      </c>
      <c r="N371" s="7" t="s">
        <v>726</v>
      </c>
      <c r="S371" s="7" t="s">
        <v>1643</v>
      </c>
      <c r="T371" s="7" t="s">
        <v>1416</v>
      </c>
    </row>
    <row r="372" spans="1:20" ht="28.5">
      <c r="A372" s="7" t="s">
        <v>1388</v>
      </c>
      <c r="B372" s="7">
        <v>1</v>
      </c>
      <c r="C372" s="7" t="s">
        <v>547</v>
      </c>
      <c r="D372" s="7" t="s">
        <v>316</v>
      </c>
      <c r="E372" s="7" t="s">
        <v>1090</v>
      </c>
      <c r="F372" s="7">
        <v>720</v>
      </c>
      <c r="G372" s="7">
        <v>0.063</v>
      </c>
      <c r="H372" s="7">
        <v>33.8</v>
      </c>
      <c r="I372" s="7" t="s">
        <v>843</v>
      </c>
      <c r="J372" s="7" t="s">
        <v>726</v>
      </c>
      <c r="K372" s="7" t="s">
        <v>2595</v>
      </c>
      <c r="L372" s="7" t="s">
        <v>726</v>
      </c>
      <c r="M372" s="7" t="s">
        <v>726</v>
      </c>
      <c r="N372" s="7" t="s">
        <v>726</v>
      </c>
      <c r="S372" s="7" t="s">
        <v>2404</v>
      </c>
      <c r="T372" s="7" t="s">
        <v>1416</v>
      </c>
    </row>
    <row r="373" spans="1:20" ht="28.5">
      <c r="A373" s="7" t="s">
        <v>1388</v>
      </c>
      <c r="B373" s="7">
        <v>2</v>
      </c>
      <c r="C373" s="7" t="s">
        <v>547</v>
      </c>
      <c r="D373" s="7" t="s">
        <v>316</v>
      </c>
      <c r="E373" s="7" t="s">
        <v>1090</v>
      </c>
      <c r="F373" s="7">
        <v>730</v>
      </c>
      <c r="G373" s="7">
        <v>0.063</v>
      </c>
      <c r="H373" s="7">
        <v>33.8</v>
      </c>
      <c r="I373" s="7" t="s">
        <v>843</v>
      </c>
      <c r="J373" s="7" t="s">
        <v>726</v>
      </c>
      <c r="K373" s="7" t="s">
        <v>2595</v>
      </c>
      <c r="L373" s="7" t="s">
        <v>726</v>
      </c>
      <c r="M373" s="7" t="s">
        <v>726</v>
      </c>
      <c r="N373" s="7" t="s">
        <v>726</v>
      </c>
      <c r="S373" s="7" t="s">
        <v>2404</v>
      </c>
      <c r="T373" s="7" t="s">
        <v>1416</v>
      </c>
    </row>
    <row r="374" spans="1:20" ht="28.5">
      <c r="A374" s="7" t="s">
        <v>1388</v>
      </c>
      <c r="B374" s="7">
        <v>3</v>
      </c>
      <c r="C374" s="7" t="s">
        <v>547</v>
      </c>
      <c r="D374" s="7" t="s">
        <v>316</v>
      </c>
      <c r="E374" s="7" t="s">
        <v>1090</v>
      </c>
      <c r="F374" s="7">
        <v>720</v>
      </c>
      <c r="G374" s="7">
        <v>0.063</v>
      </c>
      <c r="H374" s="7">
        <v>33.8</v>
      </c>
      <c r="I374" s="7" t="s">
        <v>843</v>
      </c>
      <c r="J374" s="7" t="s">
        <v>726</v>
      </c>
      <c r="K374" s="7" t="s">
        <v>2595</v>
      </c>
      <c r="L374" s="7" t="s">
        <v>726</v>
      </c>
      <c r="M374" s="7" t="s">
        <v>726</v>
      </c>
      <c r="N374" s="7" t="s">
        <v>726</v>
      </c>
      <c r="S374" s="7" t="s">
        <v>2404</v>
      </c>
      <c r="T374" s="7" t="s">
        <v>1416</v>
      </c>
    </row>
    <row r="375" spans="1:20" ht="28.5">
      <c r="A375" s="7" t="s">
        <v>2250</v>
      </c>
      <c r="B375" s="7">
        <v>1</v>
      </c>
      <c r="C375" s="7" t="s">
        <v>547</v>
      </c>
      <c r="D375" s="7" t="s">
        <v>316</v>
      </c>
      <c r="E375" s="7" t="s">
        <v>1090</v>
      </c>
      <c r="F375" s="7">
        <v>736</v>
      </c>
      <c r="G375" s="7">
        <v>0.063</v>
      </c>
      <c r="H375" s="7">
        <v>33.8</v>
      </c>
      <c r="I375" s="7" t="s">
        <v>843</v>
      </c>
      <c r="J375" s="7" t="s">
        <v>1214</v>
      </c>
      <c r="K375" s="7" t="s">
        <v>726</v>
      </c>
      <c r="L375" s="7" t="s">
        <v>726</v>
      </c>
      <c r="M375" s="7" t="s">
        <v>726</v>
      </c>
      <c r="N375" s="7" t="s">
        <v>726</v>
      </c>
      <c r="S375" s="7" t="s">
        <v>1643</v>
      </c>
      <c r="T375" s="7" t="s">
        <v>1416</v>
      </c>
    </row>
    <row r="376" spans="1:20" ht="28.5">
      <c r="A376" s="7" t="s">
        <v>2250</v>
      </c>
      <c r="B376" s="7">
        <v>2</v>
      </c>
      <c r="C376" s="7" t="s">
        <v>547</v>
      </c>
      <c r="D376" s="7" t="s">
        <v>316</v>
      </c>
      <c r="E376" s="7" t="s">
        <v>1090</v>
      </c>
      <c r="F376" s="7">
        <v>682</v>
      </c>
      <c r="G376" s="7">
        <v>0.063</v>
      </c>
      <c r="H376" s="7">
        <v>33.8</v>
      </c>
      <c r="I376" s="7" t="s">
        <v>23</v>
      </c>
      <c r="J376" s="7" t="s">
        <v>726</v>
      </c>
      <c r="K376" s="7" t="s">
        <v>2595</v>
      </c>
      <c r="L376" s="7" t="s">
        <v>726</v>
      </c>
      <c r="M376" s="7" t="s">
        <v>726</v>
      </c>
      <c r="N376" s="7" t="s">
        <v>726</v>
      </c>
      <c r="S376" s="7" t="s">
        <v>1643</v>
      </c>
      <c r="T376" s="7" t="s">
        <v>1416</v>
      </c>
    </row>
    <row r="377" spans="1:20" ht="28.5">
      <c r="A377" s="7" t="s">
        <v>2738</v>
      </c>
      <c r="B377" s="7">
        <v>5</v>
      </c>
      <c r="C377" s="7" t="s">
        <v>547</v>
      </c>
      <c r="D377" s="7" t="s">
        <v>316</v>
      </c>
      <c r="E377" s="7" t="s">
        <v>1090</v>
      </c>
      <c r="F377" s="7">
        <v>373</v>
      </c>
      <c r="G377" s="7">
        <v>0.064</v>
      </c>
      <c r="H377" s="7">
        <v>29.9</v>
      </c>
      <c r="I377" s="7" t="s">
        <v>726</v>
      </c>
      <c r="J377" s="7" t="s">
        <v>726</v>
      </c>
      <c r="K377" s="7" t="s">
        <v>726</v>
      </c>
      <c r="L377" s="7" t="s">
        <v>726</v>
      </c>
      <c r="M377" s="7" t="s">
        <v>726</v>
      </c>
      <c r="N377" s="7" t="s">
        <v>726</v>
      </c>
      <c r="S377" s="7" t="s">
        <v>2404</v>
      </c>
      <c r="T377" s="7" t="s">
        <v>1416</v>
      </c>
    </row>
    <row r="378" spans="1:20" ht="28.5">
      <c r="A378" s="7" t="s">
        <v>2097</v>
      </c>
      <c r="B378" s="7" t="s">
        <v>1262</v>
      </c>
      <c r="C378" s="7" t="s">
        <v>547</v>
      </c>
      <c r="D378" s="7" t="s">
        <v>316</v>
      </c>
      <c r="E378" s="7" t="s">
        <v>1090</v>
      </c>
      <c r="F378" s="7">
        <v>229</v>
      </c>
      <c r="G378" s="7">
        <v>0.06</v>
      </c>
      <c r="H378" s="7">
        <v>28.3</v>
      </c>
      <c r="I378" s="7" t="s">
        <v>726</v>
      </c>
      <c r="J378" s="7" t="s">
        <v>726</v>
      </c>
      <c r="K378" s="7" t="s">
        <v>2595</v>
      </c>
      <c r="L378" s="7" t="s">
        <v>726</v>
      </c>
      <c r="M378" s="7" t="s">
        <v>726</v>
      </c>
      <c r="N378" s="7" t="s">
        <v>726</v>
      </c>
      <c r="S378" s="7" t="s">
        <v>1643</v>
      </c>
      <c r="T378" s="7" t="s">
        <v>1416</v>
      </c>
    </row>
    <row r="379" spans="1:20" ht="28.5">
      <c r="A379" s="7" t="s">
        <v>1562</v>
      </c>
      <c r="B379" s="7">
        <v>3</v>
      </c>
      <c r="C379" s="7" t="s">
        <v>547</v>
      </c>
      <c r="D379" s="7" t="s">
        <v>316</v>
      </c>
      <c r="E379" s="7" t="s">
        <v>1090</v>
      </c>
      <c r="F379" s="7">
        <v>401</v>
      </c>
      <c r="G379" s="7">
        <v>0.077</v>
      </c>
      <c r="H379" s="7">
        <v>34.4</v>
      </c>
      <c r="I379" s="7" t="s">
        <v>726</v>
      </c>
      <c r="J379" s="7" t="s">
        <v>1214</v>
      </c>
      <c r="K379" s="7" t="s">
        <v>2595</v>
      </c>
      <c r="L379" s="7" t="s">
        <v>726</v>
      </c>
      <c r="M379" s="7" t="s">
        <v>726</v>
      </c>
      <c r="N379" s="7" t="s">
        <v>726</v>
      </c>
      <c r="S379" s="7" t="s">
        <v>1643</v>
      </c>
      <c r="T379" s="7" t="s">
        <v>1416</v>
      </c>
    </row>
    <row r="380" spans="1:20" ht="28.5">
      <c r="A380" s="7" t="s">
        <v>2302</v>
      </c>
      <c r="B380" s="7">
        <v>2</v>
      </c>
      <c r="C380" s="7" t="s">
        <v>547</v>
      </c>
      <c r="D380" s="7" t="s">
        <v>316</v>
      </c>
      <c r="E380" s="7" t="s">
        <v>1089</v>
      </c>
      <c r="F380" s="7">
        <v>517</v>
      </c>
      <c r="G380" s="7">
        <v>0.077</v>
      </c>
      <c r="H380" s="7">
        <v>34.4</v>
      </c>
      <c r="I380" s="7" t="s">
        <v>726</v>
      </c>
      <c r="J380" s="7" t="s">
        <v>726</v>
      </c>
      <c r="K380" s="7" t="s">
        <v>2595</v>
      </c>
      <c r="L380" s="7" t="s">
        <v>726</v>
      </c>
      <c r="M380" s="7" t="s">
        <v>726</v>
      </c>
      <c r="N380" s="7" t="s">
        <v>726</v>
      </c>
      <c r="S380" s="7" t="s">
        <v>1643</v>
      </c>
      <c r="T380" s="7" t="s">
        <v>1416</v>
      </c>
    </row>
    <row r="381" spans="1:20" ht="28.5">
      <c r="A381" s="7" t="s">
        <v>2302</v>
      </c>
      <c r="B381" s="7">
        <v>3</v>
      </c>
      <c r="C381" s="7" t="s">
        <v>547</v>
      </c>
      <c r="D381" s="7" t="s">
        <v>316</v>
      </c>
      <c r="E381" s="7" t="s">
        <v>1089</v>
      </c>
      <c r="F381" s="7">
        <v>595</v>
      </c>
      <c r="G381" s="7">
        <v>0.077</v>
      </c>
      <c r="H381" s="7">
        <v>34.4</v>
      </c>
      <c r="I381" s="7" t="s">
        <v>1651</v>
      </c>
      <c r="J381" s="7" t="s">
        <v>1197</v>
      </c>
      <c r="K381" s="7" t="s">
        <v>2326</v>
      </c>
      <c r="L381" s="7" t="s">
        <v>726</v>
      </c>
      <c r="M381" s="7" t="s">
        <v>726</v>
      </c>
      <c r="N381" s="7" t="s">
        <v>726</v>
      </c>
      <c r="S381" s="7" t="s">
        <v>1643</v>
      </c>
      <c r="T381" s="7" t="s">
        <v>1416</v>
      </c>
    </row>
    <row r="382" spans="1:20" ht="28.5">
      <c r="A382" s="7" t="s">
        <v>1844</v>
      </c>
      <c r="B382" s="7">
        <v>1</v>
      </c>
      <c r="C382" s="7" t="s">
        <v>547</v>
      </c>
      <c r="D382" s="7" t="s">
        <v>316</v>
      </c>
      <c r="E382" s="7" t="s">
        <v>1089</v>
      </c>
      <c r="F382" s="7">
        <v>672</v>
      </c>
      <c r="G382" s="7">
        <v>0.058</v>
      </c>
      <c r="H382" s="7">
        <v>25.2</v>
      </c>
      <c r="I382" s="7" t="s">
        <v>843</v>
      </c>
      <c r="J382" s="7" t="s">
        <v>726</v>
      </c>
      <c r="K382" s="7" t="s">
        <v>2595</v>
      </c>
      <c r="L382" s="7" t="s">
        <v>726</v>
      </c>
      <c r="M382" s="7" t="s">
        <v>726</v>
      </c>
      <c r="N382" s="7" t="s">
        <v>726</v>
      </c>
      <c r="S382" s="7" t="s">
        <v>2404</v>
      </c>
      <c r="T382" s="7" t="s">
        <v>1416</v>
      </c>
    </row>
    <row r="383" spans="1:20" ht="28.5">
      <c r="A383" s="7" t="s">
        <v>1299</v>
      </c>
      <c r="B383" s="7">
        <v>1</v>
      </c>
      <c r="C383" s="7" t="s">
        <v>547</v>
      </c>
      <c r="D383" s="7" t="s">
        <v>316</v>
      </c>
      <c r="E383" s="7" t="s">
        <v>1089</v>
      </c>
      <c r="F383" s="7">
        <v>528</v>
      </c>
      <c r="G383" s="7">
        <v>0.077</v>
      </c>
      <c r="H383" s="7">
        <v>34.4</v>
      </c>
      <c r="I383" s="7" t="s">
        <v>726</v>
      </c>
      <c r="J383" s="7" t="s">
        <v>726</v>
      </c>
      <c r="K383" s="7" t="s">
        <v>2595</v>
      </c>
      <c r="L383" s="7" t="s">
        <v>726</v>
      </c>
      <c r="M383" s="7" t="s">
        <v>726</v>
      </c>
      <c r="N383" s="7" t="s">
        <v>726</v>
      </c>
      <c r="S383" s="7" t="s">
        <v>1643</v>
      </c>
      <c r="T383" s="7" t="s">
        <v>1416</v>
      </c>
    </row>
    <row r="384" spans="1:20" ht="28.5">
      <c r="A384" s="7" t="s">
        <v>385</v>
      </c>
      <c r="B384" s="7">
        <v>1</v>
      </c>
      <c r="C384" s="7" t="s">
        <v>547</v>
      </c>
      <c r="D384" s="7" t="s">
        <v>316</v>
      </c>
      <c r="E384" s="7" t="s">
        <v>1089</v>
      </c>
      <c r="F384" s="7">
        <v>490</v>
      </c>
      <c r="G384" s="7">
        <v>0.077</v>
      </c>
      <c r="H384" s="7">
        <v>34.4</v>
      </c>
      <c r="I384" s="7" t="s">
        <v>726</v>
      </c>
      <c r="J384" s="7" t="s">
        <v>726</v>
      </c>
      <c r="K384" s="7" t="s">
        <v>2595</v>
      </c>
      <c r="L384" s="7" t="s">
        <v>726</v>
      </c>
      <c r="M384" s="7" t="s">
        <v>726</v>
      </c>
      <c r="N384" s="7" t="s">
        <v>726</v>
      </c>
      <c r="S384" s="7" t="s">
        <v>2404</v>
      </c>
      <c r="T384" s="7" t="s">
        <v>1416</v>
      </c>
    </row>
    <row r="385" spans="1:20" ht="28.5">
      <c r="A385" s="7" t="s">
        <v>385</v>
      </c>
      <c r="B385" s="7">
        <v>2</v>
      </c>
      <c r="C385" s="7" t="s">
        <v>547</v>
      </c>
      <c r="D385" s="7" t="s">
        <v>316</v>
      </c>
      <c r="E385" s="7" t="s">
        <v>1089</v>
      </c>
      <c r="F385" s="7">
        <v>520</v>
      </c>
      <c r="G385" s="7">
        <v>0.077</v>
      </c>
      <c r="H385" s="7">
        <v>34.4</v>
      </c>
      <c r="I385" s="7" t="s">
        <v>1651</v>
      </c>
      <c r="J385" s="7" t="s">
        <v>726</v>
      </c>
      <c r="K385" s="7" t="s">
        <v>2595</v>
      </c>
      <c r="L385" s="7" t="s">
        <v>726</v>
      </c>
      <c r="M385" s="7" t="s">
        <v>726</v>
      </c>
      <c r="N385" s="7" t="s">
        <v>726</v>
      </c>
      <c r="S385" s="7" t="s">
        <v>2404</v>
      </c>
      <c r="T385" s="7" t="s">
        <v>1416</v>
      </c>
    </row>
    <row r="386" spans="1:20" ht="28.5">
      <c r="A386" s="7" t="s">
        <v>1430</v>
      </c>
      <c r="B386" s="7">
        <v>1</v>
      </c>
      <c r="C386" s="7" t="s">
        <v>547</v>
      </c>
      <c r="D386" s="7" t="s">
        <v>316</v>
      </c>
      <c r="E386" s="7" t="s">
        <v>1089</v>
      </c>
      <c r="F386" s="7">
        <v>347</v>
      </c>
      <c r="G386" s="7">
        <v>0.064</v>
      </c>
      <c r="H386" s="7">
        <v>29.9</v>
      </c>
      <c r="I386" s="7" t="s">
        <v>726</v>
      </c>
      <c r="J386" s="7" t="s">
        <v>726</v>
      </c>
      <c r="K386" s="7" t="s">
        <v>2595</v>
      </c>
      <c r="L386" s="7" t="s">
        <v>726</v>
      </c>
      <c r="M386" s="7" t="s">
        <v>726</v>
      </c>
      <c r="N386" s="7" t="s">
        <v>726</v>
      </c>
      <c r="S386" s="7" t="s">
        <v>2404</v>
      </c>
      <c r="T386" s="7" t="s">
        <v>1416</v>
      </c>
    </row>
    <row r="387" spans="1:20" ht="28.5">
      <c r="A387" s="7" t="s">
        <v>1430</v>
      </c>
      <c r="B387" s="7">
        <v>2</v>
      </c>
      <c r="C387" s="7" t="s">
        <v>547</v>
      </c>
      <c r="D387" s="7" t="s">
        <v>316</v>
      </c>
      <c r="E387" s="7" t="s">
        <v>1089</v>
      </c>
      <c r="F387" s="7">
        <v>347</v>
      </c>
      <c r="G387" s="7">
        <v>0.064</v>
      </c>
      <c r="H387" s="7">
        <v>29.9</v>
      </c>
      <c r="I387" s="7" t="s">
        <v>726</v>
      </c>
      <c r="J387" s="7" t="s">
        <v>726</v>
      </c>
      <c r="K387" s="7" t="s">
        <v>2326</v>
      </c>
      <c r="L387" s="7" t="s">
        <v>726</v>
      </c>
      <c r="M387" s="7" t="s">
        <v>726</v>
      </c>
      <c r="N387" s="7" t="s">
        <v>726</v>
      </c>
      <c r="S387" s="7" t="s">
        <v>2404</v>
      </c>
      <c r="T387" s="7" t="s">
        <v>1416</v>
      </c>
    </row>
    <row r="388" spans="1:20" ht="28.5">
      <c r="A388" s="7" t="s">
        <v>1430</v>
      </c>
      <c r="B388" s="7">
        <v>3</v>
      </c>
      <c r="C388" s="7" t="s">
        <v>547</v>
      </c>
      <c r="D388" s="7" t="s">
        <v>316</v>
      </c>
      <c r="E388" s="7" t="s">
        <v>1089</v>
      </c>
      <c r="F388" s="7">
        <v>347</v>
      </c>
      <c r="G388" s="7">
        <v>0.064</v>
      </c>
      <c r="H388" s="7">
        <v>29.9</v>
      </c>
      <c r="I388" s="7" t="s">
        <v>726</v>
      </c>
      <c r="J388" s="7" t="s">
        <v>726</v>
      </c>
      <c r="K388" s="7" t="s">
        <v>2326</v>
      </c>
      <c r="L388" s="7" t="s">
        <v>726</v>
      </c>
      <c r="M388" s="7" t="s">
        <v>726</v>
      </c>
      <c r="N388" s="7" t="s">
        <v>726</v>
      </c>
      <c r="S388" s="7" t="s">
        <v>2404</v>
      </c>
      <c r="T388" s="7" t="s">
        <v>1416</v>
      </c>
    </row>
    <row r="389" spans="1:20" ht="28.5">
      <c r="A389" s="7" t="s">
        <v>1014</v>
      </c>
      <c r="B389" s="7" t="s">
        <v>1782</v>
      </c>
      <c r="C389" s="7" t="s">
        <v>547</v>
      </c>
      <c r="D389" s="7" t="s">
        <v>316</v>
      </c>
      <c r="E389" s="7" t="s">
        <v>1089</v>
      </c>
      <c r="F389" s="7">
        <v>440</v>
      </c>
      <c r="G389" s="7">
        <v>0.077</v>
      </c>
      <c r="H389" s="7">
        <v>34.4</v>
      </c>
      <c r="I389" s="7" t="s">
        <v>726</v>
      </c>
      <c r="J389" s="7" t="s">
        <v>726</v>
      </c>
      <c r="K389" s="7" t="s">
        <v>726</v>
      </c>
      <c r="L389" s="7" t="s">
        <v>726</v>
      </c>
      <c r="M389" s="7" t="s">
        <v>726</v>
      </c>
      <c r="N389" s="7" t="s">
        <v>726</v>
      </c>
      <c r="S389" s="7" t="s">
        <v>2404</v>
      </c>
      <c r="T389" s="7" t="s">
        <v>1416</v>
      </c>
    </row>
    <row r="390" spans="1:20" ht="28.5">
      <c r="A390" s="7" t="s">
        <v>1191</v>
      </c>
      <c r="B390" s="7">
        <v>4</v>
      </c>
      <c r="C390" s="7" t="s">
        <v>547</v>
      </c>
      <c r="D390" s="7" t="s">
        <v>316</v>
      </c>
      <c r="E390" s="7" t="s">
        <v>1089</v>
      </c>
      <c r="F390" s="7">
        <v>511</v>
      </c>
      <c r="G390" s="7">
        <v>0.077</v>
      </c>
      <c r="H390" s="7">
        <v>34.4</v>
      </c>
      <c r="I390" s="7" t="s">
        <v>726</v>
      </c>
      <c r="J390" s="7" t="s">
        <v>726</v>
      </c>
      <c r="K390" s="7" t="s">
        <v>2595</v>
      </c>
      <c r="L390" s="7" t="s">
        <v>726</v>
      </c>
      <c r="M390" s="7" t="s">
        <v>726</v>
      </c>
      <c r="N390" s="7" t="s">
        <v>726</v>
      </c>
      <c r="S390" s="7" t="s">
        <v>2404</v>
      </c>
      <c r="T390" s="7" t="s">
        <v>1416</v>
      </c>
    </row>
    <row r="391" spans="1:20" ht="28.5">
      <c r="A391" s="7" t="s">
        <v>1191</v>
      </c>
      <c r="B391" s="7">
        <v>5</v>
      </c>
      <c r="C391" s="7" t="s">
        <v>547</v>
      </c>
      <c r="D391" s="7" t="s">
        <v>316</v>
      </c>
      <c r="E391" s="7" t="s">
        <v>1089</v>
      </c>
      <c r="F391" s="7">
        <v>517</v>
      </c>
      <c r="G391" s="7">
        <v>0.077</v>
      </c>
      <c r="H391" s="7">
        <v>34.4</v>
      </c>
      <c r="I391" s="7" t="s">
        <v>726</v>
      </c>
      <c r="J391" s="7" t="s">
        <v>726</v>
      </c>
      <c r="K391" s="7" t="s">
        <v>2595</v>
      </c>
      <c r="L391" s="7" t="s">
        <v>726</v>
      </c>
      <c r="M391" s="7" t="s">
        <v>726</v>
      </c>
      <c r="N391" s="7" t="s">
        <v>726</v>
      </c>
      <c r="S391" s="7" t="s">
        <v>2404</v>
      </c>
      <c r="T391" s="7" t="s">
        <v>1416</v>
      </c>
    </row>
    <row r="392" spans="1:20" ht="28.5">
      <c r="A392" s="7" t="s">
        <v>1191</v>
      </c>
      <c r="B392" s="7">
        <v>6</v>
      </c>
      <c r="C392" s="7" t="s">
        <v>547</v>
      </c>
      <c r="D392" s="7" t="s">
        <v>316</v>
      </c>
      <c r="E392" s="7" t="s">
        <v>1089</v>
      </c>
      <c r="F392" s="7">
        <v>502</v>
      </c>
      <c r="G392" s="7">
        <v>0.077</v>
      </c>
      <c r="H392" s="7">
        <v>34.4</v>
      </c>
      <c r="I392" s="7" t="s">
        <v>726</v>
      </c>
      <c r="J392" s="7" t="s">
        <v>726</v>
      </c>
      <c r="K392" s="7" t="s">
        <v>2595</v>
      </c>
      <c r="L392" s="7" t="s">
        <v>726</v>
      </c>
      <c r="M392" s="7" t="s">
        <v>726</v>
      </c>
      <c r="N392" s="7" t="s">
        <v>726</v>
      </c>
      <c r="S392" s="7" t="s">
        <v>2404</v>
      </c>
      <c r="T392" s="7" t="s">
        <v>1416</v>
      </c>
    </row>
    <row r="393" spans="1:20" ht="28.5">
      <c r="A393" s="7" t="s">
        <v>197</v>
      </c>
      <c r="B393" s="7">
        <v>3</v>
      </c>
      <c r="C393" s="7" t="s">
        <v>547</v>
      </c>
      <c r="D393" s="7" t="s">
        <v>316</v>
      </c>
      <c r="E393" s="7" t="s">
        <v>1089</v>
      </c>
      <c r="F393" s="7">
        <v>460</v>
      </c>
      <c r="G393" s="7">
        <v>0.077</v>
      </c>
      <c r="H393" s="7">
        <v>34.4</v>
      </c>
      <c r="I393" s="7" t="s">
        <v>726</v>
      </c>
      <c r="J393" s="7" t="s">
        <v>726</v>
      </c>
      <c r="K393" s="7" t="s">
        <v>2595</v>
      </c>
      <c r="L393" s="7" t="s">
        <v>726</v>
      </c>
      <c r="M393" s="7" t="s">
        <v>726</v>
      </c>
      <c r="N393" s="7" t="s">
        <v>726</v>
      </c>
      <c r="S393" s="7" t="s">
        <v>2404</v>
      </c>
      <c r="T393" s="7" t="s">
        <v>1416</v>
      </c>
    </row>
    <row r="394" spans="1:20" ht="28.5">
      <c r="A394" s="7" t="s">
        <v>197</v>
      </c>
      <c r="B394" s="7">
        <v>4</v>
      </c>
      <c r="C394" s="7" t="s">
        <v>547</v>
      </c>
      <c r="D394" s="7" t="s">
        <v>316</v>
      </c>
      <c r="E394" s="7" t="s">
        <v>1089</v>
      </c>
      <c r="F394" s="7">
        <v>460</v>
      </c>
      <c r="G394" s="7">
        <v>0.077</v>
      </c>
      <c r="H394" s="7">
        <v>34.4</v>
      </c>
      <c r="I394" s="7" t="s">
        <v>726</v>
      </c>
      <c r="J394" s="7" t="s">
        <v>726</v>
      </c>
      <c r="K394" s="7" t="s">
        <v>2595</v>
      </c>
      <c r="L394" s="7" t="s">
        <v>726</v>
      </c>
      <c r="M394" s="7" t="s">
        <v>726</v>
      </c>
      <c r="N394" s="7" t="s">
        <v>726</v>
      </c>
      <c r="S394" s="7" t="s">
        <v>2404</v>
      </c>
      <c r="T394" s="7" t="s">
        <v>1416</v>
      </c>
    </row>
    <row r="395" spans="1:20" ht="28.5">
      <c r="A395" s="7" t="s">
        <v>424</v>
      </c>
      <c r="B395" s="7">
        <v>1</v>
      </c>
      <c r="C395" s="7" t="s">
        <v>547</v>
      </c>
      <c r="D395" s="7" t="s">
        <v>316</v>
      </c>
      <c r="E395" s="7" t="s">
        <v>1089</v>
      </c>
      <c r="F395" s="7">
        <v>533</v>
      </c>
      <c r="G395" s="7">
        <v>0.06</v>
      </c>
      <c r="H395" s="7">
        <v>28.3</v>
      </c>
      <c r="I395" s="7" t="s">
        <v>843</v>
      </c>
      <c r="J395" s="7" t="s">
        <v>726</v>
      </c>
      <c r="K395" s="7" t="s">
        <v>2595</v>
      </c>
      <c r="L395" s="7" t="s">
        <v>726</v>
      </c>
      <c r="M395" s="7" t="s">
        <v>726</v>
      </c>
      <c r="N395" s="7" t="s">
        <v>726</v>
      </c>
      <c r="S395" s="7" t="s">
        <v>2404</v>
      </c>
      <c r="T395" s="7" t="s">
        <v>1416</v>
      </c>
    </row>
    <row r="396" spans="1:20" ht="28.5">
      <c r="A396" s="7" t="s">
        <v>776</v>
      </c>
      <c r="B396" s="7">
        <v>1</v>
      </c>
      <c r="C396" s="7" t="s">
        <v>547</v>
      </c>
      <c r="D396" s="7" t="s">
        <v>316</v>
      </c>
      <c r="E396" s="7" t="s">
        <v>1089</v>
      </c>
      <c r="F396" s="7">
        <v>675</v>
      </c>
      <c r="G396" s="7">
        <v>0.058</v>
      </c>
      <c r="H396" s="7">
        <v>25.2</v>
      </c>
      <c r="I396" s="7" t="s">
        <v>843</v>
      </c>
      <c r="J396" s="7" t="s">
        <v>726</v>
      </c>
      <c r="K396" s="7" t="s">
        <v>2595</v>
      </c>
      <c r="L396" s="7" t="s">
        <v>726</v>
      </c>
      <c r="M396" s="7" t="s">
        <v>726</v>
      </c>
      <c r="N396" s="7" t="s">
        <v>726</v>
      </c>
      <c r="S396" s="7" t="s">
        <v>1643</v>
      </c>
      <c r="T396" s="7" t="s">
        <v>1416</v>
      </c>
    </row>
    <row r="397" spans="1:20" ht="28.5">
      <c r="A397" s="7" t="s">
        <v>2154</v>
      </c>
      <c r="B397" s="7">
        <v>1</v>
      </c>
      <c r="C397" s="7" t="s">
        <v>547</v>
      </c>
      <c r="D397" s="7" t="s">
        <v>316</v>
      </c>
      <c r="E397" s="7" t="s">
        <v>1089</v>
      </c>
      <c r="F397" s="7">
        <v>233</v>
      </c>
      <c r="G397" s="7">
        <v>0.06</v>
      </c>
      <c r="H397" s="7">
        <v>28.3</v>
      </c>
      <c r="I397" s="7" t="s">
        <v>843</v>
      </c>
      <c r="J397" s="7" t="s">
        <v>726</v>
      </c>
      <c r="K397" s="7" t="s">
        <v>2595</v>
      </c>
      <c r="L397" s="7" t="s">
        <v>726</v>
      </c>
      <c r="M397" s="7" t="s">
        <v>726</v>
      </c>
      <c r="N397" s="7" t="s">
        <v>726</v>
      </c>
      <c r="S397" s="7" t="s">
        <v>2404</v>
      </c>
      <c r="T397" s="7" t="s">
        <v>1416</v>
      </c>
    </row>
    <row r="398" spans="1:20" ht="28.5">
      <c r="A398" s="7" t="s">
        <v>334</v>
      </c>
      <c r="B398" s="7">
        <v>1</v>
      </c>
      <c r="C398" s="7" t="s">
        <v>547</v>
      </c>
      <c r="D398" s="7" t="s">
        <v>316</v>
      </c>
      <c r="E398" s="7" t="s">
        <v>1089</v>
      </c>
      <c r="F398" s="7">
        <v>522</v>
      </c>
      <c r="G398" s="7">
        <v>0.077</v>
      </c>
      <c r="H398" s="7">
        <v>34.4</v>
      </c>
      <c r="I398" s="7" t="s">
        <v>726</v>
      </c>
      <c r="J398" s="7" t="s">
        <v>726</v>
      </c>
      <c r="K398" s="7" t="s">
        <v>2595</v>
      </c>
      <c r="L398" s="7" t="s">
        <v>726</v>
      </c>
      <c r="M398" s="7" t="s">
        <v>726</v>
      </c>
      <c r="N398" s="7" t="s">
        <v>726</v>
      </c>
      <c r="S398" s="7" t="s">
        <v>1643</v>
      </c>
      <c r="T398" s="7" t="s">
        <v>1416</v>
      </c>
    </row>
    <row r="399" spans="1:20" ht="28.5">
      <c r="A399" s="7" t="s">
        <v>334</v>
      </c>
      <c r="B399" s="7">
        <v>2</v>
      </c>
      <c r="C399" s="7" t="s">
        <v>547</v>
      </c>
      <c r="D399" s="7" t="s">
        <v>316</v>
      </c>
      <c r="E399" s="7" t="s">
        <v>1089</v>
      </c>
      <c r="F399" s="7">
        <v>524</v>
      </c>
      <c r="G399" s="7">
        <v>0.077</v>
      </c>
      <c r="H399" s="7">
        <v>34.4</v>
      </c>
      <c r="I399" s="7" t="s">
        <v>726</v>
      </c>
      <c r="J399" s="7" t="s">
        <v>726</v>
      </c>
      <c r="K399" s="7" t="s">
        <v>2595</v>
      </c>
      <c r="L399" s="7" t="s">
        <v>726</v>
      </c>
      <c r="M399" s="7" t="s">
        <v>726</v>
      </c>
      <c r="N399" s="7" t="s">
        <v>726</v>
      </c>
      <c r="S399" s="7" t="s">
        <v>1643</v>
      </c>
      <c r="T399" s="7" t="s">
        <v>1416</v>
      </c>
    </row>
    <row r="400" spans="1:20" ht="28.5">
      <c r="A400" s="7" t="s">
        <v>2354</v>
      </c>
      <c r="B400" s="7">
        <v>1</v>
      </c>
      <c r="C400" s="7" t="s">
        <v>547</v>
      </c>
      <c r="D400" s="7" t="s">
        <v>316</v>
      </c>
      <c r="E400" s="7" t="s">
        <v>1089</v>
      </c>
      <c r="F400" s="7">
        <v>535</v>
      </c>
      <c r="G400" s="7">
        <v>0.077</v>
      </c>
      <c r="H400" s="7">
        <v>34.4</v>
      </c>
      <c r="I400" s="7" t="s">
        <v>726</v>
      </c>
      <c r="J400" s="7" t="s">
        <v>726</v>
      </c>
      <c r="K400" s="7" t="s">
        <v>2326</v>
      </c>
      <c r="L400" s="7" t="s">
        <v>726</v>
      </c>
      <c r="M400" s="7" t="s">
        <v>726</v>
      </c>
      <c r="N400" s="7" t="s">
        <v>726</v>
      </c>
      <c r="S400" s="7" t="s">
        <v>2404</v>
      </c>
      <c r="T400" s="7" t="s">
        <v>1416</v>
      </c>
    </row>
    <row r="401" spans="1:20" ht="28.5">
      <c r="A401" s="7" t="s">
        <v>2354</v>
      </c>
      <c r="B401" s="7">
        <v>2</v>
      </c>
      <c r="C401" s="7" t="s">
        <v>547</v>
      </c>
      <c r="D401" s="7" t="s">
        <v>316</v>
      </c>
      <c r="E401" s="7" t="s">
        <v>1089</v>
      </c>
      <c r="F401" s="7">
        <v>545</v>
      </c>
      <c r="G401" s="7">
        <v>0.077</v>
      </c>
      <c r="H401" s="7">
        <v>34.4</v>
      </c>
      <c r="I401" s="7" t="s">
        <v>726</v>
      </c>
      <c r="J401" s="7" t="s">
        <v>726</v>
      </c>
      <c r="K401" s="7" t="s">
        <v>2326</v>
      </c>
      <c r="L401" s="7" t="s">
        <v>726</v>
      </c>
      <c r="M401" s="7" t="s">
        <v>726</v>
      </c>
      <c r="N401" s="7" t="s">
        <v>726</v>
      </c>
      <c r="S401" s="7" t="s">
        <v>2404</v>
      </c>
      <c r="T401" s="7" t="s">
        <v>1416</v>
      </c>
    </row>
    <row r="402" spans="1:20" ht="28.5">
      <c r="A402" s="7" t="s">
        <v>5</v>
      </c>
      <c r="B402" s="7">
        <v>1</v>
      </c>
      <c r="C402" s="7" t="s">
        <v>547</v>
      </c>
      <c r="D402" s="7" t="s">
        <v>316</v>
      </c>
      <c r="E402" s="7" t="s">
        <v>1089</v>
      </c>
      <c r="F402" s="7">
        <v>528</v>
      </c>
      <c r="G402" s="7">
        <v>0.077</v>
      </c>
      <c r="H402" s="7">
        <v>34.4</v>
      </c>
      <c r="I402" s="7" t="s">
        <v>726</v>
      </c>
      <c r="J402" s="7" t="s">
        <v>726</v>
      </c>
      <c r="K402" s="7" t="s">
        <v>2595</v>
      </c>
      <c r="L402" s="7" t="s">
        <v>726</v>
      </c>
      <c r="M402" s="7" t="s">
        <v>726</v>
      </c>
      <c r="N402" s="7" t="s">
        <v>726</v>
      </c>
      <c r="S402" s="7" t="s">
        <v>2404</v>
      </c>
      <c r="T402" s="7" t="s">
        <v>1416</v>
      </c>
    </row>
    <row r="403" spans="1:20" ht="28.5">
      <c r="A403" s="7" t="s">
        <v>5</v>
      </c>
      <c r="B403" s="7">
        <v>2</v>
      </c>
      <c r="C403" s="7" t="s">
        <v>547</v>
      </c>
      <c r="D403" s="7" t="s">
        <v>316</v>
      </c>
      <c r="E403" s="7" t="s">
        <v>1089</v>
      </c>
      <c r="F403" s="7">
        <v>528</v>
      </c>
      <c r="G403" s="7">
        <v>0.077</v>
      </c>
      <c r="H403" s="7">
        <v>34.4</v>
      </c>
      <c r="I403" s="7" t="s">
        <v>726</v>
      </c>
      <c r="J403" s="7" t="s">
        <v>726</v>
      </c>
      <c r="K403" s="7" t="s">
        <v>2595</v>
      </c>
      <c r="L403" s="7" t="s">
        <v>726</v>
      </c>
      <c r="M403" s="7" t="s">
        <v>726</v>
      </c>
      <c r="N403" s="7" t="s">
        <v>726</v>
      </c>
      <c r="S403" s="7" t="s">
        <v>2404</v>
      </c>
      <c r="T403" s="7" t="s">
        <v>1416</v>
      </c>
    </row>
    <row r="404" spans="1:20" ht="28.5">
      <c r="A404" s="7" t="s">
        <v>5</v>
      </c>
      <c r="B404" s="7">
        <v>3</v>
      </c>
      <c r="C404" s="7" t="s">
        <v>547</v>
      </c>
      <c r="D404" s="7" t="s">
        <v>316</v>
      </c>
      <c r="E404" s="7" t="s">
        <v>1089</v>
      </c>
      <c r="F404" s="7">
        <v>528</v>
      </c>
      <c r="G404" s="7">
        <v>0.077</v>
      </c>
      <c r="H404" s="7">
        <v>34.4</v>
      </c>
      <c r="I404" s="7" t="s">
        <v>726</v>
      </c>
      <c r="J404" s="7" t="s">
        <v>726</v>
      </c>
      <c r="K404" s="7" t="s">
        <v>2595</v>
      </c>
      <c r="L404" s="7" t="s">
        <v>726</v>
      </c>
      <c r="M404" s="7" t="s">
        <v>726</v>
      </c>
      <c r="N404" s="7" t="s">
        <v>726</v>
      </c>
      <c r="S404" s="7" t="s">
        <v>2404</v>
      </c>
      <c r="T404" s="7" t="s">
        <v>1416</v>
      </c>
    </row>
    <row r="405" spans="1:20" ht="28.5">
      <c r="A405" s="7" t="s">
        <v>2223</v>
      </c>
      <c r="B405" s="7">
        <v>1</v>
      </c>
      <c r="C405" s="7" t="s">
        <v>547</v>
      </c>
      <c r="D405" s="7" t="s">
        <v>316</v>
      </c>
      <c r="E405" s="7" t="s">
        <v>537</v>
      </c>
      <c r="F405" s="7">
        <v>247</v>
      </c>
      <c r="G405" s="7">
        <v>0.06</v>
      </c>
      <c r="H405" s="7">
        <v>28.3</v>
      </c>
      <c r="I405" s="7" t="s">
        <v>726</v>
      </c>
      <c r="J405" s="7" t="s">
        <v>1214</v>
      </c>
      <c r="K405" s="7" t="s">
        <v>2595</v>
      </c>
      <c r="L405" s="7" t="s">
        <v>726</v>
      </c>
      <c r="M405" s="7" t="s">
        <v>726</v>
      </c>
      <c r="N405" s="7" t="s">
        <v>726</v>
      </c>
      <c r="S405" s="7" t="s">
        <v>1643</v>
      </c>
      <c r="T405" s="7" t="s">
        <v>1416</v>
      </c>
    </row>
    <row r="406" spans="1:20" ht="28.5">
      <c r="A406" s="7" t="s">
        <v>2223</v>
      </c>
      <c r="B406" s="7">
        <v>2</v>
      </c>
      <c r="C406" s="7" t="s">
        <v>547</v>
      </c>
      <c r="D406" s="7" t="s">
        <v>316</v>
      </c>
      <c r="E406" s="7" t="s">
        <v>537</v>
      </c>
      <c r="F406" s="7">
        <v>247</v>
      </c>
      <c r="G406" s="7">
        <v>0.06</v>
      </c>
      <c r="H406" s="7">
        <v>28.3</v>
      </c>
      <c r="I406" s="7" t="s">
        <v>726</v>
      </c>
      <c r="J406" s="7" t="s">
        <v>1214</v>
      </c>
      <c r="K406" s="7" t="s">
        <v>2595</v>
      </c>
      <c r="L406" s="7" t="s">
        <v>726</v>
      </c>
      <c r="M406" s="7" t="s">
        <v>726</v>
      </c>
      <c r="N406" s="7" t="s">
        <v>726</v>
      </c>
      <c r="S406" s="7" t="s">
        <v>1643</v>
      </c>
      <c r="T406" s="7" t="s">
        <v>1416</v>
      </c>
    </row>
    <row r="407" spans="1:20" ht="28.5">
      <c r="A407" s="7" t="s">
        <v>2223</v>
      </c>
      <c r="B407" s="7">
        <v>3</v>
      </c>
      <c r="C407" s="7" t="s">
        <v>547</v>
      </c>
      <c r="D407" s="7" t="s">
        <v>316</v>
      </c>
      <c r="E407" s="7" t="s">
        <v>537</v>
      </c>
      <c r="F407" s="7">
        <v>247</v>
      </c>
      <c r="G407" s="7">
        <v>0.06</v>
      </c>
      <c r="H407" s="7">
        <v>28.3</v>
      </c>
      <c r="I407" s="7" t="s">
        <v>726</v>
      </c>
      <c r="J407" s="7" t="s">
        <v>1214</v>
      </c>
      <c r="K407" s="7" t="s">
        <v>2595</v>
      </c>
      <c r="L407" s="7" t="s">
        <v>726</v>
      </c>
      <c r="M407" s="7" t="s">
        <v>726</v>
      </c>
      <c r="N407" s="7" t="s">
        <v>726</v>
      </c>
      <c r="S407" s="7" t="s">
        <v>1643</v>
      </c>
      <c r="T407" s="7" t="s">
        <v>1416</v>
      </c>
    </row>
    <row r="408" spans="1:20" ht="28.5">
      <c r="A408" s="7" t="s">
        <v>1655</v>
      </c>
      <c r="B408" s="7">
        <v>1</v>
      </c>
      <c r="C408" s="7" t="s">
        <v>547</v>
      </c>
      <c r="D408" s="7" t="s">
        <v>316</v>
      </c>
      <c r="E408" s="7" t="s">
        <v>537</v>
      </c>
      <c r="F408" s="7">
        <v>870</v>
      </c>
      <c r="G408" s="7">
        <v>0.036</v>
      </c>
      <c r="H408" s="7">
        <v>31.6</v>
      </c>
      <c r="I408" s="7" t="s">
        <v>843</v>
      </c>
      <c r="J408" s="7" t="s">
        <v>1214</v>
      </c>
      <c r="K408" s="7" t="s">
        <v>2595</v>
      </c>
      <c r="L408" s="7" t="s">
        <v>726</v>
      </c>
      <c r="M408" s="7" t="s">
        <v>726</v>
      </c>
      <c r="N408" s="7" t="s">
        <v>726</v>
      </c>
      <c r="S408" s="7" t="s">
        <v>1643</v>
      </c>
      <c r="T408" s="7" t="s">
        <v>1416</v>
      </c>
    </row>
    <row r="409" spans="1:20" ht="28.5">
      <c r="A409" s="7" t="s">
        <v>382</v>
      </c>
      <c r="B409" s="7">
        <v>5</v>
      </c>
      <c r="C409" s="7" t="s">
        <v>547</v>
      </c>
      <c r="D409" s="7" t="s">
        <v>316</v>
      </c>
      <c r="E409" s="7" t="s">
        <v>537</v>
      </c>
      <c r="F409" s="7">
        <v>472</v>
      </c>
      <c r="G409" s="7">
        <v>0.077</v>
      </c>
      <c r="H409" s="7">
        <v>34.4</v>
      </c>
      <c r="I409" s="7" t="s">
        <v>726</v>
      </c>
      <c r="J409" s="7" t="s">
        <v>1214</v>
      </c>
      <c r="K409" s="7" t="s">
        <v>2595</v>
      </c>
      <c r="L409" s="7" t="s">
        <v>726</v>
      </c>
      <c r="M409" s="7" t="s">
        <v>726</v>
      </c>
      <c r="N409" s="7" t="s">
        <v>726</v>
      </c>
      <c r="S409" s="7" t="s">
        <v>1643</v>
      </c>
      <c r="T409" s="7" t="s">
        <v>1416</v>
      </c>
    </row>
    <row r="410" spans="1:20" ht="28.5">
      <c r="A410" s="7" t="s">
        <v>1247</v>
      </c>
      <c r="B410" s="7">
        <v>1</v>
      </c>
      <c r="C410" s="7" t="s">
        <v>547</v>
      </c>
      <c r="D410" s="7" t="s">
        <v>316</v>
      </c>
      <c r="E410" s="7" t="s">
        <v>537</v>
      </c>
      <c r="F410" s="7">
        <v>1239</v>
      </c>
      <c r="G410" s="7">
        <v>0.076</v>
      </c>
      <c r="H410" s="7">
        <v>35.3</v>
      </c>
      <c r="I410" s="7" t="s">
        <v>843</v>
      </c>
      <c r="J410" s="7" t="s">
        <v>1214</v>
      </c>
      <c r="K410" s="7" t="s">
        <v>2595</v>
      </c>
      <c r="L410" s="7" t="s">
        <v>726</v>
      </c>
      <c r="M410" s="7" t="s">
        <v>726</v>
      </c>
      <c r="N410" s="7" t="s">
        <v>726</v>
      </c>
      <c r="S410" s="7" t="s">
        <v>1643</v>
      </c>
      <c r="T410" s="7" t="s">
        <v>1416</v>
      </c>
    </row>
    <row r="411" spans="1:20" ht="28.5">
      <c r="A411" s="7" t="s">
        <v>1247</v>
      </c>
      <c r="B411" s="7">
        <v>2</v>
      </c>
      <c r="C411" s="7" t="s">
        <v>547</v>
      </c>
      <c r="D411" s="7" t="s">
        <v>316</v>
      </c>
      <c r="E411" s="7" t="s">
        <v>537</v>
      </c>
      <c r="F411" s="7">
        <v>1239</v>
      </c>
      <c r="G411" s="7">
        <v>0.076</v>
      </c>
      <c r="H411" s="7">
        <v>35.3</v>
      </c>
      <c r="I411" s="7" t="s">
        <v>843</v>
      </c>
      <c r="J411" s="7" t="s">
        <v>1214</v>
      </c>
      <c r="K411" s="7" t="s">
        <v>2595</v>
      </c>
      <c r="L411" s="7" t="s">
        <v>726</v>
      </c>
      <c r="M411" s="7" t="s">
        <v>726</v>
      </c>
      <c r="N411" s="7" t="s">
        <v>726</v>
      </c>
      <c r="S411" s="7" t="s">
        <v>1643</v>
      </c>
      <c r="T411" s="7" t="s">
        <v>1416</v>
      </c>
    </row>
    <row r="412" spans="1:20" ht="28.5">
      <c r="A412" s="7" t="s">
        <v>1808</v>
      </c>
      <c r="B412" s="7">
        <v>1</v>
      </c>
      <c r="C412" s="7" t="s">
        <v>547</v>
      </c>
      <c r="D412" s="7" t="s">
        <v>316</v>
      </c>
      <c r="E412" s="7" t="s">
        <v>537</v>
      </c>
      <c r="F412" s="7">
        <v>225</v>
      </c>
      <c r="G412" s="7">
        <v>0.06</v>
      </c>
      <c r="H412" s="7">
        <v>28.3</v>
      </c>
      <c r="I412" s="7" t="s">
        <v>726</v>
      </c>
      <c r="J412" s="7" t="s">
        <v>726</v>
      </c>
      <c r="K412" s="7" t="s">
        <v>2595</v>
      </c>
      <c r="L412" s="7" t="s">
        <v>726</v>
      </c>
      <c r="M412" s="7" t="s">
        <v>726</v>
      </c>
      <c r="N412" s="7" t="s">
        <v>726</v>
      </c>
      <c r="S412" s="7" t="s">
        <v>1643</v>
      </c>
      <c r="T412" s="7" t="s">
        <v>1416</v>
      </c>
    </row>
    <row r="413" spans="1:20" ht="28.5">
      <c r="A413" s="7" t="s">
        <v>1808</v>
      </c>
      <c r="B413" s="7">
        <v>2</v>
      </c>
      <c r="C413" s="7" t="s">
        <v>547</v>
      </c>
      <c r="D413" s="7" t="s">
        <v>316</v>
      </c>
      <c r="E413" s="7" t="s">
        <v>537</v>
      </c>
      <c r="F413" s="7">
        <v>225</v>
      </c>
      <c r="G413" s="7">
        <v>0.06</v>
      </c>
      <c r="H413" s="7">
        <v>28.3</v>
      </c>
      <c r="I413" s="7" t="s">
        <v>726</v>
      </c>
      <c r="J413" s="7" t="s">
        <v>726</v>
      </c>
      <c r="K413" s="7" t="s">
        <v>2595</v>
      </c>
      <c r="L413" s="7" t="s">
        <v>726</v>
      </c>
      <c r="M413" s="7" t="s">
        <v>726</v>
      </c>
      <c r="N413" s="7" t="s">
        <v>726</v>
      </c>
      <c r="S413" s="7" t="s">
        <v>1643</v>
      </c>
      <c r="T413" s="7" t="s">
        <v>1416</v>
      </c>
    </row>
    <row r="414" spans="1:20" ht="28.5">
      <c r="A414" s="7" t="s">
        <v>1808</v>
      </c>
      <c r="B414" s="7">
        <v>3</v>
      </c>
      <c r="C414" s="7" t="s">
        <v>547</v>
      </c>
      <c r="D414" s="7" t="s">
        <v>316</v>
      </c>
      <c r="E414" s="7" t="s">
        <v>537</v>
      </c>
      <c r="F414" s="7">
        <v>263</v>
      </c>
      <c r="G414" s="7">
        <v>0.06</v>
      </c>
      <c r="H414" s="7">
        <v>28.3</v>
      </c>
      <c r="I414" s="7" t="s">
        <v>726</v>
      </c>
      <c r="J414" s="7" t="s">
        <v>726</v>
      </c>
      <c r="K414" s="7" t="s">
        <v>2595</v>
      </c>
      <c r="L414" s="7" t="s">
        <v>726</v>
      </c>
      <c r="M414" s="7" t="s">
        <v>726</v>
      </c>
      <c r="N414" s="7" t="s">
        <v>726</v>
      </c>
      <c r="S414" s="7" t="s">
        <v>1643</v>
      </c>
      <c r="T414" s="7" t="s">
        <v>1416</v>
      </c>
    </row>
    <row r="415" spans="1:20" ht="28.5">
      <c r="A415" s="7" t="s">
        <v>1808</v>
      </c>
      <c r="B415" s="7">
        <v>4</v>
      </c>
      <c r="C415" s="7" t="s">
        <v>547</v>
      </c>
      <c r="D415" s="7" t="s">
        <v>316</v>
      </c>
      <c r="E415" s="7" t="s">
        <v>537</v>
      </c>
      <c r="F415" s="7">
        <v>263</v>
      </c>
      <c r="G415" s="7">
        <v>0.06</v>
      </c>
      <c r="H415" s="7">
        <v>28.3</v>
      </c>
      <c r="I415" s="7" t="s">
        <v>726</v>
      </c>
      <c r="J415" s="7" t="s">
        <v>726</v>
      </c>
      <c r="K415" s="7" t="s">
        <v>2595</v>
      </c>
      <c r="L415" s="7" t="s">
        <v>726</v>
      </c>
      <c r="M415" s="7" t="s">
        <v>726</v>
      </c>
      <c r="N415" s="7" t="s">
        <v>726</v>
      </c>
      <c r="S415" s="7" t="s">
        <v>1643</v>
      </c>
      <c r="T415" s="7" t="s">
        <v>1416</v>
      </c>
    </row>
    <row r="416" spans="1:20" ht="28.5">
      <c r="A416" s="7" t="s">
        <v>2678</v>
      </c>
      <c r="B416" s="7">
        <v>1</v>
      </c>
      <c r="C416" s="7" t="s">
        <v>547</v>
      </c>
      <c r="D416" s="7" t="s">
        <v>316</v>
      </c>
      <c r="E416" s="7" t="s">
        <v>537</v>
      </c>
      <c r="F416" s="7">
        <v>628</v>
      </c>
      <c r="G416" s="7">
        <v>0.051</v>
      </c>
      <c r="H416" s="7">
        <v>32.8</v>
      </c>
      <c r="I416" s="7" t="s">
        <v>843</v>
      </c>
      <c r="J416" s="7" t="s">
        <v>1214</v>
      </c>
      <c r="K416" s="7" t="s">
        <v>726</v>
      </c>
      <c r="L416" s="7" t="s">
        <v>726</v>
      </c>
      <c r="M416" s="7" t="s">
        <v>726</v>
      </c>
      <c r="N416" s="7" t="s">
        <v>726</v>
      </c>
      <c r="S416" s="7" t="s">
        <v>2404</v>
      </c>
      <c r="T416" s="7" t="s">
        <v>1416</v>
      </c>
    </row>
    <row r="417" spans="1:20" ht="28.5">
      <c r="A417" s="7" t="s">
        <v>2678</v>
      </c>
      <c r="B417" s="7">
        <v>2</v>
      </c>
      <c r="C417" s="7" t="s">
        <v>547</v>
      </c>
      <c r="D417" s="7" t="s">
        <v>316</v>
      </c>
      <c r="E417" s="7" t="s">
        <v>537</v>
      </c>
      <c r="F417" s="7">
        <v>602</v>
      </c>
      <c r="G417" s="7">
        <v>0.051</v>
      </c>
      <c r="H417" s="7">
        <v>32.8</v>
      </c>
      <c r="I417" s="7" t="s">
        <v>843</v>
      </c>
      <c r="J417" s="7" t="s">
        <v>1214</v>
      </c>
      <c r="K417" s="7" t="s">
        <v>726</v>
      </c>
      <c r="L417" s="7" t="s">
        <v>726</v>
      </c>
      <c r="M417" s="7" t="s">
        <v>726</v>
      </c>
      <c r="N417" s="7" t="s">
        <v>726</v>
      </c>
      <c r="S417" s="7" t="s">
        <v>2404</v>
      </c>
      <c r="T417" s="7" t="s">
        <v>1416</v>
      </c>
    </row>
    <row r="418" spans="1:20" ht="28.5">
      <c r="A418" s="7" t="s">
        <v>2678</v>
      </c>
      <c r="B418" s="7">
        <v>3</v>
      </c>
      <c r="C418" s="7" t="s">
        <v>547</v>
      </c>
      <c r="D418" s="7" t="s">
        <v>316</v>
      </c>
      <c r="E418" s="7" t="s">
        <v>537</v>
      </c>
      <c r="F418" s="7">
        <v>971</v>
      </c>
      <c r="G418" s="7">
        <v>0.051</v>
      </c>
      <c r="H418" s="7">
        <v>32.8</v>
      </c>
      <c r="I418" s="7" t="s">
        <v>843</v>
      </c>
      <c r="J418" s="7" t="s">
        <v>1214</v>
      </c>
      <c r="K418" s="7" t="s">
        <v>2595</v>
      </c>
      <c r="L418" s="7" t="s">
        <v>726</v>
      </c>
      <c r="M418" s="7" t="s">
        <v>726</v>
      </c>
      <c r="N418" s="7" t="s">
        <v>726</v>
      </c>
      <c r="S418" s="7" t="s">
        <v>2404</v>
      </c>
      <c r="T418" s="7" t="s">
        <v>1416</v>
      </c>
    </row>
    <row r="419" spans="1:20" ht="42.75">
      <c r="A419" s="7" t="s">
        <v>650</v>
      </c>
      <c r="B419" s="7" t="s">
        <v>1119</v>
      </c>
      <c r="C419" s="7" t="s">
        <v>547</v>
      </c>
      <c r="D419" s="7" t="s">
        <v>316</v>
      </c>
      <c r="E419" s="7" t="s">
        <v>537</v>
      </c>
      <c r="F419" s="7">
        <v>440</v>
      </c>
      <c r="G419" s="7">
        <v>0.058</v>
      </c>
      <c r="H419" s="7">
        <v>25.2</v>
      </c>
      <c r="I419" s="7" t="s">
        <v>23</v>
      </c>
      <c r="J419" s="7" t="s">
        <v>726</v>
      </c>
      <c r="K419" s="7" t="s">
        <v>2326</v>
      </c>
      <c r="L419" s="7" t="s">
        <v>726</v>
      </c>
      <c r="M419" s="7" t="s">
        <v>726</v>
      </c>
      <c r="N419" s="7" t="s">
        <v>726</v>
      </c>
      <c r="S419" s="7" t="s">
        <v>2404</v>
      </c>
      <c r="T419" s="7" t="s">
        <v>1416</v>
      </c>
    </row>
    <row r="420" spans="1:20" ht="28.5">
      <c r="A420" s="7" t="s">
        <v>1726</v>
      </c>
      <c r="B420" s="7">
        <v>7</v>
      </c>
      <c r="C420" s="7" t="s">
        <v>547</v>
      </c>
      <c r="D420" s="7" t="s">
        <v>316</v>
      </c>
      <c r="E420" s="7" t="s">
        <v>537</v>
      </c>
      <c r="F420" s="7">
        <v>473</v>
      </c>
      <c r="G420" s="7">
        <v>0.077</v>
      </c>
      <c r="H420" s="7">
        <v>34.4</v>
      </c>
      <c r="I420" s="7" t="s">
        <v>843</v>
      </c>
      <c r="J420" s="7" t="s">
        <v>1214</v>
      </c>
      <c r="K420" s="7" t="s">
        <v>2595</v>
      </c>
      <c r="L420" s="7" t="s">
        <v>726</v>
      </c>
      <c r="M420" s="7" t="s">
        <v>726</v>
      </c>
      <c r="N420" s="7" t="s">
        <v>726</v>
      </c>
      <c r="S420" s="7" t="s">
        <v>1643</v>
      </c>
      <c r="T420" s="7" t="s">
        <v>1416</v>
      </c>
    </row>
    <row r="421" spans="1:20" ht="28.5">
      <c r="A421" s="7" t="s">
        <v>1726</v>
      </c>
      <c r="B421" s="7">
        <v>8</v>
      </c>
      <c r="C421" s="7" t="s">
        <v>547</v>
      </c>
      <c r="D421" s="7" t="s">
        <v>316</v>
      </c>
      <c r="E421" s="7" t="s">
        <v>537</v>
      </c>
      <c r="F421" s="7">
        <v>465</v>
      </c>
      <c r="G421" s="7">
        <v>0.077</v>
      </c>
      <c r="H421" s="7">
        <v>34.4</v>
      </c>
      <c r="I421" s="7" t="s">
        <v>843</v>
      </c>
      <c r="J421" s="7" t="s">
        <v>1214</v>
      </c>
      <c r="K421" s="7" t="s">
        <v>726</v>
      </c>
      <c r="L421" s="7" t="s">
        <v>726</v>
      </c>
      <c r="M421" s="7" t="s">
        <v>726</v>
      </c>
      <c r="N421" s="7" t="s">
        <v>726</v>
      </c>
      <c r="S421" s="7" t="s">
        <v>1643</v>
      </c>
      <c r="T421" s="7" t="s">
        <v>1416</v>
      </c>
    </row>
    <row r="422" spans="1:20" ht="28.5">
      <c r="A422" s="7" t="s">
        <v>1515</v>
      </c>
      <c r="B422" s="7">
        <v>1</v>
      </c>
      <c r="C422" s="7" t="s">
        <v>547</v>
      </c>
      <c r="D422" s="7" t="s">
        <v>316</v>
      </c>
      <c r="E422" s="7" t="s">
        <v>2625</v>
      </c>
      <c r="F422" s="7">
        <v>1135</v>
      </c>
      <c r="G422" s="7">
        <v>0.076</v>
      </c>
      <c r="H422" s="7">
        <v>35.3</v>
      </c>
      <c r="I422" s="7" t="s">
        <v>843</v>
      </c>
      <c r="J422" s="7" t="s">
        <v>1214</v>
      </c>
      <c r="K422" s="7" t="s">
        <v>2595</v>
      </c>
      <c r="L422" s="7" t="s">
        <v>726</v>
      </c>
      <c r="M422" s="7" t="s">
        <v>726</v>
      </c>
      <c r="N422" s="7" t="s">
        <v>726</v>
      </c>
      <c r="S422" s="7" t="s">
        <v>1643</v>
      </c>
      <c r="T422" s="7" t="s">
        <v>1416</v>
      </c>
    </row>
    <row r="423" spans="1:20" ht="28.5">
      <c r="A423" s="7" t="s">
        <v>1515</v>
      </c>
      <c r="B423" s="7">
        <v>2</v>
      </c>
      <c r="C423" s="7" t="s">
        <v>547</v>
      </c>
      <c r="D423" s="7" t="s">
        <v>316</v>
      </c>
      <c r="E423" s="7" t="s">
        <v>2625</v>
      </c>
      <c r="F423" s="7">
        <v>1135</v>
      </c>
      <c r="G423" s="7">
        <v>0.076</v>
      </c>
      <c r="H423" s="7">
        <v>35.3</v>
      </c>
      <c r="I423" s="7" t="s">
        <v>843</v>
      </c>
      <c r="J423" s="7" t="s">
        <v>1214</v>
      </c>
      <c r="K423" s="7" t="s">
        <v>2595</v>
      </c>
      <c r="L423" s="7" t="s">
        <v>726</v>
      </c>
      <c r="M423" s="7" t="s">
        <v>726</v>
      </c>
      <c r="N423" s="7" t="s">
        <v>726</v>
      </c>
      <c r="S423" s="7" t="s">
        <v>1643</v>
      </c>
      <c r="T423" s="7" t="s">
        <v>1416</v>
      </c>
    </row>
    <row r="424" spans="1:20" ht="28.5">
      <c r="A424" s="7" t="s">
        <v>890</v>
      </c>
      <c r="B424" s="7">
        <v>5</v>
      </c>
      <c r="C424" s="7" t="s">
        <v>547</v>
      </c>
      <c r="D424" s="7" t="s">
        <v>316</v>
      </c>
      <c r="E424" s="7" t="s">
        <v>2625</v>
      </c>
      <c r="F424" s="7">
        <v>562</v>
      </c>
      <c r="G424" s="7">
        <v>0.077</v>
      </c>
      <c r="H424" s="7">
        <v>34.4</v>
      </c>
      <c r="I424" s="7" t="s">
        <v>843</v>
      </c>
      <c r="J424" s="7" t="s">
        <v>1214</v>
      </c>
      <c r="K424" s="7" t="s">
        <v>2595</v>
      </c>
      <c r="L424" s="7" t="s">
        <v>726</v>
      </c>
      <c r="M424" s="7" t="s">
        <v>726</v>
      </c>
      <c r="N424" s="7" t="s">
        <v>726</v>
      </c>
      <c r="S424" s="7" t="s">
        <v>1643</v>
      </c>
      <c r="T424" s="7" t="s">
        <v>1416</v>
      </c>
    </row>
    <row r="425" spans="1:20" ht="28.5">
      <c r="A425" s="7" t="s">
        <v>654</v>
      </c>
      <c r="B425" s="7" t="s">
        <v>1262</v>
      </c>
      <c r="C425" s="7" t="s">
        <v>547</v>
      </c>
      <c r="D425" s="7" t="s">
        <v>316</v>
      </c>
      <c r="E425" s="7" t="s">
        <v>2625</v>
      </c>
      <c r="F425" s="7">
        <v>420</v>
      </c>
      <c r="G425" s="7">
        <v>0.077</v>
      </c>
      <c r="H425" s="7">
        <v>34.4</v>
      </c>
      <c r="I425" s="7" t="s">
        <v>1651</v>
      </c>
      <c r="J425" s="7" t="s">
        <v>1214</v>
      </c>
      <c r="K425" s="7" t="s">
        <v>2326</v>
      </c>
      <c r="L425" s="7" t="s">
        <v>726</v>
      </c>
      <c r="M425" s="7" t="s">
        <v>726</v>
      </c>
      <c r="N425" s="7" t="s">
        <v>726</v>
      </c>
      <c r="S425" s="7" t="s">
        <v>2404</v>
      </c>
      <c r="T425" s="7" t="s">
        <v>1416</v>
      </c>
    </row>
    <row r="426" spans="1:20" ht="28.5">
      <c r="A426" s="7" t="s">
        <v>692</v>
      </c>
      <c r="B426" s="7">
        <v>1</v>
      </c>
      <c r="C426" s="7" t="s">
        <v>547</v>
      </c>
      <c r="D426" s="7" t="s">
        <v>316</v>
      </c>
      <c r="E426" s="7" t="s">
        <v>2625</v>
      </c>
      <c r="F426" s="7">
        <v>620</v>
      </c>
      <c r="G426" s="7">
        <v>0.073</v>
      </c>
      <c r="H426" s="7">
        <v>34.2</v>
      </c>
      <c r="I426" s="7" t="s">
        <v>843</v>
      </c>
      <c r="J426" s="7" t="s">
        <v>1214</v>
      </c>
      <c r="K426" s="7" t="s">
        <v>2595</v>
      </c>
      <c r="L426" s="7" t="s">
        <v>726</v>
      </c>
      <c r="M426" s="7" t="s">
        <v>726</v>
      </c>
      <c r="N426" s="7" t="s">
        <v>726</v>
      </c>
      <c r="S426" s="7" t="s">
        <v>2404</v>
      </c>
      <c r="T426" s="7" t="s">
        <v>1416</v>
      </c>
    </row>
    <row r="427" spans="1:20" ht="28.5">
      <c r="A427" s="7" t="s">
        <v>692</v>
      </c>
      <c r="B427" s="7">
        <v>2</v>
      </c>
      <c r="C427" s="7" t="s">
        <v>547</v>
      </c>
      <c r="D427" s="7" t="s">
        <v>316</v>
      </c>
      <c r="E427" s="7" t="s">
        <v>2625</v>
      </c>
      <c r="F427" s="7">
        <v>540</v>
      </c>
      <c r="G427" s="7">
        <v>0.073</v>
      </c>
      <c r="H427" s="7">
        <v>34.2</v>
      </c>
      <c r="I427" s="7" t="s">
        <v>843</v>
      </c>
      <c r="J427" s="7" t="s">
        <v>1214</v>
      </c>
      <c r="K427" s="7" t="s">
        <v>2595</v>
      </c>
      <c r="L427" s="7" t="s">
        <v>726</v>
      </c>
      <c r="M427" s="7" t="s">
        <v>726</v>
      </c>
      <c r="N427" s="7" t="s">
        <v>726</v>
      </c>
      <c r="S427" s="7" t="s">
        <v>2404</v>
      </c>
      <c r="T427" s="7" t="s">
        <v>1416</v>
      </c>
    </row>
    <row r="428" spans="1:20" ht="28.5">
      <c r="A428" s="7" t="s">
        <v>692</v>
      </c>
      <c r="B428" s="7">
        <v>3</v>
      </c>
      <c r="C428" s="7" t="s">
        <v>547</v>
      </c>
      <c r="D428" s="7" t="s">
        <v>316</v>
      </c>
      <c r="E428" s="7" t="s">
        <v>2625</v>
      </c>
      <c r="F428" s="7">
        <v>580</v>
      </c>
      <c r="G428" s="7">
        <v>0.073</v>
      </c>
      <c r="H428" s="7">
        <v>34.2</v>
      </c>
      <c r="I428" s="7" t="s">
        <v>843</v>
      </c>
      <c r="J428" s="7" t="s">
        <v>1214</v>
      </c>
      <c r="K428" s="7" t="s">
        <v>2595</v>
      </c>
      <c r="L428" s="7" t="s">
        <v>726</v>
      </c>
      <c r="M428" s="7" t="s">
        <v>726</v>
      </c>
      <c r="N428" s="7" t="s">
        <v>726</v>
      </c>
      <c r="S428" s="7" t="s">
        <v>2404</v>
      </c>
      <c r="T428" s="7" t="s">
        <v>1416</v>
      </c>
    </row>
    <row r="429" spans="1:20" ht="28.5">
      <c r="A429" s="7" t="s">
        <v>692</v>
      </c>
      <c r="B429" s="7">
        <v>4</v>
      </c>
      <c r="C429" s="7" t="s">
        <v>547</v>
      </c>
      <c r="D429" s="7" t="s">
        <v>316</v>
      </c>
      <c r="E429" s="7" t="s">
        <v>2625</v>
      </c>
      <c r="F429" s="7">
        <v>580</v>
      </c>
      <c r="G429" s="7">
        <v>0.073</v>
      </c>
      <c r="H429" s="7">
        <v>34.2</v>
      </c>
      <c r="I429" s="7" t="s">
        <v>843</v>
      </c>
      <c r="J429" s="7" t="s">
        <v>1214</v>
      </c>
      <c r="K429" s="7" t="s">
        <v>2595</v>
      </c>
      <c r="L429" s="7" t="s">
        <v>726</v>
      </c>
      <c r="M429" s="7" t="s">
        <v>726</v>
      </c>
      <c r="N429" s="7" t="s">
        <v>726</v>
      </c>
      <c r="S429" s="7" t="s">
        <v>2404</v>
      </c>
      <c r="T429" s="7" t="s">
        <v>1416</v>
      </c>
    </row>
    <row r="430" spans="1:20" ht="28.5">
      <c r="A430" s="7" t="s">
        <v>2437</v>
      </c>
      <c r="B430" s="7">
        <v>3</v>
      </c>
      <c r="C430" s="7" t="s">
        <v>547</v>
      </c>
      <c r="D430" s="7" t="s">
        <v>316</v>
      </c>
      <c r="E430" s="7" t="s">
        <v>2625</v>
      </c>
      <c r="F430" s="7">
        <v>265</v>
      </c>
      <c r="G430" s="7">
        <v>0.06</v>
      </c>
      <c r="H430" s="7">
        <v>28.3</v>
      </c>
      <c r="I430" s="7" t="s">
        <v>843</v>
      </c>
      <c r="J430" s="7" t="s">
        <v>1197</v>
      </c>
      <c r="K430" s="7" t="s">
        <v>2595</v>
      </c>
      <c r="L430" s="7" t="s">
        <v>726</v>
      </c>
      <c r="M430" s="7" t="s">
        <v>726</v>
      </c>
      <c r="N430" s="7" t="s">
        <v>726</v>
      </c>
      <c r="S430" s="7" t="s">
        <v>1643</v>
      </c>
      <c r="T430" s="7" t="s">
        <v>1416</v>
      </c>
    </row>
    <row r="431" spans="1:20" ht="28.5">
      <c r="A431" s="7" t="s">
        <v>2437</v>
      </c>
      <c r="B431" s="7">
        <v>4</v>
      </c>
      <c r="C431" s="7" t="s">
        <v>547</v>
      </c>
      <c r="D431" s="7" t="s">
        <v>316</v>
      </c>
      <c r="E431" s="7" t="s">
        <v>2625</v>
      </c>
      <c r="F431" s="7">
        <v>280</v>
      </c>
      <c r="G431" s="7">
        <v>0.06</v>
      </c>
      <c r="H431" s="7">
        <v>28.3</v>
      </c>
      <c r="I431" s="7" t="s">
        <v>843</v>
      </c>
      <c r="J431" s="7" t="s">
        <v>1197</v>
      </c>
      <c r="K431" s="7" t="s">
        <v>2595</v>
      </c>
      <c r="L431" s="7" t="s">
        <v>726</v>
      </c>
      <c r="M431" s="7" t="s">
        <v>726</v>
      </c>
      <c r="N431" s="7" t="s">
        <v>726</v>
      </c>
      <c r="S431" s="7" t="s">
        <v>1643</v>
      </c>
      <c r="T431" s="7" t="s">
        <v>1416</v>
      </c>
    </row>
    <row r="432" spans="1:20" ht="28.5">
      <c r="A432" s="7" t="s">
        <v>2437</v>
      </c>
      <c r="B432" s="7">
        <v>5</v>
      </c>
      <c r="C432" s="7" t="s">
        <v>547</v>
      </c>
      <c r="D432" s="7" t="s">
        <v>316</v>
      </c>
      <c r="E432" s="7" t="s">
        <v>2625</v>
      </c>
      <c r="F432" s="7">
        <v>270</v>
      </c>
      <c r="G432" s="7">
        <v>0.06</v>
      </c>
      <c r="H432" s="7">
        <v>28.3</v>
      </c>
      <c r="I432" s="7" t="s">
        <v>843</v>
      </c>
      <c r="J432" s="7" t="s">
        <v>1197</v>
      </c>
      <c r="K432" s="7" t="s">
        <v>2595</v>
      </c>
      <c r="L432" s="7" t="s">
        <v>726</v>
      </c>
      <c r="M432" s="7" t="s">
        <v>726</v>
      </c>
      <c r="N432" s="7" t="s">
        <v>726</v>
      </c>
      <c r="S432" s="7" t="s">
        <v>1643</v>
      </c>
      <c r="T432" s="7" t="s">
        <v>1416</v>
      </c>
    </row>
    <row r="433" spans="1:20" ht="28.5">
      <c r="A433" s="7" t="s">
        <v>34</v>
      </c>
      <c r="B433" s="7">
        <v>3</v>
      </c>
      <c r="C433" s="7" t="s">
        <v>547</v>
      </c>
      <c r="D433" s="7" t="s">
        <v>316</v>
      </c>
      <c r="E433" s="7" t="s">
        <v>2625</v>
      </c>
      <c r="F433" s="7">
        <v>403</v>
      </c>
      <c r="G433" s="7">
        <v>0.077</v>
      </c>
      <c r="H433" s="7">
        <v>34.4</v>
      </c>
      <c r="I433" s="7" t="s">
        <v>726</v>
      </c>
      <c r="J433" s="7" t="s">
        <v>1197</v>
      </c>
      <c r="K433" s="7" t="s">
        <v>2595</v>
      </c>
      <c r="L433" s="7" t="s">
        <v>726</v>
      </c>
      <c r="M433" s="7" t="s">
        <v>726</v>
      </c>
      <c r="N433" s="7" t="s">
        <v>726</v>
      </c>
      <c r="S433" s="7" t="s">
        <v>1643</v>
      </c>
      <c r="T433" s="7" t="s">
        <v>1416</v>
      </c>
    </row>
    <row r="434" spans="1:20" ht="28.5">
      <c r="A434" s="7" t="s">
        <v>1591</v>
      </c>
      <c r="B434" s="7">
        <v>3</v>
      </c>
      <c r="C434" s="7" t="s">
        <v>547</v>
      </c>
      <c r="D434" s="7" t="s">
        <v>316</v>
      </c>
      <c r="E434" s="7" t="s">
        <v>2625</v>
      </c>
      <c r="F434" s="7">
        <v>246</v>
      </c>
      <c r="G434" s="7">
        <v>0.06</v>
      </c>
      <c r="H434" s="7">
        <v>28.3</v>
      </c>
      <c r="I434" s="7" t="s">
        <v>726</v>
      </c>
      <c r="J434" s="7" t="s">
        <v>726</v>
      </c>
      <c r="K434" s="7" t="s">
        <v>2595</v>
      </c>
      <c r="L434" s="7" t="s">
        <v>726</v>
      </c>
      <c r="M434" s="7" t="s">
        <v>726</v>
      </c>
      <c r="N434" s="7" t="s">
        <v>726</v>
      </c>
      <c r="S434" s="7" t="s">
        <v>2404</v>
      </c>
      <c r="T434" s="7" t="s">
        <v>1416</v>
      </c>
    </row>
    <row r="435" spans="1:20" ht="28.5">
      <c r="A435" s="7" t="s">
        <v>575</v>
      </c>
      <c r="B435" s="7">
        <v>1</v>
      </c>
      <c r="C435" s="7" t="s">
        <v>547</v>
      </c>
      <c r="D435" s="7" t="s">
        <v>316</v>
      </c>
      <c r="E435" s="7" t="s">
        <v>2625</v>
      </c>
      <c r="F435" s="7">
        <v>385</v>
      </c>
      <c r="G435" s="7">
        <v>0.063</v>
      </c>
      <c r="H435" s="7">
        <v>32.4</v>
      </c>
      <c r="I435" s="7" t="s">
        <v>843</v>
      </c>
      <c r="J435" s="7" t="s">
        <v>1197</v>
      </c>
      <c r="K435" s="7" t="s">
        <v>2595</v>
      </c>
      <c r="L435" s="7" t="s">
        <v>726</v>
      </c>
      <c r="M435" s="7" t="s">
        <v>726</v>
      </c>
      <c r="N435" s="7" t="s">
        <v>726</v>
      </c>
      <c r="S435" s="7" t="s">
        <v>1643</v>
      </c>
      <c r="T435" s="7" t="s">
        <v>1416</v>
      </c>
    </row>
    <row r="436" spans="1:20" ht="28.5">
      <c r="A436" s="7" t="s">
        <v>575</v>
      </c>
      <c r="B436" s="7">
        <v>2</v>
      </c>
      <c r="C436" s="7" t="s">
        <v>547</v>
      </c>
      <c r="D436" s="7" t="s">
        <v>316</v>
      </c>
      <c r="E436" s="7" t="s">
        <v>2625</v>
      </c>
      <c r="F436" s="7">
        <v>385</v>
      </c>
      <c r="G436" s="7">
        <v>0.063</v>
      </c>
      <c r="H436" s="7">
        <v>32.4</v>
      </c>
      <c r="I436" s="7" t="s">
        <v>843</v>
      </c>
      <c r="J436" s="7" t="s">
        <v>1197</v>
      </c>
      <c r="K436" s="7" t="s">
        <v>2595</v>
      </c>
      <c r="L436" s="7" t="s">
        <v>726</v>
      </c>
      <c r="M436" s="7" t="s">
        <v>726</v>
      </c>
      <c r="N436" s="7" t="s">
        <v>726</v>
      </c>
      <c r="S436" s="7" t="s">
        <v>1643</v>
      </c>
      <c r="T436" s="7" t="s">
        <v>1416</v>
      </c>
    </row>
    <row r="437" spans="1:20" ht="28.5">
      <c r="A437" s="7" t="s">
        <v>575</v>
      </c>
      <c r="B437" s="7">
        <v>3</v>
      </c>
      <c r="C437" s="7" t="s">
        <v>547</v>
      </c>
      <c r="D437" s="7" t="s">
        <v>316</v>
      </c>
      <c r="E437" s="7" t="s">
        <v>2625</v>
      </c>
      <c r="F437" s="7">
        <v>670</v>
      </c>
      <c r="G437" s="7">
        <v>0.063</v>
      </c>
      <c r="H437" s="7">
        <v>32.4</v>
      </c>
      <c r="I437" s="7" t="s">
        <v>843</v>
      </c>
      <c r="J437" s="7" t="s">
        <v>1214</v>
      </c>
      <c r="K437" s="7" t="s">
        <v>2595</v>
      </c>
      <c r="L437" s="7" t="s">
        <v>726</v>
      </c>
      <c r="M437" s="7" t="s">
        <v>726</v>
      </c>
      <c r="N437" s="7" t="s">
        <v>726</v>
      </c>
      <c r="S437" s="7" t="s">
        <v>1643</v>
      </c>
      <c r="T437" s="7" t="s">
        <v>1416</v>
      </c>
    </row>
    <row r="438" spans="1:20" ht="28.5">
      <c r="A438" s="7" t="s">
        <v>575</v>
      </c>
      <c r="B438" s="7">
        <v>4</v>
      </c>
      <c r="C438" s="7" t="s">
        <v>547</v>
      </c>
      <c r="D438" s="7" t="s">
        <v>316</v>
      </c>
      <c r="E438" s="7" t="s">
        <v>2625</v>
      </c>
      <c r="F438" s="7">
        <v>670</v>
      </c>
      <c r="G438" s="7">
        <v>0.063</v>
      </c>
      <c r="H438" s="7">
        <v>32.4</v>
      </c>
      <c r="I438" s="7" t="s">
        <v>843</v>
      </c>
      <c r="J438" s="7" t="s">
        <v>1197</v>
      </c>
      <c r="K438" s="7" t="s">
        <v>2595</v>
      </c>
      <c r="L438" s="7" t="s">
        <v>726</v>
      </c>
      <c r="M438" s="7" t="s">
        <v>726</v>
      </c>
      <c r="N438" s="7" t="s">
        <v>726</v>
      </c>
      <c r="S438" s="7" t="s">
        <v>1643</v>
      </c>
      <c r="T438" s="7" t="s">
        <v>1416</v>
      </c>
    </row>
    <row r="439" spans="1:20" ht="28.5">
      <c r="A439" s="7" t="s">
        <v>1152</v>
      </c>
      <c r="B439" s="7">
        <v>1</v>
      </c>
      <c r="C439" s="7" t="s">
        <v>547</v>
      </c>
      <c r="D439" s="7" t="s">
        <v>316</v>
      </c>
      <c r="E439" s="7" t="s">
        <v>2625</v>
      </c>
      <c r="F439" s="7">
        <v>742</v>
      </c>
      <c r="G439" s="7">
        <v>0.063</v>
      </c>
      <c r="H439" s="7">
        <v>33.8</v>
      </c>
      <c r="I439" s="7" t="s">
        <v>843</v>
      </c>
      <c r="J439" s="7" t="s">
        <v>1214</v>
      </c>
      <c r="K439" s="7" t="s">
        <v>2595</v>
      </c>
      <c r="L439" s="7" t="s">
        <v>726</v>
      </c>
      <c r="M439" s="7" t="s">
        <v>726</v>
      </c>
      <c r="N439" s="7" t="s">
        <v>726</v>
      </c>
      <c r="S439" s="7" t="s">
        <v>2404</v>
      </c>
      <c r="T439" s="7" t="s">
        <v>1416</v>
      </c>
    </row>
    <row r="440" spans="1:20" ht="28.5">
      <c r="A440" s="7" t="s">
        <v>1017</v>
      </c>
      <c r="B440" s="7">
        <v>1</v>
      </c>
      <c r="C440" s="7" t="s">
        <v>547</v>
      </c>
      <c r="D440" s="7" t="s">
        <v>316</v>
      </c>
      <c r="E440" s="7" t="s">
        <v>2625</v>
      </c>
      <c r="F440" s="7">
        <v>369</v>
      </c>
      <c r="G440" s="7">
        <v>0.063</v>
      </c>
      <c r="H440" s="7">
        <v>33.2</v>
      </c>
      <c r="I440" s="7" t="s">
        <v>843</v>
      </c>
      <c r="J440" s="7" t="s">
        <v>1214</v>
      </c>
      <c r="K440" s="7" t="s">
        <v>2595</v>
      </c>
      <c r="L440" s="7" t="s">
        <v>726</v>
      </c>
      <c r="M440" s="7" t="s">
        <v>726</v>
      </c>
      <c r="N440" s="7" t="s">
        <v>726</v>
      </c>
      <c r="S440" s="7" t="s">
        <v>1643</v>
      </c>
      <c r="T440" s="7" t="s">
        <v>1416</v>
      </c>
    </row>
    <row r="441" spans="1:20" ht="28.5">
      <c r="A441" s="7" t="s">
        <v>1017</v>
      </c>
      <c r="B441" s="7">
        <v>2</v>
      </c>
      <c r="C441" s="7" t="s">
        <v>547</v>
      </c>
      <c r="D441" s="7" t="s">
        <v>316</v>
      </c>
      <c r="E441" s="7" t="s">
        <v>2625</v>
      </c>
      <c r="F441" s="7">
        <v>662</v>
      </c>
      <c r="G441" s="7">
        <v>0.063</v>
      </c>
      <c r="H441" s="7">
        <v>33.2</v>
      </c>
      <c r="I441" s="7" t="s">
        <v>843</v>
      </c>
      <c r="J441" s="7" t="s">
        <v>1214</v>
      </c>
      <c r="K441" s="7" t="s">
        <v>2595</v>
      </c>
      <c r="L441" s="7" t="s">
        <v>726</v>
      </c>
      <c r="M441" s="7" t="s">
        <v>726</v>
      </c>
      <c r="N441" s="7" t="s">
        <v>726</v>
      </c>
      <c r="S441" s="7" t="s">
        <v>1643</v>
      </c>
      <c r="T441" s="7" t="s">
        <v>1416</v>
      </c>
    </row>
    <row r="442" spans="1:20" ht="28.5">
      <c r="A442" s="7" t="s">
        <v>1017</v>
      </c>
      <c r="B442" s="7">
        <v>3</v>
      </c>
      <c r="C442" s="7" t="s">
        <v>547</v>
      </c>
      <c r="D442" s="7" t="s">
        <v>316</v>
      </c>
      <c r="E442" s="7" t="s">
        <v>2625</v>
      </c>
      <c r="F442" s="7">
        <v>695</v>
      </c>
      <c r="G442" s="7">
        <v>0.063</v>
      </c>
      <c r="H442" s="7">
        <v>33.2</v>
      </c>
      <c r="I442" s="7" t="s">
        <v>843</v>
      </c>
      <c r="J442" s="7" t="s">
        <v>1214</v>
      </c>
      <c r="K442" s="7" t="s">
        <v>2595</v>
      </c>
      <c r="L442" s="7" t="s">
        <v>726</v>
      </c>
      <c r="M442" s="7" t="s">
        <v>726</v>
      </c>
      <c r="N442" s="7" t="s">
        <v>726</v>
      </c>
      <c r="S442" s="7" t="s">
        <v>1643</v>
      </c>
      <c r="T442" s="7" t="s">
        <v>1416</v>
      </c>
    </row>
    <row r="443" spans="1:20" ht="28.5">
      <c r="A443" s="7" t="s">
        <v>1017</v>
      </c>
      <c r="B443" s="7">
        <v>4</v>
      </c>
      <c r="C443" s="7" t="s">
        <v>547</v>
      </c>
      <c r="D443" s="7" t="s">
        <v>316</v>
      </c>
      <c r="E443" s="7" t="s">
        <v>2625</v>
      </c>
      <c r="F443" s="7">
        <v>698</v>
      </c>
      <c r="G443" s="7">
        <v>0.063</v>
      </c>
      <c r="H443" s="7">
        <v>33.2</v>
      </c>
      <c r="I443" s="7" t="s">
        <v>843</v>
      </c>
      <c r="J443" s="7" t="s">
        <v>1214</v>
      </c>
      <c r="K443" s="7" t="s">
        <v>2595</v>
      </c>
      <c r="L443" s="7" t="s">
        <v>726</v>
      </c>
      <c r="M443" s="7" t="s">
        <v>726</v>
      </c>
      <c r="N443" s="7" t="s">
        <v>726</v>
      </c>
      <c r="S443" s="7" t="s">
        <v>1643</v>
      </c>
      <c r="T443" s="7" t="s">
        <v>1416</v>
      </c>
    </row>
    <row r="444" spans="1:20" ht="28.5">
      <c r="A444" s="7" t="s">
        <v>1744</v>
      </c>
      <c r="B444" s="7">
        <v>1</v>
      </c>
      <c r="C444" s="7" t="s">
        <v>547</v>
      </c>
      <c r="D444" s="7" t="s">
        <v>316</v>
      </c>
      <c r="E444" s="7" t="s">
        <v>2625</v>
      </c>
      <c r="F444" s="7">
        <v>350</v>
      </c>
      <c r="G444" s="7">
        <v>0.064</v>
      </c>
      <c r="H444" s="7">
        <v>29.9</v>
      </c>
      <c r="I444" s="7" t="s">
        <v>843</v>
      </c>
      <c r="J444" s="7" t="s">
        <v>1214</v>
      </c>
      <c r="K444" s="7" t="s">
        <v>2326</v>
      </c>
      <c r="L444" s="7" t="s">
        <v>726</v>
      </c>
      <c r="M444" s="7" t="s">
        <v>726</v>
      </c>
      <c r="N444" s="7" t="s">
        <v>726</v>
      </c>
      <c r="S444" s="7" t="s">
        <v>2404</v>
      </c>
      <c r="T444" s="7" t="s">
        <v>1416</v>
      </c>
    </row>
    <row r="445" spans="1:20" ht="28.5">
      <c r="A445" s="7" t="s">
        <v>1744</v>
      </c>
      <c r="B445" s="7">
        <v>2</v>
      </c>
      <c r="C445" s="7" t="s">
        <v>547</v>
      </c>
      <c r="D445" s="7" t="s">
        <v>316</v>
      </c>
      <c r="E445" s="7" t="s">
        <v>2625</v>
      </c>
      <c r="F445" s="7">
        <v>350</v>
      </c>
      <c r="G445" s="7">
        <v>0.064</v>
      </c>
      <c r="H445" s="7">
        <v>29.9</v>
      </c>
      <c r="I445" s="7" t="s">
        <v>843</v>
      </c>
      <c r="J445" s="7" t="s">
        <v>1214</v>
      </c>
      <c r="K445" s="7" t="s">
        <v>2248</v>
      </c>
      <c r="L445" s="7" t="s">
        <v>726</v>
      </c>
      <c r="M445" s="7" t="s">
        <v>726</v>
      </c>
      <c r="N445" s="7" t="s">
        <v>726</v>
      </c>
      <c r="S445" s="7" t="s">
        <v>2404</v>
      </c>
      <c r="T445" s="7" t="s">
        <v>1416</v>
      </c>
    </row>
    <row r="446" spans="1:20" ht="28.5">
      <c r="A446" s="7" t="s">
        <v>2205</v>
      </c>
      <c r="B446" s="7" t="s">
        <v>2461</v>
      </c>
      <c r="C446" s="7" t="s">
        <v>547</v>
      </c>
      <c r="D446" s="7" t="s">
        <v>316</v>
      </c>
      <c r="E446" s="7" t="s">
        <v>2625</v>
      </c>
      <c r="F446" s="7">
        <v>615</v>
      </c>
      <c r="G446" s="7">
        <v>0.063</v>
      </c>
      <c r="H446" s="7">
        <v>33.8</v>
      </c>
      <c r="I446" s="7" t="s">
        <v>843</v>
      </c>
      <c r="J446" s="7" t="s">
        <v>1214</v>
      </c>
      <c r="K446" s="7" t="s">
        <v>2595</v>
      </c>
      <c r="L446" s="7" t="s">
        <v>726</v>
      </c>
      <c r="M446" s="7" t="s">
        <v>726</v>
      </c>
      <c r="N446" s="7" t="s">
        <v>726</v>
      </c>
      <c r="S446" s="7" t="s">
        <v>1643</v>
      </c>
      <c r="T446" s="7" t="s">
        <v>1416</v>
      </c>
    </row>
    <row r="447" spans="1:20" ht="28.5">
      <c r="A447" s="7" t="s">
        <v>220</v>
      </c>
      <c r="B447" s="7">
        <v>1</v>
      </c>
      <c r="C447" s="7" t="s">
        <v>547</v>
      </c>
      <c r="D447" s="7" t="s">
        <v>316</v>
      </c>
      <c r="E447" s="7" t="s">
        <v>2625</v>
      </c>
      <c r="F447" s="7">
        <v>295</v>
      </c>
      <c r="G447" s="7">
        <v>0.06</v>
      </c>
      <c r="H447" s="7">
        <v>28.3</v>
      </c>
      <c r="I447" s="7" t="s">
        <v>843</v>
      </c>
      <c r="J447" s="7" t="s">
        <v>1214</v>
      </c>
      <c r="K447" s="7" t="s">
        <v>2595</v>
      </c>
      <c r="L447" s="7" t="s">
        <v>726</v>
      </c>
      <c r="M447" s="7" t="s">
        <v>726</v>
      </c>
      <c r="N447" s="7" t="s">
        <v>726</v>
      </c>
      <c r="S447" s="7" t="s">
        <v>1643</v>
      </c>
      <c r="T447" s="7" t="s">
        <v>1416</v>
      </c>
    </row>
    <row r="448" spans="1:20" ht="28.5">
      <c r="A448" s="7" t="s">
        <v>220</v>
      </c>
      <c r="B448" s="7">
        <v>2</v>
      </c>
      <c r="C448" s="7" t="s">
        <v>547</v>
      </c>
      <c r="D448" s="7" t="s">
        <v>316</v>
      </c>
      <c r="E448" s="7" t="s">
        <v>2625</v>
      </c>
      <c r="F448" s="7">
        <v>295</v>
      </c>
      <c r="G448" s="7">
        <v>0.06</v>
      </c>
      <c r="H448" s="7">
        <v>28.3</v>
      </c>
      <c r="I448" s="7" t="s">
        <v>843</v>
      </c>
      <c r="J448" s="7" t="s">
        <v>1214</v>
      </c>
      <c r="K448" s="7" t="s">
        <v>2595</v>
      </c>
      <c r="L448" s="7" t="s">
        <v>726</v>
      </c>
      <c r="M448" s="7" t="s">
        <v>726</v>
      </c>
      <c r="N448" s="7" t="s">
        <v>726</v>
      </c>
      <c r="S448" s="7" t="s">
        <v>1643</v>
      </c>
      <c r="T448" s="7" t="s">
        <v>1416</v>
      </c>
    </row>
    <row r="449" spans="1:20" ht="28.5">
      <c r="A449" s="7" t="s">
        <v>220</v>
      </c>
      <c r="B449" s="7">
        <v>3</v>
      </c>
      <c r="C449" s="7" t="s">
        <v>547</v>
      </c>
      <c r="D449" s="7" t="s">
        <v>316</v>
      </c>
      <c r="E449" s="7" t="s">
        <v>2625</v>
      </c>
      <c r="F449" s="7">
        <v>295</v>
      </c>
      <c r="G449" s="7">
        <v>0.06</v>
      </c>
      <c r="H449" s="7">
        <v>28.3</v>
      </c>
      <c r="I449" s="7" t="s">
        <v>843</v>
      </c>
      <c r="J449" s="7" t="s">
        <v>1214</v>
      </c>
      <c r="K449" s="7" t="s">
        <v>2595</v>
      </c>
      <c r="L449" s="7" t="s">
        <v>726</v>
      </c>
      <c r="M449" s="7" t="s">
        <v>726</v>
      </c>
      <c r="N449" s="7" t="s">
        <v>726</v>
      </c>
      <c r="S449" s="7" t="s">
        <v>1643</v>
      </c>
      <c r="T449" s="7" t="s">
        <v>1416</v>
      </c>
    </row>
    <row r="450" spans="1:20" ht="28.5">
      <c r="A450" s="7" t="s">
        <v>220</v>
      </c>
      <c r="B450" s="7">
        <v>4</v>
      </c>
      <c r="C450" s="7" t="s">
        <v>547</v>
      </c>
      <c r="D450" s="7" t="s">
        <v>316</v>
      </c>
      <c r="E450" s="7" t="s">
        <v>2625</v>
      </c>
      <c r="F450" s="7">
        <v>270</v>
      </c>
      <c r="G450" s="7">
        <v>0.06</v>
      </c>
      <c r="H450" s="7">
        <v>28.3</v>
      </c>
      <c r="I450" s="7" t="s">
        <v>843</v>
      </c>
      <c r="J450" s="7" t="s">
        <v>1214</v>
      </c>
      <c r="K450" s="7" t="s">
        <v>2595</v>
      </c>
      <c r="L450" s="7" t="s">
        <v>726</v>
      </c>
      <c r="M450" s="7" t="s">
        <v>726</v>
      </c>
      <c r="N450" s="7" t="s">
        <v>726</v>
      </c>
      <c r="S450" s="7" t="s">
        <v>1643</v>
      </c>
      <c r="T450" s="7" t="s">
        <v>1416</v>
      </c>
    </row>
    <row r="451" spans="1:20" ht="28.5">
      <c r="A451" s="7" t="s">
        <v>2323</v>
      </c>
      <c r="C451" s="7" t="s">
        <v>28</v>
      </c>
      <c r="D451" s="7" t="s">
        <v>316</v>
      </c>
      <c r="E451" s="7" t="s">
        <v>2447</v>
      </c>
      <c r="F451" s="7">
        <v>578</v>
      </c>
      <c r="G451" s="7">
        <v>0.069</v>
      </c>
      <c r="H451" s="7">
        <v>26.8</v>
      </c>
      <c r="T451" s="7" t="s">
        <v>1416</v>
      </c>
    </row>
    <row r="452" spans="1:20" ht="28.5">
      <c r="A452" s="7" t="s">
        <v>2501</v>
      </c>
      <c r="C452" s="7" t="s">
        <v>28</v>
      </c>
      <c r="D452" s="7" t="s">
        <v>316</v>
      </c>
      <c r="E452" s="7" t="s">
        <v>2447</v>
      </c>
      <c r="F452" s="7" t="s">
        <v>2388</v>
      </c>
      <c r="G452" s="7">
        <v>0.069</v>
      </c>
      <c r="H452" s="7">
        <v>26.8</v>
      </c>
      <c r="I452" s="7" t="s">
        <v>843</v>
      </c>
      <c r="T452" s="7" t="s">
        <v>1416</v>
      </c>
    </row>
    <row r="453" spans="1:20" ht="28.5">
      <c r="A453" s="7" t="s">
        <v>907</v>
      </c>
      <c r="C453" s="7" t="s">
        <v>28</v>
      </c>
      <c r="D453" s="7" t="s">
        <v>316</v>
      </c>
      <c r="E453" s="7" t="s">
        <v>2575</v>
      </c>
      <c r="F453" s="7" t="s">
        <v>2388</v>
      </c>
      <c r="G453" s="7">
        <v>0.066</v>
      </c>
      <c r="H453" s="7">
        <v>27.3</v>
      </c>
      <c r="T453" s="7" t="s">
        <v>1416</v>
      </c>
    </row>
    <row r="454" spans="1:20" ht="28.5">
      <c r="A454" s="7" t="s">
        <v>330</v>
      </c>
      <c r="C454" s="7" t="s">
        <v>28</v>
      </c>
      <c r="D454" s="7" t="s">
        <v>316</v>
      </c>
      <c r="E454" s="7" t="s">
        <v>2575</v>
      </c>
      <c r="F454" s="7">
        <v>136</v>
      </c>
      <c r="G454" s="7">
        <v>0.066</v>
      </c>
      <c r="H454" s="7">
        <v>27.3</v>
      </c>
      <c r="I454" s="7" t="s">
        <v>843</v>
      </c>
      <c r="T454" s="7" t="s">
        <v>1416</v>
      </c>
    </row>
    <row r="455" spans="1:20" ht="28.5">
      <c r="A455" s="7" t="s">
        <v>1586</v>
      </c>
      <c r="C455" s="7" t="s">
        <v>28</v>
      </c>
      <c r="D455" s="7" t="s">
        <v>316</v>
      </c>
      <c r="E455" s="7" t="s">
        <v>1703</v>
      </c>
      <c r="F455" s="7">
        <v>306</v>
      </c>
      <c r="G455" s="7">
        <v>0.066</v>
      </c>
      <c r="H455" s="7">
        <v>27.3</v>
      </c>
      <c r="T455" s="7" t="s">
        <v>1416</v>
      </c>
    </row>
    <row r="456" spans="1:20" ht="28.5">
      <c r="A456" s="7" t="s">
        <v>496</v>
      </c>
      <c r="C456" s="7" t="s">
        <v>28</v>
      </c>
      <c r="D456" s="7" t="s">
        <v>316</v>
      </c>
      <c r="E456" s="7" t="s">
        <v>1703</v>
      </c>
      <c r="F456" s="7" t="s">
        <v>2388</v>
      </c>
      <c r="G456" s="7">
        <v>0.066</v>
      </c>
      <c r="H456" s="7">
        <v>27.3</v>
      </c>
      <c r="I456" s="7" t="s">
        <v>843</v>
      </c>
      <c r="T456" s="7" t="s">
        <v>1416</v>
      </c>
    </row>
    <row r="457" spans="1:20" ht="28.5">
      <c r="A457" s="7" t="s">
        <v>1134</v>
      </c>
      <c r="C457" s="7" t="s">
        <v>28</v>
      </c>
      <c r="D457" s="7" t="s">
        <v>316</v>
      </c>
      <c r="E457" s="7" t="s">
        <v>2229</v>
      </c>
      <c r="F457" s="7">
        <v>635</v>
      </c>
      <c r="G457" s="7">
        <v>0.07</v>
      </c>
      <c r="H457" s="7">
        <v>26.7</v>
      </c>
      <c r="T457" s="7" t="s">
        <v>1416</v>
      </c>
    </row>
    <row r="458" spans="1:20" ht="42.75">
      <c r="A458" s="7" t="s">
        <v>1557</v>
      </c>
      <c r="C458" s="7" t="s">
        <v>28</v>
      </c>
      <c r="D458" s="7" t="s">
        <v>316</v>
      </c>
      <c r="E458" s="7" t="s">
        <v>2229</v>
      </c>
      <c r="F458" s="7" t="s">
        <v>2388</v>
      </c>
      <c r="G458" s="7">
        <v>0.07</v>
      </c>
      <c r="H458" s="7">
        <v>26.7</v>
      </c>
      <c r="I458" s="7" t="s">
        <v>843</v>
      </c>
      <c r="T458" s="7" t="s">
        <v>1416</v>
      </c>
    </row>
    <row r="459" spans="1:20" ht="28.5">
      <c r="A459" s="7" t="s">
        <v>321</v>
      </c>
      <c r="C459" s="7" t="s">
        <v>28</v>
      </c>
      <c r="D459" s="7" t="s">
        <v>316</v>
      </c>
      <c r="E459" s="7" t="s">
        <v>266</v>
      </c>
      <c r="F459" s="7">
        <v>236</v>
      </c>
      <c r="G459" s="7">
        <v>0.078</v>
      </c>
      <c r="H459" s="7">
        <v>25.5</v>
      </c>
      <c r="T459" s="7" t="s">
        <v>1416</v>
      </c>
    </row>
    <row r="460" spans="1:20" ht="42.75">
      <c r="A460" s="7" t="s">
        <v>1856</v>
      </c>
      <c r="C460" s="7" t="s">
        <v>28</v>
      </c>
      <c r="D460" s="7" t="s">
        <v>316</v>
      </c>
      <c r="E460" s="7" t="s">
        <v>266</v>
      </c>
      <c r="F460" s="7">
        <v>52</v>
      </c>
      <c r="G460" s="7">
        <v>0.078</v>
      </c>
      <c r="H460" s="7">
        <v>25.5</v>
      </c>
      <c r="I460" s="7" t="s">
        <v>843</v>
      </c>
      <c r="T460" s="7" t="s">
        <v>1416</v>
      </c>
    </row>
    <row r="461" spans="1:20" ht="28.5">
      <c r="A461" s="7" t="s">
        <v>1365</v>
      </c>
      <c r="C461" s="7" t="s">
        <v>28</v>
      </c>
      <c r="D461" s="7" t="s">
        <v>316</v>
      </c>
      <c r="E461" s="7" t="s">
        <v>2376</v>
      </c>
      <c r="F461" s="7">
        <v>1692</v>
      </c>
      <c r="G461" s="7">
        <v>0.069</v>
      </c>
      <c r="H461" s="7">
        <v>26.8</v>
      </c>
      <c r="T461" s="7" t="s">
        <v>1416</v>
      </c>
    </row>
    <row r="462" spans="1:20" ht="42.75">
      <c r="A462" s="7" t="s">
        <v>1003</v>
      </c>
      <c r="C462" s="7" t="s">
        <v>28</v>
      </c>
      <c r="D462" s="7" t="s">
        <v>316</v>
      </c>
      <c r="E462" s="7" t="s">
        <v>2376</v>
      </c>
      <c r="F462" s="7">
        <v>1150</v>
      </c>
      <c r="G462" s="7">
        <v>0.069</v>
      </c>
      <c r="H462" s="7">
        <v>26.8</v>
      </c>
      <c r="I462" s="7" t="s">
        <v>843</v>
      </c>
      <c r="T462" s="7" t="s">
        <v>1416</v>
      </c>
    </row>
    <row r="463" spans="1:20" ht="28.5">
      <c r="A463" s="7" t="s">
        <v>1984</v>
      </c>
      <c r="C463" s="7" t="s">
        <v>28</v>
      </c>
      <c r="D463" s="7" t="s">
        <v>316</v>
      </c>
      <c r="E463" s="7" t="s">
        <v>2459</v>
      </c>
      <c r="F463" s="7">
        <v>2537</v>
      </c>
      <c r="G463" s="7">
        <v>0.069</v>
      </c>
      <c r="H463" s="7">
        <v>26.9</v>
      </c>
      <c r="T463" s="7" t="s">
        <v>1416</v>
      </c>
    </row>
    <row r="464" spans="1:20" ht="42.75">
      <c r="A464" s="7" t="s">
        <v>2654</v>
      </c>
      <c r="C464" s="7" t="s">
        <v>28</v>
      </c>
      <c r="D464" s="7" t="s">
        <v>316</v>
      </c>
      <c r="E464" s="7" t="s">
        <v>2459</v>
      </c>
      <c r="F464" s="7">
        <v>120</v>
      </c>
      <c r="G464" s="7">
        <v>0.069</v>
      </c>
      <c r="H464" s="7">
        <v>26.9</v>
      </c>
      <c r="I464" s="7" t="s">
        <v>843</v>
      </c>
      <c r="T464" s="7" t="s">
        <v>1416</v>
      </c>
    </row>
    <row r="465" spans="1:20" ht="28.5">
      <c r="A465" s="7" t="s">
        <v>452</v>
      </c>
      <c r="C465" s="7" t="s">
        <v>28</v>
      </c>
      <c r="D465" s="7" t="s">
        <v>316</v>
      </c>
      <c r="E465" s="7" t="s">
        <v>1303</v>
      </c>
      <c r="F465" s="7">
        <v>2007</v>
      </c>
      <c r="G465" s="7">
        <v>0.069</v>
      </c>
      <c r="H465" s="7">
        <v>26.9</v>
      </c>
      <c r="T465" s="7" t="s">
        <v>1416</v>
      </c>
    </row>
    <row r="466" spans="1:20" ht="42.75">
      <c r="A466" s="7" t="s">
        <v>799</v>
      </c>
      <c r="C466" s="7" t="s">
        <v>28</v>
      </c>
      <c r="D466" s="7" t="s">
        <v>316</v>
      </c>
      <c r="E466" s="7" t="s">
        <v>1303</v>
      </c>
      <c r="F466" s="7">
        <v>542</v>
      </c>
      <c r="G466" s="7">
        <v>0.069</v>
      </c>
      <c r="H466" s="7">
        <v>26.9</v>
      </c>
      <c r="I466" s="7" t="s">
        <v>843</v>
      </c>
      <c r="T466" s="7" t="s">
        <v>1416</v>
      </c>
    </row>
    <row r="467" spans="1:20" ht="28.5">
      <c r="A467" s="7" t="s">
        <v>2481</v>
      </c>
      <c r="C467" s="7" t="s">
        <v>28</v>
      </c>
      <c r="D467" s="7" t="s">
        <v>316</v>
      </c>
      <c r="E467" s="7" t="s">
        <v>229</v>
      </c>
      <c r="F467" s="7">
        <v>2910</v>
      </c>
      <c r="G467" s="7">
        <v>0.073</v>
      </c>
      <c r="H467" s="7">
        <v>26.2</v>
      </c>
      <c r="T467" s="7" t="s">
        <v>1416</v>
      </c>
    </row>
    <row r="468" spans="1:20" ht="42.75">
      <c r="A468" s="7" t="s">
        <v>2032</v>
      </c>
      <c r="C468" s="7" t="s">
        <v>28</v>
      </c>
      <c r="D468" s="7" t="s">
        <v>316</v>
      </c>
      <c r="E468" s="7" t="s">
        <v>229</v>
      </c>
      <c r="F468" s="7">
        <v>161</v>
      </c>
      <c r="G468" s="7">
        <v>0.073</v>
      </c>
      <c r="H468" s="7">
        <v>26.2</v>
      </c>
      <c r="I468" s="7" t="s">
        <v>843</v>
      </c>
      <c r="T468" s="7" t="s">
        <v>1416</v>
      </c>
    </row>
    <row r="469" spans="1:20" ht="28.5">
      <c r="A469" s="7" t="s">
        <v>75</v>
      </c>
      <c r="C469" s="7" t="s">
        <v>28</v>
      </c>
      <c r="D469" s="7" t="s">
        <v>316</v>
      </c>
      <c r="E469" s="7" t="s">
        <v>209</v>
      </c>
      <c r="F469" s="7">
        <v>1857</v>
      </c>
      <c r="G469" s="7">
        <v>0.074</v>
      </c>
      <c r="H469" s="7">
        <v>26.1</v>
      </c>
      <c r="T469" s="7" t="s">
        <v>1416</v>
      </c>
    </row>
    <row r="470" spans="1:20" ht="42.75">
      <c r="A470" s="7" t="s">
        <v>207</v>
      </c>
      <c r="C470" s="7" t="s">
        <v>28</v>
      </c>
      <c r="D470" s="7" t="s">
        <v>316</v>
      </c>
      <c r="E470" s="7" t="s">
        <v>209</v>
      </c>
      <c r="F470" s="7" t="s">
        <v>2388</v>
      </c>
      <c r="G470" s="7">
        <v>0.074</v>
      </c>
      <c r="H470" s="7">
        <v>26.1</v>
      </c>
      <c r="I470" s="7" t="s">
        <v>843</v>
      </c>
      <c r="T470" s="7" t="s">
        <v>1416</v>
      </c>
    </row>
    <row r="471" spans="1:20" ht="28.5">
      <c r="A471" s="7" t="s">
        <v>2681</v>
      </c>
      <c r="C471" s="7" t="s">
        <v>28</v>
      </c>
      <c r="D471" s="7" t="s">
        <v>316</v>
      </c>
      <c r="E471" s="7" t="s">
        <v>1601</v>
      </c>
      <c r="F471" s="7">
        <v>961</v>
      </c>
      <c r="G471" s="7">
        <v>0.07</v>
      </c>
      <c r="H471" s="7">
        <v>26.8</v>
      </c>
      <c r="T471" s="7" t="s">
        <v>1416</v>
      </c>
    </row>
    <row r="472" spans="1:20" ht="28.5">
      <c r="A472" s="7" t="s">
        <v>257</v>
      </c>
      <c r="C472" s="7" t="s">
        <v>28</v>
      </c>
      <c r="D472" s="7" t="s">
        <v>316</v>
      </c>
      <c r="E472" s="7" t="s">
        <v>1601</v>
      </c>
      <c r="F472" s="7" t="s">
        <v>2388</v>
      </c>
      <c r="G472" s="7">
        <v>0.07</v>
      </c>
      <c r="H472" s="7">
        <v>26.8</v>
      </c>
      <c r="I472" s="7" t="s">
        <v>843</v>
      </c>
      <c r="T472" s="7" t="s">
        <v>1416</v>
      </c>
    </row>
    <row r="473" spans="1:20" ht="28.5">
      <c r="A473" s="7" t="s">
        <v>847</v>
      </c>
      <c r="C473" s="7" t="s">
        <v>28</v>
      </c>
      <c r="D473" s="7" t="s">
        <v>316</v>
      </c>
      <c r="E473" s="7" t="s">
        <v>2149</v>
      </c>
      <c r="F473" s="7">
        <v>655</v>
      </c>
      <c r="G473" s="7">
        <v>0.07</v>
      </c>
      <c r="H473" s="7">
        <v>26.7</v>
      </c>
      <c r="T473" s="7" t="s">
        <v>1416</v>
      </c>
    </row>
    <row r="474" spans="1:20" ht="42.75">
      <c r="A474" s="7" t="s">
        <v>79</v>
      </c>
      <c r="C474" s="7" t="s">
        <v>28</v>
      </c>
      <c r="D474" s="7" t="s">
        <v>316</v>
      </c>
      <c r="E474" s="7" t="s">
        <v>2149</v>
      </c>
      <c r="F474" s="7">
        <v>113</v>
      </c>
      <c r="G474" s="7">
        <v>0.07</v>
      </c>
      <c r="H474" s="7">
        <v>26.7</v>
      </c>
      <c r="I474" s="7" t="s">
        <v>843</v>
      </c>
      <c r="T474" s="7" t="s">
        <v>1416</v>
      </c>
    </row>
    <row r="475" spans="1:20" ht="28.5">
      <c r="A475" s="7" t="s">
        <v>807</v>
      </c>
      <c r="C475" s="7" t="s">
        <v>28</v>
      </c>
      <c r="D475" s="7" t="s">
        <v>316</v>
      </c>
      <c r="E475" s="7" t="s">
        <v>2219</v>
      </c>
      <c r="F475" s="7">
        <v>813</v>
      </c>
      <c r="G475" s="7">
        <v>0.068</v>
      </c>
      <c r="H475" s="7">
        <v>26.9</v>
      </c>
      <c r="T475" s="7" t="s">
        <v>1416</v>
      </c>
    </row>
    <row r="476" spans="1:20" ht="42.75">
      <c r="A476" s="7" t="s">
        <v>241</v>
      </c>
      <c r="C476" s="7" t="s">
        <v>28</v>
      </c>
      <c r="D476" s="7" t="s">
        <v>316</v>
      </c>
      <c r="E476" s="7" t="s">
        <v>2219</v>
      </c>
      <c r="F476" s="7">
        <v>1246</v>
      </c>
      <c r="G476" s="7">
        <v>0.068</v>
      </c>
      <c r="H476" s="7">
        <v>26.9</v>
      </c>
      <c r="I476" s="7" t="s">
        <v>843</v>
      </c>
      <c r="T476" s="7" t="s">
        <v>1416</v>
      </c>
    </row>
    <row r="477" spans="1:20" ht="28.5">
      <c r="A477" s="7" t="s">
        <v>2183</v>
      </c>
      <c r="C477" s="7" t="s">
        <v>28</v>
      </c>
      <c r="D477" s="7" t="s">
        <v>316</v>
      </c>
      <c r="E477" s="7" t="s">
        <v>1177</v>
      </c>
      <c r="F477" s="7">
        <v>888</v>
      </c>
      <c r="G477" s="7">
        <v>0.069</v>
      </c>
      <c r="H477" s="7">
        <v>26.8</v>
      </c>
      <c r="T477" s="7" t="s">
        <v>1416</v>
      </c>
    </row>
    <row r="478" spans="1:20" ht="42.75">
      <c r="A478" s="7" t="s">
        <v>194</v>
      </c>
      <c r="C478" s="7" t="s">
        <v>28</v>
      </c>
      <c r="D478" s="7" t="s">
        <v>316</v>
      </c>
      <c r="E478" s="7" t="s">
        <v>1177</v>
      </c>
      <c r="F478" s="7">
        <v>680</v>
      </c>
      <c r="G478" s="7">
        <v>0.069</v>
      </c>
      <c r="H478" s="7">
        <v>26.8</v>
      </c>
      <c r="I478" s="7" t="s">
        <v>843</v>
      </c>
      <c r="T478" s="7" t="s">
        <v>1416</v>
      </c>
    </row>
    <row r="479" spans="1:20" ht="28.5">
      <c r="A479" s="7" t="s">
        <v>2244</v>
      </c>
      <c r="C479" s="7" t="s">
        <v>28</v>
      </c>
      <c r="D479" s="7" t="s">
        <v>316</v>
      </c>
      <c r="E479" s="7" t="s">
        <v>141</v>
      </c>
      <c r="F479" s="7">
        <v>136</v>
      </c>
      <c r="G479" s="7">
        <v>0.066</v>
      </c>
      <c r="H479" s="7">
        <v>27.3</v>
      </c>
      <c r="T479" s="7" t="s">
        <v>1416</v>
      </c>
    </row>
    <row r="480" spans="1:20" ht="42.75">
      <c r="A480" s="7" t="s">
        <v>2734</v>
      </c>
      <c r="C480" s="7" t="s">
        <v>28</v>
      </c>
      <c r="D480" s="7" t="s">
        <v>316</v>
      </c>
      <c r="E480" s="7" t="s">
        <v>141</v>
      </c>
      <c r="F480" s="7" t="s">
        <v>2388</v>
      </c>
      <c r="G480" s="7">
        <v>0.066</v>
      </c>
      <c r="H480" s="7">
        <v>27.3</v>
      </c>
      <c r="I480" s="7" t="s">
        <v>843</v>
      </c>
      <c r="T480" s="7" t="s">
        <v>1416</v>
      </c>
    </row>
    <row r="481" spans="1:20" ht="28.5">
      <c r="A481" s="7" t="s">
        <v>477</v>
      </c>
      <c r="C481" s="7" t="s">
        <v>28</v>
      </c>
      <c r="D481" s="7" t="s">
        <v>316</v>
      </c>
      <c r="E481" s="7" t="s">
        <v>442</v>
      </c>
      <c r="F481" s="7">
        <v>981</v>
      </c>
      <c r="G481" s="7">
        <v>0.07</v>
      </c>
      <c r="H481" s="7">
        <v>26.7</v>
      </c>
      <c r="T481" s="7" t="s">
        <v>1416</v>
      </c>
    </row>
    <row r="482" spans="1:20" ht="42.75">
      <c r="A482" s="7" t="s">
        <v>1486</v>
      </c>
      <c r="C482" s="7" t="s">
        <v>28</v>
      </c>
      <c r="D482" s="7" t="s">
        <v>316</v>
      </c>
      <c r="E482" s="7" t="s">
        <v>442</v>
      </c>
      <c r="F482" s="7">
        <v>151</v>
      </c>
      <c r="G482" s="7">
        <v>0.07</v>
      </c>
      <c r="H482" s="7">
        <v>26.7</v>
      </c>
      <c r="I482" s="7" t="s">
        <v>843</v>
      </c>
      <c r="T482" s="7" t="s">
        <v>1416</v>
      </c>
    </row>
    <row r="483" spans="1:20" ht="28.5">
      <c r="A483" s="7" t="s">
        <v>1079</v>
      </c>
      <c r="C483" s="7" t="s">
        <v>28</v>
      </c>
      <c r="D483" s="7" t="s">
        <v>316</v>
      </c>
      <c r="E483" s="7" t="s">
        <v>2618</v>
      </c>
      <c r="F483" s="7">
        <v>3829</v>
      </c>
      <c r="G483" s="7">
        <v>0.07</v>
      </c>
      <c r="H483" s="7">
        <v>26.7</v>
      </c>
      <c r="T483" s="7" t="s">
        <v>1416</v>
      </c>
    </row>
    <row r="484" spans="1:20" ht="42.75">
      <c r="A484" s="7" t="s">
        <v>336</v>
      </c>
      <c r="C484" s="7" t="s">
        <v>28</v>
      </c>
      <c r="D484" s="7" t="s">
        <v>316</v>
      </c>
      <c r="E484" s="7" t="s">
        <v>2618</v>
      </c>
      <c r="F484" s="7" t="s">
        <v>2388</v>
      </c>
      <c r="G484" s="7">
        <v>0.07</v>
      </c>
      <c r="H484" s="7">
        <v>26.7</v>
      </c>
      <c r="I484" s="7" t="s">
        <v>843</v>
      </c>
      <c r="T484" s="7" t="s">
        <v>1416</v>
      </c>
    </row>
    <row r="485" spans="1:20" ht="28.5">
      <c r="A485" s="7" t="s">
        <v>2296</v>
      </c>
      <c r="C485" s="7" t="s">
        <v>28</v>
      </c>
      <c r="D485" s="7" t="s">
        <v>316</v>
      </c>
      <c r="E485" s="7" t="s">
        <v>2615</v>
      </c>
      <c r="F485" s="7">
        <v>9680</v>
      </c>
      <c r="G485" s="7">
        <v>0.07</v>
      </c>
      <c r="H485" s="7">
        <v>26.8</v>
      </c>
      <c r="T485" s="7" t="s">
        <v>1416</v>
      </c>
    </row>
    <row r="486" spans="1:20" ht="42.75">
      <c r="A486" s="7" t="s">
        <v>1704</v>
      </c>
      <c r="C486" s="7" t="s">
        <v>28</v>
      </c>
      <c r="D486" s="7" t="s">
        <v>316</v>
      </c>
      <c r="E486" s="7" t="s">
        <v>2615</v>
      </c>
      <c r="F486" s="7">
        <v>740</v>
      </c>
      <c r="G486" s="7">
        <v>0.07</v>
      </c>
      <c r="H486" s="7">
        <v>26.8</v>
      </c>
      <c r="I486" s="7" t="s">
        <v>843</v>
      </c>
      <c r="T486" s="7" t="s">
        <v>1416</v>
      </c>
    </row>
    <row r="487" spans="1:20" ht="28.5">
      <c r="A487" s="7" t="s">
        <v>158</v>
      </c>
      <c r="C487" s="7" t="s">
        <v>28</v>
      </c>
      <c r="D487" s="7" t="s">
        <v>316</v>
      </c>
      <c r="E487" s="7" t="s">
        <v>1923</v>
      </c>
      <c r="F487" s="7">
        <v>2417</v>
      </c>
      <c r="G487" s="7">
        <v>0.068</v>
      </c>
      <c r="H487" s="7">
        <v>27</v>
      </c>
      <c r="T487" s="7" t="s">
        <v>1416</v>
      </c>
    </row>
    <row r="488" spans="1:20" ht="42.75">
      <c r="A488" s="7" t="s">
        <v>2500</v>
      </c>
      <c r="C488" s="7" t="s">
        <v>28</v>
      </c>
      <c r="D488" s="7" t="s">
        <v>316</v>
      </c>
      <c r="E488" s="7" t="s">
        <v>1923</v>
      </c>
      <c r="F488" s="7">
        <v>1118</v>
      </c>
      <c r="G488" s="7">
        <v>0.068</v>
      </c>
      <c r="H488" s="7">
        <v>27</v>
      </c>
      <c r="I488" s="7" t="s">
        <v>843</v>
      </c>
      <c r="T488" s="7" t="s">
        <v>1416</v>
      </c>
    </row>
    <row r="489" spans="1:20" ht="28.5">
      <c r="A489" s="7" t="s">
        <v>975</v>
      </c>
      <c r="C489" s="7" t="s">
        <v>28</v>
      </c>
      <c r="D489" s="7" t="s">
        <v>316</v>
      </c>
      <c r="E489" s="7" t="s">
        <v>1090</v>
      </c>
      <c r="F489" s="7">
        <v>1716</v>
      </c>
      <c r="G489" s="7">
        <v>0.071</v>
      </c>
      <c r="H489" s="7">
        <v>26.6</v>
      </c>
      <c r="T489" s="7" t="s">
        <v>1416</v>
      </c>
    </row>
    <row r="490" spans="1:20" ht="42.75">
      <c r="A490" s="7" t="s">
        <v>600</v>
      </c>
      <c r="C490" s="7" t="s">
        <v>28</v>
      </c>
      <c r="D490" s="7" t="s">
        <v>316</v>
      </c>
      <c r="E490" s="7" t="s">
        <v>1090</v>
      </c>
      <c r="F490" s="7" t="s">
        <v>2388</v>
      </c>
      <c r="G490" s="7">
        <v>0.071</v>
      </c>
      <c r="H490" s="7">
        <v>26.6</v>
      </c>
      <c r="I490" s="7" t="s">
        <v>843</v>
      </c>
      <c r="T490" s="7" t="s">
        <v>1416</v>
      </c>
    </row>
    <row r="491" spans="1:20" ht="28.5">
      <c r="A491" s="7" t="s">
        <v>1895</v>
      </c>
      <c r="C491" s="7" t="s">
        <v>28</v>
      </c>
      <c r="D491" s="7" t="s">
        <v>316</v>
      </c>
      <c r="E491" s="7" t="s">
        <v>1089</v>
      </c>
      <c r="F491" s="7">
        <v>558</v>
      </c>
      <c r="G491" s="7">
        <v>0.07</v>
      </c>
      <c r="H491" s="7">
        <v>26.7</v>
      </c>
      <c r="T491" s="7" t="s">
        <v>1416</v>
      </c>
    </row>
    <row r="492" spans="1:20" ht="42.75">
      <c r="A492" s="7" t="s">
        <v>752</v>
      </c>
      <c r="C492" s="7" t="s">
        <v>28</v>
      </c>
      <c r="D492" s="7" t="s">
        <v>316</v>
      </c>
      <c r="E492" s="7" t="s">
        <v>1089</v>
      </c>
      <c r="F492" s="7">
        <v>178</v>
      </c>
      <c r="G492" s="7">
        <v>0.07</v>
      </c>
      <c r="H492" s="7">
        <v>26.7</v>
      </c>
      <c r="I492" s="7" t="s">
        <v>843</v>
      </c>
      <c r="T492" s="7" t="s">
        <v>1416</v>
      </c>
    </row>
    <row r="493" spans="1:20" ht="28.5">
      <c r="A493" s="7" t="s">
        <v>1088</v>
      </c>
      <c r="C493" s="7" t="s">
        <v>28</v>
      </c>
      <c r="D493" s="7" t="s">
        <v>316</v>
      </c>
      <c r="E493" s="7" t="s">
        <v>537</v>
      </c>
      <c r="F493" s="7">
        <v>6043</v>
      </c>
      <c r="G493" s="7">
        <v>0.066</v>
      </c>
      <c r="H493" s="7">
        <v>27.3</v>
      </c>
      <c r="T493" s="7" t="s">
        <v>1416</v>
      </c>
    </row>
    <row r="494" spans="1:20" ht="28.5">
      <c r="A494" s="7" t="s">
        <v>589</v>
      </c>
      <c r="C494" s="7" t="s">
        <v>28</v>
      </c>
      <c r="D494" s="7" t="s">
        <v>316</v>
      </c>
      <c r="E494" s="7" t="s">
        <v>537</v>
      </c>
      <c r="F494" s="7" t="s">
        <v>2388</v>
      </c>
      <c r="G494" s="7">
        <v>0.066</v>
      </c>
      <c r="H494" s="7">
        <v>27.3</v>
      </c>
      <c r="I494" s="7" t="s">
        <v>843</v>
      </c>
      <c r="T494" s="7" t="s">
        <v>1416</v>
      </c>
    </row>
    <row r="495" spans="1:20" ht="28.5">
      <c r="A495" s="7" t="s">
        <v>2648</v>
      </c>
      <c r="C495" s="7" t="s">
        <v>28</v>
      </c>
      <c r="D495" s="7" t="s">
        <v>316</v>
      </c>
      <c r="E495" s="7" t="s">
        <v>2625</v>
      </c>
      <c r="F495" s="7">
        <v>4648</v>
      </c>
      <c r="G495" s="7">
        <v>0.07</v>
      </c>
      <c r="H495" s="7">
        <v>26.7</v>
      </c>
      <c r="T495" s="7" t="s">
        <v>1416</v>
      </c>
    </row>
    <row r="496" spans="1:20" ht="42.75">
      <c r="A496" s="7" t="s">
        <v>2730</v>
      </c>
      <c r="C496" s="7" t="s">
        <v>28</v>
      </c>
      <c r="D496" s="7" t="s">
        <v>316</v>
      </c>
      <c r="E496" s="7" t="s">
        <v>2625</v>
      </c>
      <c r="F496" s="7">
        <v>706</v>
      </c>
      <c r="G496" s="7">
        <v>0.07</v>
      </c>
      <c r="H496" s="7">
        <v>26.7</v>
      </c>
      <c r="I496" s="7" t="s">
        <v>843</v>
      </c>
      <c r="T496" s="7" t="s">
        <v>1416</v>
      </c>
    </row>
    <row r="497" ht="12.75" customHeight="1"/>
    <row r="498" ht="185.25">
      <c r="A498" s="7" t="s">
        <v>1126</v>
      </c>
    </row>
    <row r="499" ht="114">
      <c r="A499" s="7" t="s">
        <v>1657</v>
      </c>
    </row>
    <row r="500" ht="12.75" customHeight="1"/>
    <row r="501" ht="12.75" customHeight="1"/>
  </sheetData>
  <mergeCells count="3">
    <mergeCell ref="A1:D1"/>
    <mergeCell ref="A498:G498"/>
    <mergeCell ref="A499:G499"/>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817"/>
  <sheetViews>
    <sheetView workbookViewId="0" topLeftCell="A1"/>
  </sheetViews>
  <sheetFormatPr defaultColWidth="9.140625" defaultRowHeight="15" customHeight="1"/>
  <cols>
    <col min="1" max="1" width="17.421875" style="0" customWidth="1"/>
    <col min="2" max="2" width="13.140625" style="0" customWidth="1"/>
    <col min="3" max="3" width="40.7109375" style="0" customWidth="1"/>
    <col min="4" max="4" width="12.57421875" style="0" customWidth="1"/>
    <col min="5" max="5" width="15.57421875" style="0" customWidth="1"/>
    <col min="6" max="6" width="12.57421875" style="0" customWidth="1"/>
    <col min="7" max="7" width="9.140625" style="0" customWidth="1"/>
  </cols>
  <sheetData>
    <row r="1" ht="15" customHeight="1">
      <c r="A1" s="1" t="s">
        <v>1880</v>
      </c>
    </row>
    <row r="2" spans="1:2" ht="57">
      <c r="A2" s="114" t="s">
        <v>1544</v>
      </c>
      <c r="B2" s="67"/>
    </row>
    <row r="3" ht="20.25">
      <c r="A3" s="137"/>
    </row>
    <row r="4" spans="1:7" ht="28.5">
      <c r="A4" s="7" t="s">
        <v>512</v>
      </c>
      <c r="B4" s="7" t="s">
        <v>4</v>
      </c>
      <c r="C4" s="7" t="s">
        <v>2511</v>
      </c>
      <c r="D4" s="7" t="s">
        <v>2002</v>
      </c>
      <c r="E4" s="7" t="s">
        <v>1579</v>
      </c>
      <c r="F4" s="7" t="s">
        <v>2710</v>
      </c>
      <c r="G4" s="7" t="s">
        <v>1511</v>
      </c>
    </row>
    <row r="5" spans="1:7" ht="57">
      <c r="A5" s="7" t="s">
        <v>2447</v>
      </c>
      <c r="B5" s="7">
        <v>2011</v>
      </c>
      <c r="C5" s="7" t="s">
        <v>562</v>
      </c>
      <c r="D5" s="7">
        <v>1</v>
      </c>
      <c r="E5" s="7">
        <v>720</v>
      </c>
      <c r="F5" s="7" t="s">
        <v>316</v>
      </c>
      <c r="G5" s="7" t="s">
        <v>1471</v>
      </c>
    </row>
    <row r="6" spans="1:7" ht="28.5">
      <c r="A6" s="7" t="s">
        <v>2575</v>
      </c>
      <c r="B6" s="7">
        <v>2011</v>
      </c>
      <c r="C6" s="7" t="s">
        <v>955</v>
      </c>
      <c r="D6" s="7">
        <v>1</v>
      </c>
      <c r="E6" s="7">
        <v>498.9</v>
      </c>
      <c r="F6" s="7" t="s">
        <v>1550</v>
      </c>
      <c r="G6" s="7" t="s">
        <v>1419</v>
      </c>
    </row>
    <row r="7" spans="1:7" ht="28.5">
      <c r="A7" s="7" t="s">
        <v>2575</v>
      </c>
      <c r="B7" s="7">
        <v>2013</v>
      </c>
      <c r="C7" s="7" t="s">
        <v>357</v>
      </c>
      <c r="D7" s="7">
        <v>1</v>
      </c>
      <c r="E7" s="7">
        <v>515</v>
      </c>
      <c r="F7" s="7" t="s">
        <v>1550</v>
      </c>
      <c r="G7" s="7" t="s">
        <v>1419</v>
      </c>
    </row>
    <row r="8" spans="1:7" ht="15" customHeight="1">
      <c r="A8" s="7" t="s">
        <v>2575</v>
      </c>
      <c r="B8" s="7">
        <v>2014</v>
      </c>
      <c r="C8" s="7" t="s">
        <v>899</v>
      </c>
      <c r="D8" s="7">
        <v>1</v>
      </c>
      <c r="E8" s="7">
        <v>503</v>
      </c>
      <c r="F8" s="7" t="s">
        <v>1550</v>
      </c>
      <c r="G8" s="7" t="s">
        <v>1419</v>
      </c>
    </row>
    <row r="9" spans="1:7" ht="15" customHeight="1">
      <c r="A9" s="7" t="s">
        <v>2575</v>
      </c>
      <c r="B9" s="7">
        <v>2020</v>
      </c>
      <c r="C9" s="7" t="s">
        <v>1288</v>
      </c>
      <c r="D9" s="7">
        <v>30</v>
      </c>
      <c r="E9" s="7">
        <v>201</v>
      </c>
      <c r="F9" s="7" t="s">
        <v>1550</v>
      </c>
      <c r="G9" s="7" t="s">
        <v>1419</v>
      </c>
    </row>
    <row r="10" spans="1:7" ht="15" customHeight="1">
      <c r="A10" s="7" t="s">
        <v>2575</v>
      </c>
      <c r="B10" s="7">
        <v>2011</v>
      </c>
      <c r="C10" s="7" t="s">
        <v>2043</v>
      </c>
      <c r="D10" s="7">
        <v>30</v>
      </c>
      <c r="E10" s="7">
        <v>150</v>
      </c>
      <c r="F10" s="7" t="s">
        <v>1542</v>
      </c>
      <c r="G10" s="7" t="s">
        <v>1419</v>
      </c>
    </row>
    <row r="11" spans="1:7" ht="15" customHeight="1">
      <c r="A11" s="7" t="s">
        <v>2575</v>
      </c>
      <c r="B11" s="7">
        <v>2011</v>
      </c>
      <c r="C11" s="7" t="s">
        <v>2046</v>
      </c>
      <c r="D11" s="7">
        <v>30</v>
      </c>
      <c r="E11" s="7">
        <v>150</v>
      </c>
      <c r="F11" s="7" t="s">
        <v>1542</v>
      </c>
      <c r="G11" s="7" t="s">
        <v>1419</v>
      </c>
    </row>
    <row r="12" spans="1:7" ht="28.5">
      <c r="A12" s="7" t="s">
        <v>2575</v>
      </c>
      <c r="B12" s="7">
        <v>2011</v>
      </c>
      <c r="C12" s="7" t="s">
        <v>2711</v>
      </c>
      <c r="D12" s="7">
        <v>1</v>
      </c>
      <c r="E12" s="7">
        <v>240</v>
      </c>
      <c r="F12" s="7" t="s">
        <v>1542</v>
      </c>
      <c r="G12" s="7" t="s">
        <v>1419</v>
      </c>
    </row>
    <row r="13" spans="1:7" ht="28.5">
      <c r="A13" s="7" t="s">
        <v>2575</v>
      </c>
      <c r="B13" s="7">
        <v>2011</v>
      </c>
      <c r="C13" s="7" t="s">
        <v>2714</v>
      </c>
      <c r="D13" s="7">
        <v>1</v>
      </c>
      <c r="E13" s="7">
        <v>240</v>
      </c>
      <c r="F13" s="7" t="s">
        <v>1542</v>
      </c>
      <c r="G13" s="7" t="s">
        <v>1419</v>
      </c>
    </row>
    <row r="14" spans="1:7" ht="28.5">
      <c r="A14" s="7" t="s">
        <v>2575</v>
      </c>
      <c r="B14" s="7">
        <v>2011</v>
      </c>
      <c r="C14" s="7" t="s">
        <v>2713</v>
      </c>
      <c r="D14" s="7">
        <v>1</v>
      </c>
      <c r="E14" s="7">
        <v>240</v>
      </c>
      <c r="F14" s="7" t="s">
        <v>1542</v>
      </c>
      <c r="G14" s="7" t="s">
        <v>1419</v>
      </c>
    </row>
    <row r="15" spans="1:7" ht="28.5">
      <c r="A15" s="7" t="s">
        <v>2575</v>
      </c>
      <c r="B15" s="7">
        <v>2013</v>
      </c>
      <c r="C15" s="7" t="s">
        <v>2169</v>
      </c>
      <c r="D15" s="7">
        <v>1</v>
      </c>
      <c r="E15" s="7">
        <v>231</v>
      </c>
      <c r="F15" s="7" t="s">
        <v>1542</v>
      </c>
      <c r="G15" s="7" t="s">
        <v>1419</v>
      </c>
    </row>
    <row r="16" spans="1:7" ht="28.5">
      <c r="A16" s="7" t="s">
        <v>2575</v>
      </c>
      <c r="B16" s="7">
        <v>2013</v>
      </c>
      <c r="C16" s="7" t="s">
        <v>2170</v>
      </c>
      <c r="D16" s="7">
        <v>1</v>
      </c>
      <c r="E16" s="7">
        <v>242</v>
      </c>
      <c r="F16" s="7" t="s">
        <v>1542</v>
      </c>
      <c r="G16" s="7" t="s">
        <v>1419</v>
      </c>
    </row>
    <row r="17" spans="1:7" ht="28.5">
      <c r="A17" s="7" t="s">
        <v>2575</v>
      </c>
      <c r="B17" s="7">
        <v>2013</v>
      </c>
      <c r="C17" s="7" t="s">
        <v>2168</v>
      </c>
      <c r="D17" s="7">
        <v>1</v>
      </c>
      <c r="E17" s="7">
        <v>231</v>
      </c>
      <c r="F17" s="7" t="s">
        <v>1542</v>
      </c>
      <c r="G17" s="7" t="s">
        <v>1419</v>
      </c>
    </row>
    <row r="18" spans="1:7" ht="15" customHeight="1">
      <c r="A18" s="4" t="s">
        <v>2575</v>
      </c>
      <c r="B18" s="7">
        <v>2014</v>
      </c>
      <c r="C18" s="7" t="s">
        <v>2512</v>
      </c>
      <c r="D18" s="7">
        <v>1</v>
      </c>
      <c r="E18" s="7">
        <v>231</v>
      </c>
      <c r="F18" s="7" t="s">
        <v>1542</v>
      </c>
      <c r="G18" s="7" t="s">
        <v>1419</v>
      </c>
    </row>
    <row r="19" spans="1:7" ht="15" customHeight="1">
      <c r="A19" s="4" t="s">
        <v>2575</v>
      </c>
      <c r="B19" s="7">
        <v>2014</v>
      </c>
      <c r="C19" s="7" t="s">
        <v>2513</v>
      </c>
      <c r="D19" s="7">
        <v>1</v>
      </c>
      <c r="E19" s="7">
        <v>242</v>
      </c>
      <c r="F19" s="7" t="s">
        <v>1542</v>
      </c>
      <c r="G19" s="7" t="s">
        <v>1419</v>
      </c>
    </row>
    <row r="20" spans="1:7" ht="15" customHeight="1">
      <c r="A20" s="7" t="s">
        <v>2575</v>
      </c>
      <c r="B20" s="7">
        <v>2014</v>
      </c>
      <c r="C20" s="7" t="s">
        <v>2517</v>
      </c>
      <c r="D20" s="7">
        <v>1</v>
      </c>
      <c r="E20" s="7">
        <v>231</v>
      </c>
      <c r="F20" s="7" t="s">
        <v>1542</v>
      </c>
      <c r="G20" s="7" t="s">
        <v>1419</v>
      </c>
    </row>
    <row r="21" spans="1:7" ht="28.5">
      <c r="A21" s="7" t="s">
        <v>2575</v>
      </c>
      <c r="B21" s="7">
        <v>2015</v>
      </c>
      <c r="C21" s="7" t="s">
        <v>2568</v>
      </c>
      <c r="D21" s="7">
        <v>1</v>
      </c>
      <c r="E21" s="7">
        <v>52</v>
      </c>
      <c r="F21" s="7" t="s">
        <v>1542</v>
      </c>
      <c r="G21" s="7" t="s">
        <v>1419</v>
      </c>
    </row>
    <row r="22" spans="1:7" ht="28.5">
      <c r="A22" s="7" t="s">
        <v>1703</v>
      </c>
      <c r="B22" s="7">
        <v>2011</v>
      </c>
      <c r="C22" s="7" t="s">
        <v>2530</v>
      </c>
      <c r="D22" s="7">
        <v>0</v>
      </c>
      <c r="E22" s="7">
        <v>4.49</v>
      </c>
      <c r="F22" s="7" t="s">
        <v>1535</v>
      </c>
      <c r="G22" s="7" t="s">
        <v>1620</v>
      </c>
    </row>
    <row r="23" spans="1:7" ht="28.5">
      <c r="A23" s="7" t="s">
        <v>1703</v>
      </c>
      <c r="B23" s="7">
        <v>2011</v>
      </c>
      <c r="C23" s="7" t="s">
        <v>2530</v>
      </c>
      <c r="D23" s="7">
        <v>0</v>
      </c>
      <c r="E23" s="7">
        <v>3.95</v>
      </c>
      <c r="F23" s="7" t="s">
        <v>1535</v>
      </c>
      <c r="G23" s="7" t="s">
        <v>1620</v>
      </c>
    </row>
    <row r="24" spans="1:7" ht="28.5">
      <c r="A24" s="7" t="s">
        <v>1703</v>
      </c>
      <c r="B24" s="7">
        <v>2011</v>
      </c>
      <c r="C24" s="7" t="s">
        <v>2530</v>
      </c>
      <c r="D24" s="7">
        <v>0</v>
      </c>
      <c r="E24" s="7">
        <v>3.2</v>
      </c>
      <c r="F24" s="7" t="s">
        <v>1535</v>
      </c>
      <c r="G24" s="7" t="s">
        <v>1620</v>
      </c>
    </row>
    <row r="25" spans="1:7" ht="42.75">
      <c r="A25" s="7" t="s">
        <v>1703</v>
      </c>
      <c r="B25" s="7">
        <v>2012</v>
      </c>
      <c r="C25" s="7" t="s">
        <v>1974</v>
      </c>
      <c r="D25" s="7">
        <v>0</v>
      </c>
      <c r="E25" s="7">
        <v>15</v>
      </c>
      <c r="F25" s="7" t="s">
        <v>1535</v>
      </c>
      <c r="G25" s="7" t="s">
        <v>1620</v>
      </c>
    </row>
    <row r="26" spans="1:7" ht="28.5">
      <c r="A26" s="7" t="s">
        <v>1703</v>
      </c>
      <c r="B26" s="7">
        <v>2012</v>
      </c>
      <c r="C26" s="7" t="s">
        <v>2530</v>
      </c>
      <c r="D26" s="7">
        <v>0</v>
      </c>
      <c r="E26" s="7">
        <v>10</v>
      </c>
      <c r="F26" s="7" t="s">
        <v>1535</v>
      </c>
      <c r="G26" s="7" t="s">
        <v>1620</v>
      </c>
    </row>
    <row r="27" spans="1:7" ht="28.5">
      <c r="A27" s="7" t="s">
        <v>1703</v>
      </c>
      <c r="B27" s="7">
        <v>2012</v>
      </c>
      <c r="C27" s="7" t="s">
        <v>2530</v>
      </c>
      <c r="D27" s="7">
        <v>0</v>
      </c>
      <c r="E27" s="7">
        <v>10</v>
      </c>
      <c r="F27" s="7" t="s">
        <v>1535</v>
      </c>
      <c r="G27" s="7" t="s">
        <v>1620</v>
      </c>
    </row>
    <row r="28" spans="1:7" ht="42.75">
      <c r="A28" s="7" t="s">
        <v>1703</v>
      </c>
      <c r="B28" s="7">
        <v>2013</v>
      </c>
      <c r="C28" s="7" t="s">
        <v>2558</v>
      </c>
      <c r="D28" s="7">
        <v>0</v>
      </c>
      <c r="E28" s="7">
        <v>0.498</v>
      </c>
      <c r="F28" s="7" t="s">
        <v>1535</v>
      </c>
      <c r="G28" s="7" t="s">
        <v>1620</v>
      </c>
    </row>
    <row r="29" spans="1:7" ht="57">
      <c r="A29" s="7" t="s">
        <v>1703</v>
      </c>
      <c r="B29" s="7">
        <v>2013</v>
      </c>
      <c r="C29" s="7" t="s">
        <v>1015</v>
      </c>
      <c r="D29" s="7">
        <v>0</v>
      </c>
      <c r="E29" s="7">
        <v>0.36</v>
      </c>
      <c r="F29" s="7" t="s">
        <v>1535</v>
      </c>
      <c r="G29" s="7" t="s">
        <v>1620</v>
      </c>
    </row>
    <row r="30" spans="1:7" ht="57">
      <c r="A30" s="7" t="s">
        <v>1703</v>
      </c>
      <c r="B30" s="7">
        <v>2013</v>
      </c>
      <c r="C30" s="7" t="s">
        <v>2133</v>
      </c>
      <c r="D30" s="7">
        <v>0</v>
      </c>
      <c r="E30" s="7">
        <v>0.499</v>
      </c>
      <c r="F30" s="7" t="s">
        <v>1535</v>
      </c>
      <c r="G30" s="7" t="s">
        <v>1620</v>
      </c>
    </row>
    <row r="31" spans="1:7" ht="71.25">
      <c r="A31" s="7" t="s">
        <v>1703</v>
      </c>
      <c r="B31" s="7">
        <v>2013</v>
      </c>
      <c r="C31" s="7" t="s">
        <v>1150</v>
      </c>
      <c r="D31" s="7">
        <v>0</v>
      </c>
      <c r="E31" s="7">
        <v>1</v>
      </c>
      <c r="F31" s="7" t="s">
        <v>1535</v>
      </c>
      <c r="G31" s="7" t="s">
        <v>1620</v>
      </c>
    </row>
    <row r="32" spans="1:7" ht="57">
      <c r="A32" s="7" t="s">
        <v>1703</v>
      </c>
      <c r="B32" s="7">
        <v>2013</v>
      </c>
      <c r="C32" s="7" t="s">
        <v>50</v>
      </c>
      <c r="D32" s="7">
        <v>0</v>
      </c>
      <c r="E32" s="7">
        <v>0.775</v>
      </c>
      <c r="F32" s="7" t="s">
        <v>1535</v>
      </c>
      <c r="G32" s="7" t="s">
        <v>1620</v>
      </c>
    </row>
    <row r="33" spans="1:7" ht="85.5">
      <c r="A33" s="7" t="s">
        <v>1703</v>
      </c>
      <c r="B33" s="7">
        <v>2013</v>
      </c>
      <c r="C33" s="7" t="s">
        <v>3</v>
      </c>
      <c r="D33" s="7">
        <v>0</v>
      </c>
      <c r="E33" s="7">
        <v>17.812</v>
      </c>
      <c r="F33" s="7" t="s">
        <v>1535</v>
      </c>
      <c r="G33" s="7" t="s">
        <v>1620</v>
      </c>
    </row>
    <row r="34" spans="1:7" ht="57">
      <c r="A34" s="7" t="s">
        <v>1703</v>
      </c>
      <c r="B34" s="7">
        <v>2013</v>
      </c>
      <c r="C34" s="7" t="s">
        <v>433</v>
      </c>
      <c r="D34" s="7">
        <v>0</v>
      </c>
      <c r="E34" s="7">
        <v>9.8</v>
      </c>
      <c r="F34" s="7" t="s">
        <v>1535</v>
      </c>
      <c r="G34" s="7" t="s">
        <v>1620</v>
      </c>
    </row>
    <row r="35" spans="1:7" ht="85.5">
      <c r="A35" s="7" t="s">
        <v>1703</v>
      </c>
      <c r="B35" s="7">
        <v>2013</v>
      </c>
      <c r="C35" s="7" t="s">
        <v>2103</v>
      </c>
      <c r="D35" s="7">
        <v>0</v>
      </c>
      <c r="E35" s="7">
        <v>0.498</v>
      </c>
      <c r="F35" s="7" t="s">
        <v>1535</v>
      </c>
      <c r="G35" s="7" t="s">
        <v>1620</v>
      </c>
    </row>
    <row r="36" spans="1:7" ht="57">
      <c r="A36" s="7" t="s">
        <v>1703</v>
      </c>
      <c r="B36" s="7">
        <v>2013</v>
      </c>
      <c r="C36" s="7" t="s">
        <v>2748</v>
      </c>
      <c r="D36" s="7">
        <v>0</v>
      </c>
      <c r="E36" s="7">
        <v>2.852</v>
      </c>
      <c r="F36" s="7" t="s">
        <v>1535</v>
      </c>
      <c r="G36" s="7" t="s">
        <v>1620</v>
      </c>
    </row>
    <row r="37" spans="1:7" ht="28.5">
      <c r="A37" s="7" t="s">
        <v>1703</v>
      </c>
      <c r="B37" s="7">
        <v>2013</v>
      </c>
      <c r="C37" s="7" t="s">
        <v>2530</v>
      </c>
      <c r="D37" s="7">
        <v>0</v>
      </c>
      <c r="E37" s="7">
        <v>0.6</v>
      </c>
      <c r="F37" s="7" t="s">
        <v>1535</v>
      </c>
      <c r="G37" s="7" t="s">
        <v>1620</v>
      </c>
    </row>
    <row r="38" spans="1:7" ht="28.5">
      <c r="A38" s="7" t="s">
        <v>1703</v>
      </c>
      <c r="B38" s="7">
        <v>2014</v>
      </c>
      <c r="C38" s="7" t="s">
        <v>1215</v>
      </c>
      <c r="D38" s="7">
        <v>0</v>
      </c>
      <c r="E38" s="7">
        <v>30</v>
      </c>
      <c r="F38" s="7" t="s">
        <v>1535</v>
      </c>
      <c r="G38" s="7" t="s">
        <v>1620</v>
      </c>
    </row>
    <row r="39" spans="1:7" ht="28.5">
      <c r="A39" s="7" t="s">
        <v>1703</v>
      </c>
      <c r="B39" s="7">
        <v>2015</v>
      </c>
      <c r="C39" s="7" t="s">
        <v>1543</v>
      </c>
      <c r="D39" s="7">
        <v>0</v>
      </c>
      <c r="E39" s="7">
        <v>215</v>
      </c>
      <c r="F39" s="7" t="s">
        <v>1535</v>
      </c>
      <c r="G39" s="7" t="s">
        <v>1620</v>
      </c>
    </row>
    <row r="40" spans="1:7" ht="42.75">
      <c r="A40" s="7" t="s">
        <v>1703</v>
      </c>
      <c r="B40" s="7">
        <v>2012</v>
      </c>
      <c r="C40" s="7" t="s">
        <v>1732</v>
      </c>
      <c r="D40" s="7">
        <v>1</v>
      </c>
      <c r="E40" s="7">
        <v>140</v>
      </c>
      <c r="F40" s="7" t="s">
        <v>1550</v>
      </c>
      <c r="G40" s="7" t="s">
        <v>1620</v>
      </c>
    </row>
    <row r="41" spans="1:7" ht="42.75">
      <c r="A41" s="7" t="s">
        <v>1703</v>
      </c>
      <c r="B41" s="7">
        <v>2012</v>
      </c>
      <c r="C41" s="7" t="s">
        <v>1013</v>
      </c>
      <c r="D41" s="7">
        <v>1</v>
      </c>
      <c r="E41" s="7">
        <v>140</v>
      </c>
      <c r="F41" s="7" t="s">
        <v>1550</v>
      </c>
      <c r="G41" s="7" t="s">
        <v>1620</v>
      </c>
    </row>
    <row r="42" spans="1:7" ht="57">
      <c r="A42" s="7" t="s">
        <v>1703</v>
      </c>
      <c r="B42" s="7">
        <v>2014</v>
      </c>
      <c r="C42" s="7" t="s">
        <v>868</v>
      </c>
      <c r="D42" s="7">
        <v>0</v>
      </c>
      <c r="E42" s="7">
        <v>150</v>
      </c>
      <c r="F42" s="7" t="s">
        <v>1550</v>
      </c>
      <c r="G42" s="7" t="s">
        <v>1620</v>
      </c>
    </row>
    <row r="43" spans="1:7" ht="57">
      <c r="A43" s="7" t="s">
        <v>1703</v>
      </c>
      <c r="B43" s="7">
        <v>2015</v>
      </c>
      <c r="C43" s="7" t="s">
        <v>867</v>
      </c>
      <c r="D43" s="7">
        <v>0</v>
      </c>
      <c r="E43" s="7">
        <v>150</v>
      </c>
      <c r="F43" s="7" t="s">
        <v>1550</v>
      </c>
      <c r="G43" s="7" t="s">
        <v>1620</v>
      </c>
    </row>
    <row r="44" spans="1:7" ht="85.5">
      <c r="A44" s="7" t="s">
        <v>1703</v>
      </c>
      <c r="B44" s="7">
        <v>2011</v>
      </c>
      <c r="C44" s="7" t="s">
        <v>2405</v>
      </c>
      <c r="D44" s="7" t="s">
        <v>1550</v>
      </c>
      <c r="E44" s="7">
        <v>683</v>
      </c>
      <c r="F44" s="7" t="s">
        <v>1550</v>
      </c>
      <c r="G44" s="7" t="s">
        <v>1620</v>
      </c>
    </row>
    <row r="45" spans="1:7" ht="42.75">
      <c r="A45" s="7" t="s">
        <v>1703</v>
      </c>
      <c r="B45" s="7">
        <v>2012</v>
      </c>
      <c r="C45" s="7" t="s">
        <v>1196</v>
      </c>
      <c r="D45" s="7">
        <v>1</v>
      </c>
      <c r="E45" s="7">
        <v>184</v>
      </c>
      <c r="F45" s="7" t="s">
        <v>1542</v>
      </c>
      <c r="G45" s="7" t="s">
        <v>1620</v>
      </c>
    </row>
    <row r="46" spans="1:7" ht="42.75">
      <c r="A46" s="7" t="s">
        <v>1703</v>
      </c>
      <c r="B46" s="7">
        <v>2012</v>
      </c>
      <c r="C46" s="7" t="s">
        <v>688</v>
      </c>
      <c r="D46" s="7">
        <v>1</v>
      </c>
      <c r="E46" s="7">
        <v>184</v>
      </c>
      <c r="F46" s="7" t="s">
        <v>1542</v>
      </c>
      <c r="G46" s="7" t="s">
        <v>1620</v>
      </c>
    </row>
    <row r="47" spans="1:7" ht="42.75">
      <c r="A47" s="7" t="s">
        <v>1703</v>
      </c>
      <c r="B47" s="7">
        <v>2011</v>
      </c>
      <c r="C47" s="7" t="s">
        <v>2036</v>
      </c>
      <c r="D47" s="7">
        <v>1</v>
      </c>
      <c r="E47" s="7">
        <v>5.3</v>
      </c>
      <c r="F47" s="7" t="s">
        <v>1675</v>
      </c>
      <c r="G47" s="7" t="s">
        <v>1620</v>
      </c>
    </row>
    <row r="48" spans="1:7" ht="42.75">
      <c r="A48" s="7" t="s">
        <v>1703</v>
      </c>
      <c r="B48" s="7">
        <v>2011</v>
      </c>
      <c r="C48" s="7" t="s">
        <v>1881</v>
      </c>
      <c r="D48" s="7">
        <v>1</v>
      </c>
      <c r="E48" s="7">
        <v>6.5</v>
      </c>
      <c r="F48" s="7" t="s">
        <v>1675</v>
      </c>
      <c r="G48" s="7" t="s">
        <v>1620</v>
      </c>
    </row>
    <row r="49" spans="1:7" ht="28.5">
      <c r="A49" s="7" t="s">
        <v>1703</v>
      </c>
      <c r="B49" s="7">
        <v>2011</v>
      </c>
      <c r="C49" s="7" t="s">
        <v>2147</v>
      </c>
      <c r="D49" s="7">
        <v>0</v>
      </c>
      <c r="E49" s="7">
        <v>9.5</v>
      </c>
      <c r="F49" s="7" t="s">
        <v>1675</v>
      </c>
      <c r="G49" s="7" t="s">
        <v>1620</v>
      </c>
    </row>
    <row r="50" spans="1:7" ht="57">
      <c r="A50" s="7" t="s">
        <v>1703</v>
      </c>
      <c r="B50" s="7">
        <v>2011</v>
      </c>
      <c r="C50" s="7" t="s">
        <v>2262</v>
      </c>
      <c r="D50" s="7">
        <v>0</v>
      </c>
      <c r="E50" s="7">
        <v>20</v>
      </c>
      <c r="F50" s="7" t="s">
        <v>1675</v>
      </c>
      <c r="G50" s="7" t="s">
        <v>1620</v>
      </c>
    </row>
    <row r="51" spans="1:7" ht="42.75">
      <c r="A51" s="7" t="s">
        <v>1703</v>
      </c>
      <c r="B51" s="7">
        <v>2011</v>
      </c>
      <c r="C51" s="7" t="s">
        <v>706</v>
      </c>
      <c r="D51" s="7">
        <v>0</v>
      </c>
      <c r="E51" s="7">
        <v>14</v>
      </c>
      <c r="F51" s="7" t="s">
        <v>1675</v>
      </c>
      <c r="G51" s="7" t="s">
        <v>1620</v>
      </c>
    </row>
    <row r="52" spans="1:7" ht="28.5">
      <c r="A52" s="7" t="s">
        <v>1703</v>
      </c>
      <c r="B52" s="7">
        <v>2011</v>
      </c>
      <c r="C52" s="7" t="s">
        <v>1664</v>
      </c>
      <c r="D52" s="7">
        <v>0</v>
      </c>
      <c r="E52" s="7">
        <v>1.17</v>
      </c>
      <c r="F52" s="7" t="s">
        <v>1675</v>
      </c>
      <c r="G52" s="7" t="s">
        <v>1620</v>
      </c>
    </row>
    <row r="53" spans="1:7" ht="15" customHeight="1">
      <c r="A53" s="7" t="s">
        <v>1703</v>
      </c>
      <c r="B53" s="7">
        <v>2011</v>
      </c>
      <c r="C53" s="7" t="s">
        <v>1080</v>
      </c>
      <c r="D53" s="7">
        <v>0</v>
      </c>
      <c r="E53" s="7">
        <v>15</v>
      </c>
      <c r="F53" s="7" t="s">
        <v>1675</v>
      </c>
      <c r="G53" s="7" t="s">
        <v>1620</v>
      </c>
    </row>
    <row r="54" spans="1:7" ht="42.75">
      <c r="A54" s="7" t="s">
        <v>1703</v>
      </c>
      <c r="B54" s="7">
        <v>2012</v>
      </c>
      <c r="C54" s="7" t="s">
        <v>898</v>
      </c>
      <c r="D54" s="7">
        <v>1</v>
      </c>
      <c r="E54" s="7">
        <v>3.75</v>
      </c>
      <c r="F54" s="7" t="s">
        <v>1675</v>
      </c>
      <c r="G54" s="7" t="s">
        <v>1620</v>
      </c>
    </row>
    <row r="55" spans="1:7" ht="42.75">
      <c r="A55" s="7" t="s">
        <v>1703</v>
      </c>
      <c r="B55" s="7">
        <v>2012</v>
      </c>
      <c r="C55" s="7" t="s">
        <v>346</v>
      </c>
      <c r="D55" s="7">
        <v>1</v>
      </c>
      <c r="E55" s="7">
        <v>4.8</v>
      </c>
      <c r="F55" s="7" t="s">
        <v>1675</v>
      </c>
      <c r="G55" s="7" t="s">
        <v>1620</v>
      </c>
    </row>
    <row r="56" spans="1:7" ht="42.75">
      <c r="A56" s="7" t="s">
        <v>1703</v>
      </c>
      <c r="B56" s="7">
        <v>2012</v>
      </c>
      <c r="C56" s="7" t="s">
        <v>607</v>
      </c>
      <c r="D56" s="7">
        <v>1</v>
      </c>
      <c r="E56" s="7">
        <v>5.1</v>
      </c>
      <c r="F56" s="7" t="s">
        <v>1675</v>
      </c>
      <c r="G56" s="7" t="s">
        <v>1620</v>
      </c>
    </row>
    <row r="57" spans="1:7" ht="42.75">
      <c r="A57" s="7" t="s">
        <v>1703</v>
      </c>
      <c r="B57" s="7">
        <v>2012</v>
      </c>
      <c r="C57" s="7" t="s">
        <v>280</v>
      </c>
      <c r="D57" s="7">
        <v>1</v>
      </c>
      <c r="E57" s="7">
        <v>8.2</v>
      </c>
      <c r="F57" s="7" t="s">
        <v>1675</v>
      </c>
      <c r="G57" s="7" t="s">
        <v>1620</v>
      </c>
    </row>
    <row r="58" spans="1:7" ht="42.75">
      <c r="A58" s="7" t="s">
        <v>1703</v>
      </c>
      <c r="B58" s="7">
        <v>2012</v>
      </c>
      <c r="C58" s="7" t="s">
        <v>1588</v>
      </c>
      <c r="D58" s="7">
        <v>1</v>
      </c>
      <c r="E58" s="7">
        <v>5</v>
      </c>
      <c r="F58" s="7" t="s">
        <v>1675</v>
      </c>
      <c r="G58" s="7" t="s">
        <v>1620</v>
      </c>
    </row>
    <row r="59" spans="1:7" ht="42.75">
      <c r="A59" s="7" t="s">
        <v>1703</v>
      </c>
      <c r="B59" s="7">
        <v>2012</v>
      </c>
      <c r="C59" s="7" t="s">
        <v>1764</v>
      </c>
      <c r="D59" s="7">
        <v>1</v>
      </c>
      <c r="E59" s="7">
        <v>2.5</v>
      </c>
      <c r="F59" s="7" t="s">
        <v>1675</v>
      </c>
      <c r="G59" s="7" t="s">
        <v>1620</v>
      </c>
    </row>
    <row r="60" spans="1:7" ht="42.75">
      <c r="A60" s="7" t="s">
        <v>1703</v>
      </c>
      <c r="B60" s="7">
        <v>2012</v>
      </c>
      <c r="C60" s="7" t="s">
        <v>690</v>
      </c>
      <c r="D60" s="7">
        <v>1</v>
      </c>
      <c r="E60" s="7">
        <v>6.5</v>
      </c>
      <c r="F60" s="7" t="s">
        <v>1675</v>
      </c>
      <c r="G60" s="7" t="s">
        <v>1620</v>
      </c>
    </row>
    <row r="61" spans="1:7" ht="42.75">
      <c r="A61" s="7" t="s">
        <v>1703</v>
      </c>
      <c r="B61" s="7">
        <v>2014</v>
      </c>
      <c r="C61" s="7" t="s">
        <v>2560</v>
      </c>
      <c r="D61" s="7">
        <v>1</v>
      </c>
      <c r="E61" s="7">
        <v>6.5</v>
      </c>
      <c r="F61" s="7" t="s">
        <v>1675</v>
      </c>
      <c r="G61" s="7" t="s">
        <v>1620</v>
      </c>
    </row>
    <row r="62" spans="1:7" ht="42.75">
      <c r="A62" s="7" t="s">
        <v>1703</v>
      </c>
      <c r="B62" s="7">
        <v>2014</v>
      </c>
      <c r="C62" s="7" t="s">
        <v>1492</v>
      </c>
      <c r="D62" s="7">
        <v>1</v>
      </c>
      <c r="E62" s="7">
        <v>6.5</v>
      </c>
      <c r="F62" s="7" t="s">
        <v>1675</v>
      </c>
      <c r="G62" s="7" t="s">
        <v>1620</v>
      </c>
    </row>
    <row r="63" spans="1:7" ht="71.25">
      <c r="A63" s="7" t="s">
        <v>1703</v>
      </c>
      <c r="B63" s="7">
        <v>2015</v>
      </c>
      <c r="C63" s="7" t="s">
        <v>628</v>
      </c>
      <c r="D63" s="7">
        <v>0</v>
      </c>
      <c r="E63" s="7">
        <v>2.8</v>
      </c>
      <c r="F63" s="7" t="s">
        <v>1675</v>
      </c>
      <c r="G63" s="7" t="s">
        <v>1620</v>
      </c>
    </row>
    <row r="64" spans="1:7" ht="57">
      <c r="A64" s="7" t="s">
        <v>1703</v>
      </c>
      <c r="B64" s="7">
        <v>2015</v>
      </c>
      <c r="C64" s="7" t="s">
        <v>1989</v>
      </c>
      <c r="D64" s="7">
        <v>0</v>
      </c>
      <c r="E64" s="7">
        <v>4.3</v>
      </c>
      <c r="F64" s="7" t="s">
        <v>1675</v>
      </c>
      <c r="G64" s="7" t="s">
        <v>1620</v>
      </c>
    </row>
    <row r="65" spans="1:7" ht="85.5">
      <c r="A65" s="7" t="s">
        <v>1703</v>
      </c>
      <c r="B65" s="7">
        <v>2015</v>
      </c>
      <c r="C65" s="7" t="s">
        <v>1361</v>
      </c>
      <c r="D65" s="7">
        <v>0</v>
      </c>
      <c r="E65" s="7">
        <v>5.5</v>
      </c>
      <c r="F65" s="7" t="s">
        <v>1675</v>
      </c>
      <c r="G65" s="7" t="s">
        <v>1620</v>
      </c>
    </row>
    <row r="66" spans="1:7" ht="42.75">
      <c r="A66" s="7" t="s">
        <v>1703</v>
      </c>
      <c r="B66" s="7">
        <v>2015</v>
      </c>
      <c r="C66" s="7" t="s">
        <v>1315</v>
      </c>
      <c r="D66" s="7">
        <v>0</v>
      </c>
      <c r="E66" s="7">
        <v>1</v>
      </c>
      <c r="F66" s="7" t="s">
        <v>1675</v>
      </c>
      <c r="G66" s="7" t="s">
        <v>1620</v>
      </c>
    </row>
    <row r="67" spans="1:7" ht="85.5">
      <c r="A67" s="7" t="s">
        <v>1703</v>
      </c>
      <c r="B67" s="7">
        <v>2015</v>
      </c>
      <c r="C67" s="7" t="s">
        <v>143</v>
      </c>
      <c r="D67" s="7">
        <v>0</v>
      </c>
      <c r="E67" s="7">
        <v>2</v>
      </c>
      <c r="F67" s="7" t="s">
        <v>1675</v>
      </c>
      <c r="G67" s="7" t="s">
        <v>1620</v>
      </c>
    </row>
    <row r="68" spans="1:7" ht="99.75">
      <c r="A68" s="7" t="s">
        <v>1703</v>
      </c>
      <c r="B68" s="7">
        <v>2015</v>
      </c>
      <c r="C68" s="7" t="s">
        <v>2372</v>
      </c>
      <c r="D68" s="7">
        <v>0</v>
      </c>
      <c r="E68" s="7">
        <v>5.5</v>
      </c>
      <c r="F68" s="7" t="s">
        <v>1675</v>
      </c>
      <c r="G68" s="7" t="s">
        <v>1620</v>
      </c>
    </row>
    <row r="69" spans="1:7" ht="57">
      <c r="A69" s="7" t="s">
        <v>1703</v>
      </c>
      <c r="B69" s="7">
        <v>2015</v>
      </c>
      <c r="C69" s="7" t="s">
        <v>565</v>
      </c>
      <c r="D69" s="7">
        <v>0</v>
      </c>
      <c r="E69" s="7">
        <v>2.1</v>
      </c>
      <c r="F69" s="7" t="s">
        <v>1675</v>
      </c>
      <c r="G69" s="7" t="s">
        <v>1620</v>
      </c>
    </row>
    <row r="70" spans="1:7" ht="57">
      <c r="A70" s="7" t="s">
        <v>1703</v>
      </c>
      <c r="B70" s="7">
        <v>2015</v>
      </c>
      <c r="C70" s="7" t="s">
        <v>2066</v>
      </c>
      <c r="D70" s="7">
        <v>0</v>
      </c>
      <c r="E70" s="7">
        <v>0.85</v>
      </c>
      <c r="F70" s="7" t="s">
        <v>1675</v>
      </c>
      <c r="G70" s="7" t="s">
        <v>1620</v>
      </c>
    </row>
    <row r="71" spans="1:7" ht="42.75">
      <c r="A71" s="7" t="s">
        <v>1703</v>
      </c>
      <c r="B71" s="7">
        <v>2015</v>
      </c>
      <c r="C71" s="7" t="s">
        <v>1488</v>
      </c>
      <c r="D71" s="7">
        <v>0</v>
      </c>
      <c r="E71" s="7">
        <v>0.4</v>
      </c>
      <c r="F71" s="7" t="s">
        <v>1675</v>
      </c>
      <c r="G71" s="7" t="s">
        <v>1620</v>
      </c>
    </row>
    <row r="72" spans="1:7" ht="85.5">
      <c r="A72" s="7" t="s">
        <v>1703</v>
      </c>
      <c r="B72" s="7">
        <v>2015</v>
      </c>
      <c r="C72" s="7" t="s">
        <v>1300</v>
      </c>
      <c r="D72" s="7">
        <v>0</v>
      </c>
      <c r="E72" s="7">
        <v>1</v>
      </c>
      <c r="F72" s="7" t="s">
        <v>1675</v>
      </c>
      <c r="G72" s="7" t="s">
        <v>1620</v>
      </c>
    </row>
    <row r="73" spans="1:7" ht="57">
      <c r="A73" s="7" t="s">
        <v>1703</v>
      </c>
      <c r="B73" s="7">
        <v>2015</v>
      </c>
      <c r="C73" s="7" t="s">
        <v>269</v>
      </c>
      <c r="D73" s="7">
        <v>0</v>
      </c>
      <c r="E73" s="7">
        <v>7.3</v>
      </c>
      <c r="F73" s="7" t="s">
        <v>1675</v>
      </c>
      <c r="G73" s="7" t="s">
        <v>1620</v>
      </c>
    </row>
    <row r="74" spans="1:7" ht="85.5">
      <c r="A74" s="7" t="s">
        <v>1703</v>
      </c>
      <c r="B74" s="7">
        <v>2015</v>
      </c>
      <c r="C74" s="7" t="s">
        <v>208</v>
      </c>
      <c r="D74" s="7">
        <v>0</v>
      </c>
      <c r="E74" s="7">
        <v>6.4</v>
      </c>
      <c r="F74" s="7" t="s">
        <v>1675</v>
      </c>
      <c r="G74" s="7" t="s">
        <v>1620</v>
      </c>
    </row>
    <row r="75" spans="1:7" ht="85.5">
      <c r="A75" s="7" t="s">
        <v>1703</v>
      </c>
      <c r="B75" s="7">
        <v>2015</v>
      </c>
      <c r="C75" s="7" t="s">
        <v>319</v>
      </c>
      <c r="D75" s="7">
        <v>0</v>
      </c>
      <c r="E75" s="7">
        <v>3.6</v>
      </c>
      <c r="F75" s="7" t="s">
        <v>1675</v>
      </c>
      <c r="G75" s="7" t="s">
        <v>1620</v>
      </c>
    </row>
    <row r="76" spans="1:7" ht="85.5">
      <c r="A76" s="7" t="s">
        <v>1703</v>
      </c>
      <c r="B76" s="7">
        <v>2015</v>
      </c>
      <c r="C76" s="7" t="s">
        <v>177</v>
      </c>
      <c r="D76" s="7">
        <v>0</v>
      </c>
      <c r="E76" s="7">
        <v>1.25</v>
      </c>
      <c r="F76" s="7" t="s">
        <v>1675</v>
      </c>
      <c r="G76" s="7" t="s">
        <v>1620</v>
      </c>
    </row>
    <row r="77" spans="1:7" ht="42.75">
      <c r="A77" s="7" t="s">
        <v>1703</v>
      </c>
      <c r="B77" s="7">
        <v>2015</v>
      </c>
      <c r="C77" s="7" t="s">
        <v>1899</v>
      </c>
      <c r="D77" s="7">
        <v>0</v>
      </c>
      <c r="E77" s="7">
        <v>0.838</v>
      </c>
      <c r="F77" s="7" t="s">
        <v>1675</v>
      </c>
      <c r="G77" s="7" t="s">
        <v>1620</v>
      </c>
    </row>
    <row r="78" spans="1:7" ht="42.75">
      <c r="A78" s="7" t="s">
        <v>1703</v>
      </c>
      <c r="B78" s="7">
        <v>2015</v>
      </c>
      <c r="C78" s="7" t="s">
        <v>1067</v>
      </c>
      <c r="D78" s="7">
        <v>0</v>
      </c>
      <c r="E78" s="7">
        <v>0.419</v>
      </c>
      <c r="F78" s="7" t="s">
        <v>1675</v>
      </c>
      <c r="G78" s="7" t="s">
        <v>1620</v>
      </c>
    </row>
    <row r="79" spans="1:7" ht="85.5">
      <c r="A79" s="7" t="s">
        <v>1703</v>
      </c>
      <c r="B79" s="7">
        <v>2015</v>
      </c>
      <c r="C79" s="7" t="s">
        <v>1128</v>
      </c>
      <c r="D79" s="7">
        <v>0</v>
      </c>
      <c r="E79" s="7">
        <v>1.04</v>
      </c>
      <c r="F79" s="7" t="s">
        <v>1675</v>
      </c>
      <c r="G79" s="7" t="s">
        <v>1620</v>
      </c>
    </row>
    <row r="80" spans="1:7" ht="85.5">
      <c r="A80" s="7" t="s">
        <v>1703</v>
      </c>
      <c r="B80" s="7">
        <v>2015</v>
      </c>
      <c r="C80" s="7" t="s">
        <v>299</v>
      </c>
      <c r="D80" s="7">
        <v>0</v>
      </c>
      <c r="E80" s="7">
        <v>2.1</v>
      </c>
      <c r="F80" s="7" t="s">
        <v>1675</v>
      </c>
      <c r="G80" s="7" t="s">
        <v>1620</v>
      </c>
    </row>
    <row r="81" spans="1:7" ht="71.25">
      <c r="A81" s="7" t="s">
        <v>1703</v>
      </c>
      <c r="B81" s="7">
        <v>2015</v>
      </c>
      <c r="C81" s="7" t="s">
        <v>1242</v>
      </c>
      <c r="D81" s="7">
        <v>0</v>
      </c>
      <c r="E81" s="7">
        <v>2</v>
      </c>
      <c r="F81" s="7" t="s">
        <v>1675</v>
      </c>
      <c r="G81" s="7" t="s">
        <v>1620</v>
      </c>
    </row>
    <row r="82" spans="1:7" ht="57">
      <c r="A82" s="7" t="s">
        <v>1703</v>
      </c>
      <c r="B82" s="7">
        <v>2015</v>
      </c>
      <c r="C82" s="7" t="s">
        <v>225</v>
      </c>
      <c r="D82" s="7">
        <v>0</v>
      </c>
      <c r="E82" s="7">
        <v>2.4</v>
      </c>
      <c r="F82" s="7" t="s">
        <v>1675</v>
      </c>
      <c r="G82" s="7" t="s">
        <v>1620</v>
      </c>
    </row>
    <row r="83" spans="1:7" ht="57">
      <c r="A83" s="7" t="s">
        <v>1703</v>
      </c>
      <c r="B83" s="7">
        <v>2015</v>
      </c>
      <c r="C83" s="7" t="s">
        <v>731</v>
      </c>
      <c r="D83" s="7">
        <v>0</v>
      </c>
      <c r="E83" s="7">
        <v>2</v>
      </c>
      <c r="F83" s="7" t="s">
        <v>1675</v>
      </c>
      <c r="G83" s="7" t="s">
        <v>1620</v>
      </c>
    </row>
    <row r="84" spans="1:7" ht="71.25">
      <c r="A84" s="7" t="s">
        <v>1703</v>
      </c>
      <c r="B84" s="7">
        <v>2015</v>
      </c>
      <c r="C84" s="7" t="s">
        <v>2217</v>
      </c>
      <c r="D84" s="7">
        <v>0</v>
      </c>
      <c r="E84" s="7">
        <v>5</v>
      </c>
      <c r="F84" s="7" t="s">
        <v>1675</v>
      </c>
      <c r="G84" s="7" t="s">
        <v>1620</v>
      </c>
    </row>
    <row r="85" spans="1:7" ht="85.5">
      <c r="A85" s="7" t="s">
        <v>1703</v>
      </c>
      <c r="B85" s="7">
        <v>2015</v>
      </c>
      <c r="C85" s="7" t="s">
        <v>2608</v>
      </c>
      <c r="D85" s="7">
        <v>0</v>
      </c>
      <c r="E85" s="7">
        <v>10</v>
      </c>
      <c r="F85" s="7" t="s">
        <v>1675</v>
      </c>
      <c r="G85" s="7" t="s">
        <v>1620</v>
      </c>
    </row>
    <row r="86" spans="1:7" ht="85.5">
      <c r="A86" s="7" t="s">
        <v>1703</v>
      </c>
      <c r="B86" s="7">
        <v>2015</v>
      </c>
      <c r="C86" s="7" t="s">
        <v>915</v>
      </c>
      <c r="D86" s="7">
        <v>0</v>
      </c>
      <c r="E86" s="7">
        <v>5.5</v>
      </c>
      <c r="F86" s="7" t="s">
        <v>1675</v>
      </c>
      <c r="G86" s="7" t="s">
        <v>1620</v>
      </c>
    </row>
    <row r="87" spans="1:7" ht="85.5">
      <c r="A87" s="7" t="s">
        <v>1703</v>
      </c>
      <c r="B87" s="7">
        <v>2015</v>
      </c>
      <c r="C87" s="7" t="s">
        <v>1571</v>
      </c>
      <c r="D87" s="7">
        <v>0</v>
      </c>
      <c r="E87" s="7">
        <v>2</v>
      </c>
      <c r="F87" s="7" t="s">
        <v>1675</v>
      </c>
      <c r="G87" s="7" t="s">
        <v>1620</v>
      </c>
    </row>
    <row r="88" spans="1:7" ht="85.5">
      <c r="A88" s="7" t="s">
        <v>1703</v>
      </c>
      <c r="B88" s="7">
        <v>2015</v>
      </c>
      <c r="C88" s="7" t="s">
        <v>849</v>
      </c>
      <c r="D88" s="7">
        <v>0</v>
      </c>
      <c r="E88" s="7">
        <v>3.4</v>
      </c>
      <c r="F88" s="7" t="s">
        <v>1675</v>
      </c>
      <c r="G88" s="7" t="s">
        <v>1620</v>
      </c>
    </row>
    <row r="89" spans="1:7" ht="57">
      <c r="A89" s="7" t="s">
        <v>1703</v>
      </c>
      <c r="B89" s="7">
        <v>2015</v>
      </c>
      <c r="C89" s="7" t="s">
        <v>1846</v>
      </c>
      <c r="D89" s="7">
        <v>0</v>
      </c>
      <c r="E89" s="7">
        <v>4.67</v>
      </c>
      <c r="F89" s="7" t="s">
        <v>1675</v>
      </c>
      <c r="G89" s="7" t="s">
        <v>1620</v>
      </c>
    </row>
    <row r="90" spans="1:7" ht="85.5">
      <c r="A90" s="7" t="s">
        <v>1703</v>
      </c>
      <c r="B90" s="7">
        <v>2015</v>
      </c>
      <c r="C90" s="7" t="s">
        <v>486</v>
      </c>
      <c r="D90" s="7">
        <v>0</v>
      </c>
      <c r="E90" s="7">
        <v>1.9</v>
      </c>
      <c r="F90" s="7" t="s">
        <v>1675</v>
      </c>
      <c r="G90" s="7" t="s">
        <v>1620</v>
      </c>
    </row>
    <row r="91" spans="1:7" ht="71.25">
      <c r="A91" s="7" t="s">
        <v>1703</v>
      </c>
      <c r="B91" s="7">
        <v>2015</v>
      </c>
      <c r="C91" s="7" t="s">
        <v>756</v>
      </c>
      <c r="D91" s="7">
        <v>0</v>
      </c>
      <c r="E91" s="7">
        <v>3</v>
      </c>
      <c r="F91" s="7" t="s">
        <v>1675</v>
      </c>
      <c r="G91" s="7" t="s">
        <v>1620</v>
      </c>
    </row>
    <row r="92" spans="1:7" ht="85.5">
      <c r="A92" s="7" t="s">
        <v>1703</v>
      </c>
      <c r="B92" s="7">
        <v>2015</v>
      </c>
      <c r="C92" s="7" t="s">
        <v>2754</v>
      </c>
      <c r="D92" s="7">
        <v>0</v>
      </c>
      <c r="E92" s="7">
        <v>5.5</v>
      </c>
      <c r="F92" s="7" t="s">
        <v>1675</v>
      </c>
      <c r="G92" s="7" t="s">
        <v>1620</v>
      </c>
    </row>
    <row r="93" spans="1:7" ht="85.5">
      <c r="A93" s="7" t="s">
        <v>1703</v>
      </c>
      <c r="B93" s="7">
        <v>2015</v>
      </c>
      <c r="C93" s="7" t="s">
        <v>1892</v>
      </c>
      <c r="D93" s="7">
        <v>0</v>
      </c>
      <c r="E93" s="7">
        <v>2.3</v>
      </c>
      <c r="F93" s="7" t="s">
        <v>1675</v>
      </c>
      <c r="G93" s="7" t="s">
        <v>1620</v>
      </c>
    </row>
    <row r="94" spans="1:7" ht="42.75">
      <c r="A94" s="7" t="s">
        <v>1703</v>
      </c>
      <c r="B94" s="7">
        <v>2015</v>
      </c>
      <c r="C94" s="7" t="s">
        <v>2010</v>
      </c>
      <c r="D94" s="7">
        <v>1</v>
      </c>
      <c r="E94" s="7">
        <v>10</v>
      </c>
      <c r="F94" s="7" t="s">
        <v>1675</v>
      </c>
      <c r="G94" s="7" t="s">
        <v>1620</v>
      </c>
    </row>
    <row r="95" spans="1:7" ht="42.75">
      <c r="A95" s="7" t="s">
        <v>1703</v>
      </c>
      <c r="B95" s="7">
        <v>2015</v>
      </c>
      <c r="C95" s="7" t="s">
        <v>90</v>
      </c>
      <c r="D95" s="7">
        <v>1</v>
      </c>
      <c r="E95" s="7">
        <v>8.9</v>
      </c>
      <c r="F95" s="7" t="s">
        <v>1675</v>
      </c>
      <c r="G95" s="7" t="s">
        <v>1620</v>
      </c>
    </row>
    <row r="96" spans="1:7" ht="42.75">
      <c r="A96" s="7" t="s">
        <v>1703</v>
      </c>
      <c r="B96" s="7">
        <v>2015</v>
      </c>
      <c r="C96" s="7" t="s">
        <v>1696</v>
      </c>
      <c r="D96" s="7">
        <v>1</v>
      </c>
      <c r="E96" s="7">
        <v>10</v>
      </c>
      <c r="F96" s="7" t="s">
        <v>1675</v>
      </c>
      <c r="G96" s="7" t="s">
        <v>1620</v>
      </c>
    </row>
    <row r="97" spans="1:7" ht="42.75">
      <c r="A97" s="7" t="s">
        <v>1703</v>
      </c>
      <c r="B97" s="7">
        <v>2015</v>
      </c>
      <c r="C97" s="7" t="s">
        <v>2261</v>
      </c>
      <c r="D97" s="7">
        <v>1</v>
      </c>
      <c r="E97" s="7">
        <v>4</v>
      </c>
      <c r="F97" s="7" t="s">
        <v>1675</v>
      </c>
      <c r="G97" s="7" t="s">
        <v>1620</v>
      </c>
    </row>
    <row r="98" spans="1:7" ht="15" customHeight="1">
      <c r="A98" s="7" t="s">
        <v>1703</v>
      </c>
      <c r="B98" s="7">
        <v>2016</v>
      </c>
      <c r="C98" s="7" t="s">
        <v>962</v>
      </c>
      <c r="D98" s="7">
        <v>0</v>
      </c>
      <c r="E98" s="7">
        <v>78</v>
      </c>
      <c r="F98" s="7" t="s">
        <v>1675</v>
      </c>
      <c r="G98" s="7" t="s">
        <v>1620</v>
      </c>
    </row>
    <row r="99" spans="1:7" ht="15" customHeight="1">
      <c r="A99" s="7" t="s">
        <v>1703</v>
      </c>
      <c r="B99" s="7">
        <v>2016</v>
      </c>
      <c r="C99" s="7" t="s">
        <v>1106</v>
      </c>
      <c r="D99" s="7">
        <v>0</v>
      </c>
      <c r="E99" s="7">
        <v>78</v>
      </c>
      <c r="F99" s="7" t="s">
        <v>1675</v>
      </c>
      <c r="G99" s="7" t="s">
        <v>1620</v>
      </c>
    </row>
    <row r="100" spans="1:7" ht="28.5">
      <c r="A100" s="7" t="s">
        <v>1703</v>
      </c>
      <c r="B100" s="7">
        <v>2016</v>
      </c>
      <c r="C100" s="7" t="s">
        <v>2274</v>
      </c>
      <c r="D100" s="7">
        <v>0</v>
      </c>
      <c r="E100" s="7">
        <v>67</v>
      </c>
      <c r="F100" s="7" t="s">
        <v>1675</v>
      </c>
      <c r="G100" s="7" t="s">
        <v>1620</v>
      </c>
    </row>
    <row r="101" spans="1:7" ht="28.5">
      <c r="A101" s="7" t="s">
        <v>1703</v>
      </c>
      <c r="B101" s="7">
        <v>2016</v>
      </c>
      <c r="C101" s="7" t="s">
        <v>2619</v>
      </c>
      <c r="D101" s="7">
        <v>0</v>
      </c>
      <c r="E101" s="7">
        <v>215</v>
      </c>
      <c r="F101" s="7" t="s">
        <v>1675</v>
      </c>
      <c r="G101" s="7" t="s">
        <v>1620</v>
      </c>
    </row>
    <row r="102" spans="1:7" ht="99.75">
      <c r="A102" s="7" t="s">
        <v>1703</v>
      </c>
      <c r="B102" s="7">
        <v>2013</v>
      </c>
      <c r="C102" s="7" t="s">
        <v>801</v>
      </c>
      <c r="D102" s="7">
        <v>0</v>
      </c>
      <c r="E102" s="7">
        <v>2</v>
      </c>
      <c r="F102" s="7" t="s">
        <v>1029</v>
      </c>
      <c r="G102" s="7" t="s">
        <v>1620</v>
      </c>
    </row>
    <row r="103" spans="1:7" ht="71.25">
      <c r="A103" s="7" t="s">
        <v>1703</v>
      </c>
      <c r="B103" s="7">
        <v>2013</v>
      </c>
      <c r="C103" s="7" t="s">
        <v>1026</v>
      </c>
      <c r="D103" s="7">
        <v>0</v>
      </c>
      <c r="E103" s="7">
        <v>4.5</v>
      </c>
      <c r="F103" s="7" t="s">
        <v>1029</v>
      </c>
      <c r="G103" s="7" t="s">
        <v>1620</v>
      </c>
    </row>
    <row r="104" spans="1:7" ht="57">
      <c r="A104" s="7" t="s">
        <v>1703</v>
      </c>
      <c r="B104" s="7">
        <v>2013</v>
      </c>
      <c r="C104" s="7" t="s">
        <v>2348</v>
      </c>
      <c r="D104" s="7">
        <v>0</v>
      </c>
      <c r="E104" s="7">
        <v>1.6</v>
      </c>
      <c r="F104" s="7" t="s">
        <v>1029</v>
      </c>
      <c r="G104" s="7" t="s">
        <v>1620</v>
      </c>
    </row>
    <row r="105" spans="1:7" ht="71.25">
      <c r="A105" s="7" t="s">
        <v>1703</v>
      </c>
      <c r="B105" s="7">
        <v>2013</v>
      </c>
      <c r="C105" s="7" t="s">
        <v>1082</v>
      </c>
      <c r="D105" s="7">
        <v>0</v>
      </c>
      <c r="E105" s="7">
        <v>6.4</v>
      </c>
      <c r="F105" s="7" t="s">
        <v>1029</v>
      </c>
      <c r="G105" s="7" t="s">
        <v>1620</v>
      </c>
    </row>
    <row r="106" spans="1:7" ht="28.5">
      <c r="A106" s="7" t="s">
        <v>1703</v>
      </c>
      <c r="B106" s="7">
        <v>2011</v>
      </c>
      <c r="C106" s="7" t="s">
        <v>347</v>
      </c>
      <c r="D106" s="7">
        <v>0</v>
      </c>
      <c r="E106" s="7">
        <v>20</v>
      </c>
      <c r="F106" s="7" t="s">
        <v>1882</v>
      </c>
      <c r="G106" s="7" t="s">
        <v>1620</v>
      </c>
    </row>
    <row r="107" spans="1:7" ht="28.5">
      <c r="A107" s="7" t="s">
        <v>1703</v>
      </c>
      <c r="B107" s="7">
        <v>2011</v>
      </c>
      <c r="C107" s="7" t="s">
        <v>347</v>
      </c>
      <c r="D107" s="7">
        <v>0</v>
      </c>
      <c r="E107" s="7">
        <v>10</v>
      </c>
      <c r="F107" s="7" t="s">
        <v>1882</v>
      </c>
      <c r="G107" s="7" t="s">
        <v>1620</v>
      </c>
    </row>
    <row r="108" spans="1:7" ht="28.5">
      <c r="A108" s="7" t="s">
        <v>1703</v>
      </c>
      <c r="B108" s="7">
        <v>2011</v>
      </c>
      <c r="C108" s="7" t="s">
        <v>347</v>
      </c>
      <c r="D108" s="7">
        <v>0</v>
      </c>
      <c r="E108" s="7">
        <v>10</v>
      </c>
      <c r="F108" s="7" t="s">
        <v>1882</v>
      </c>
      <c r="G108" s="7" t="s">
        <v>1620</v>
      </c>
    </row>
    <row r="109" spans="1:7" ht="28.5">
      <c r="A109" s="7" t="s">
        <v>1703</v>
      </c>
      <c r="B109" s="7">
        <v>2011</v>
      </c>
      <c r="C109" s="7" t="s">
        <v>347</v>
      </c>
      <c r="D109" s="7">
        <v>0</v>
      </c>
      <c r="E109" s="7">
        <v>3.33</v>
      </c>
      <c r="F109" s="7" t="s">
        <v>1882</v>
      </c>
      <c r="G109" s="7" t="s">
        <v>1620</v>
      </c>
    </row>
    <row r="110" spans="1:7" ht="28.5">
      <c r="A110" s="7" t="s">
        <v>1703</v>
      </c>
      <c r="B110" s="7">
        <v>2011</v>
      </c>
      <c r="C110" s="7" t="s">
        <v>347</v>
      </c>
      <c r="D110" s="7">
        <v>0</v>
      </c>
      <c r="E110" s="7">
        <v>2.95</v>
      </c>
      <c r="F110" s="7" t="s">
        <v>1882</v>
      </c>
      <c r="G110" s="7" t="s">
        <v>1620</v>
      </c>
    </row>
    <row r="111" spans="1:7" ht="28.5">
      <c r="A111" s="7" t="s">
        <v>1703</v>
      </c>
      <c r="B111" s="7">
        <v>2011</v>
      </c>
      <c r="C111" s="7" t="s">
        <v>347</v>
      </c>
      <c r="D111" s="7">
        <v>0</v>
      </c>
      <c r="E111" s="7">
        <v>0.66</v>
      </c>
      <c r="F111" s="7" t="s">
        <v>1882</v>
      </c>
      <c r="G111" s="7" t="s">
        <v>1620</v>
      </c>
    </row>
    <row r="112" spans="1:7" ht="28.5">
      <c r="A112" s="7" t="s">
        <v>1703</v>
      </c>
      <c r="B112" s="7">
        <v>2011</v>
      </c>
      <c r="C112" s="7" t="s">
        <v>347</v>
      </c>
      <c r="D112" s="7">
        <v>0</v>
      </c>
      <c r="E112" s="7">
        <v>0.02</v>
      </c>
      <c r="F112" s="7" t="s">
        <v>1882</v>
      </c>
      <c r="G112" s="7" t="s">
        <v>1620</v>
      </c>
    </row>
    <row r="113" spans="1:7" ht="42.75">
      <c r="A113" s="7" t="s">
        <v>1703</v>
      </c>
      <c r="B113" s="7">
        <v>2012</v>
      </c>
      <c r="C113" s="7" t="s">
        <v>476</v>
      </c>
      <c r="D113" s="7">
        <v>1</v>
      </c>
      <c r="E113" s="7">
        <v>10</v>
      </c>
      <c r="F113" s="7" t="s">
        <v>1882</v>
      </c>
      <c r="G113" s="7" t="s">
        <v>1620</v>
      </c>
    </row>
    <row r="114" spans="1:7" ht="42.75">
      <c r="A114" s="7" t="s">
        <v>1703</v>
      </c>
      <c r="B114" s="7">
        <v>2012</v>
      </c>
      <c r="C114" s="7" t="s">
        <v>2434</v>
      </c>
      <c r="D114" s="7">
        <v>1</v>
      </c>
      <c r="E114" s="7">
        <v>10</v>
      </c>
      <c r="F114" s="7" t="s">
        <v>1882</v>
      </c>
      <c r="G114" s="7" t="s">
        <v>1620</v>
      </c>
    </row>
    <row r="115" spans="1:7" ht="42.75">
      <c r="A115" s="7" t="s">
        <v>1703</v>
      </c>
      <c r="B115" s="7">
        <v>2012</v>
      </c>
      <c r="C115" s="7" t="s">
        <v>1771</v>
      </c>
      <c r="D115" s="7">
        <v>1</v>
      </c>
      <c r="E115" s="7">
        <v>10</v>
      </c>
      <c r="F115" s="7" t="s">
        <v>1882</v>
      </c>
      <c r="G115" s="7" t="s">
        <v>1620</v>
      </c>
    </row>
    <row r="116" spans="1:7" ht="28.5">
      <c r="A116" s="7" t="s">
        <v>1703</v>
      </c>
      <c r="B116" s="7">
        <v>2012</v>
      </c>
      <c r="C116" s="7" t="s">
        <v>347</v>
      </c>
      <c r="D116" s="7">
        <v>0</v>
      </c>
      <c r="E116" s="7">
        <v>130</v>
      </c>
      <c r="F116" s="7" t="s">
        <v>1882</v>
      </c>
      <c r="G116" s="7" t="s">
        <v>1620</v>
      </c>
    </row>
    <row r="117" spans="1:7" ht="28.5">
      <c r="A117" s="7" t="s">
        <v>1703</v>
      </c>
      <c r="B117" s="7">
        <v>2012</v>
      </c>
      <c r="C117" s="7" t="s">
        <v>347</v>
      </c>
      <c r="D117" s="7">
        <v>0</v>
      </c>
      <c r="E117" s="7">
        <v>70</v>
      </c>
      <c r="F117" s="7" t="s">
        <v>1882</v>
      </c>
      <c r="G117" s="7" t="s">
        <v>1620</v>
      </c>
    </row>
    <row r="118" spans="1:7" ht="28.5">
      <c r="A118" s="7" t="s">
        <v>1703</v>
      </c>
      <c r="B118" s="7">
        <v>2012</v>
      </c>
      <c r="C118" s="7" t="s">
        <v>347</v>
      </c>
      <c r="D118" s="7">
        <v>0</v>
      </c>
      <c r="E118" s="7">
        <v>59.76</v>
      </c>
      <c r="F118" s="7" t="s">
        <v>1882</v>
      </c>
      <c r="G118" s="7" t="s">
        <v>1620</v>
      </c>
    </row>
    <row r="119" spans="1:7" ht="28.5">
      <c r="A119" s="7" t="s">
        <v>1703</v>
      </c>
      <c r="B119" s="7">
        <v>2012</v>
      </c>
      <c r="C119" s="7" t="s">
        <v>347</v>
      </c>
      <c r="D119" s="7">
        <v>0</v>
      </c>
      <c r="E119" s="7">
        <v>39.12</v>
      </c>
      <c r="F119" s="7" t="s">
        <v>1882</v>
      </c>
      <c r="G119" s="7" t="s">
        <v>1620</v>
      </c>
    </row>
    <row r="120" spans="1:7" ht="28.5">
      <c r="A120" s="7" t="s">
        <v>1703</v>
      </c>
      <c r="B120" s="7">
        <v>2012</v>
      </c>
      <c r="C120" s="7" t="s">
        <v>347</v>
      </c>
      <c r="D120" s="7">
        <v>0</v>
      </c>
      <c r="E120" s="7">
        <v>20</v>
      </c>
      <c r="F120" s="7" t="s">
        <v>1882</v>
      </c>
      <c r="G120" s="7" t="s">
        <v>1620</v>
      </c>
    </row>
    <row r="121" spans="1:7" ht="28.5">
      <c r="A121" s="7" t="s">
        <v>1703</v>
      </c>
      <c r="B121" s="7">
        <v>2012</v>
      </c>
      <c r="C121" s="7" t="s">
        <v>347</v>
      </c>
      <c r="D121" s="7">
        <v>0</v>
      </c>
      <c r="E121" s="7">
        <v>20</v>
      </c>
      <c r="F121" s="7" t="s">
        <v>1882</v>
      </c>
      <c r="G121" s="7" t="s">
        <v>1620</v>
      </c>
    </row>
    <row r="122" spans="1:7" ht="28.5">
      <c r="A122" s="7" t="s">
        <v>1703</v>
      </c>
      <c r="B122" s="7">
        <v>2013</v>
      </c>
      <c r="C122" s="7" t="s">
        <v>421</v>
      </c>
      <c r="D122" s="7">
        <v>0</v>
      </c>
      <c r="E122" s="7">
        <v>10</v>
      </c>
      <c r="F122" s="7" t="s">
        <v>1882</v>
      </c>
      <c r="G122" s="7" t="s">
        <v>1620</v>
      </c>
    </row>
    <row r="123" spans="1:7" ht="28.5">
      <c r="A123" s="7" t="s">
        <v>1703</v>
      </c>
      <c r="B123" s="7">
        <v>2013</v>
      </c>
      <c r="C123" s="7" t="s">
        <v>419</v>
      </c>
      <c r="D123" s="7">
        <v>0</v>
      </c>
      <c r="E123" s="7">
        <v>9</v>
      </c>
      <c r="F123" s="7" t="s">
        <v>1882</v>
      </c>
      <c r="G123" s="7" t="s">
        <v>1620</v>
      </c>
    </row>
    <row r="124" spans="1:7" ht="28.5">
      <c r="A124" s="7" t="s">
        <v>1703</v>
      </c>
      <c r="B124" s="7">
        <v>2013</v>
      </c>
      <c r="C124" s="7" t="s">
        <v>735</v>
      </c>
      <c r="D124" s="7">
        <v>0</v>
      </c>
      <c r="E124" s="7">
        <v>5</v>
      </c>
      <c r="F124" s="7" t="s">
        <v>1882</v>
      </c>
      <c r="G124" s="7" t="s">
        <v>1620</v>
      </c>
    </row>
    <row r="125" spans="1:7" ht="15" customHeight="1">
      <c r="A125" s="7" t="s">
        <v>1703</v>
      </c>
      <c r="B125" s="7">
        <v>2013</v>
      </c>
      <c r="C125" s="7" t="s">
        <v>1346</v>
      </c>
      <c r="D125" s="7">
        <v>0</v>
      </c>
      <c r="E125" s="7">
        <v>10</v>
      </c>
      <c r="F125" s="7" t="s">
        <v>1882</v>
      </c>
      <c r="G125" s="7" t="s">
        <v>1620</v>
      </c>
    </row>
    <row r="126" spans="1:7" ht="71.25">
      <c r="A126" s="7" t="s">
        <v>1703</v>
      </c>
      <c r="B126" s="7">
        <v>2013</v>
      </c>
      <c r="C126" s="7" t="s">
        <v>2231</v>
      </c>
      <c r="D126" s="7">
        <v>0</v>
      </c>
      <c r="E126" s="7">
        <v>10</v>
      </c>
      <c r="F126" s="7" t="s">
        <v>1882</v>
      </c>
      <c r="G126" s="7" t="s">
        <v>1620</v>
      </c>
    </row>
    <row r="127" spans="1:7" ht="71.25">
      <c r="A127" s="7" t="s">
        <v>1703</v>
      </c>
      <c r="B127" s="7">
        <v>2013</v>
      </c>
      <c r="C127" s="7" t="s">
        <v>2689</v>
      </c>
      <c r="D127" s="7">
        <v>0</v>
      </c>
      <c r="E127" s="7">
        <v>0.75</v>
      </c>
      <c r="F127" s="7" t="s">
        <v>1882</v>
      </c>
      <c r="G127" s="7" t="s">
        <v>1620</v>
      </c>
    </row>
    <row r="128" spans="1:7" ht="42.75">
      <c r="A128" s="7" t="s">
        <v>1703</v>
      </c>
      <c r="B128" s="7">
        <v>2013</v>
      </c>
      <c r="C128" s="7" t="s">
        <v>2634</v>
      </c>
      <c r="D128" s="7">
        <v>0</v>
      </c>
      <c r="E128" s="7">
        <v>7</v>
      </c>
      <c r="F128" s="7" t="s">
        <v>1882</v>
      </c>
      <c r="G128" s="7" t="s">
        <v>1620</v>
      </c>
    </row>
    <row r="129" spans="1:7" ht="114">
      <c r="A129" s="7" t="s">
        <v>1703</v>
      </c>
      <c r="B129" s="7">
        <v>2013</v>
      </c>
      <c r="C129" s="7" t="s">
        <v>1309</v>
      </c>
      <c r="D129" s="7">
        <v>0</v>
      </c>
      <c r="E129" s="7">
        <v>0.5</v>
      </c>
      <c r="F129" s="7" t="s">
        <v>1882</v>
      </c>
      <c r="G129" s="7" t="s">
        <v>1620</v>
      </c>
    </row>
    <row r="130" spans="1:7" ht="57">
      <c r="A130" s="7" t="s">
        <v>1703</v>
      </c>
      <c r="B130" s="7">
        <v>2013</v>
      </c>
      <c r="C130" s="7" t="s">
        <v>2007</v>
      </c>
      <c r="D130" s="7">
        <v>0</v>
      </c>
      <c r="E130" s="7">
        <v>10</v>
      </c>
      <c r="F130" s="7" t="s">
        <v>1882</v>
      </c>
      <c r="G130" s="7" t="s">
        <v>1620</v>
      </c>
    </row>
    <row r="131" spans="1:7" ht="85.5">
      <c r="A131" s="7" t="s">
        <v>1703</v>
      </c>
      <c r="B131" s="7">
        <v>2013</v>
      </c>
      <c r="C131" s="7" t="s">
        <v>1462</v>
      </c>
      <c r="D131" s="7">
        <v>0</v>
      </c>
      <c r="E131" s="7">
        <v>10</v>
      </c>
      <c r="F131" s="7" t="s">
        <v>1882</v>
      </c>
      <c r="G131" s="7" t="s">
        <v>1620</v>
      </c>
    </row>
    <row r="132" spans="1:7" ht="85.5">
      <c r="A132" s="7" t="s">
        <v>1703</v>
      </c>
      <c r="B132" s="7">
        <v>2013</v>
      </c>
      <c r="C132" s="7" t="s">
        <v>446</v>
      </c>
      <c r="D132" s="7">
        <v>0</v>
      </c>
      <c r="E132" s="7">
        <v>10</v>
      </c>
      <c r="F132" s="7" t="s">
        <v>1882</v>
      </c>
      <c r="G132" s="7" t="s">
        <v>1620</v>
      </c>
    </row>
    <row r="133" spans="1:7" ht="85.5">
      <c r="A133" s="7" t="s">
        <v>1703</v>
      </c>
      <c r="B133" s="7">
        <v>2013</v>
      </c>
      <c r="C133" s="7" t="s">
        <v>2415</v>
      </c>
      <c r="D133" s="7">
        <v>0</v>
      </c>
      <c r="E133" s="7">
        <v>10</v>
      </c>
      <c r="F133" s="7" t="s">
        <v>1882</v>
      </c>
      <c r="G133" s="7" t="s">
        <v>1620</v>
      </c>
    </row>
    <row r="134" spans="1:7" ht="28.5">
      <c r="A134" s="7" t="s">
        <v>1703</v>
      </c>
      <c r="B134" s="7">
        <v>2013</v>
      </c>
      <c r="C134" s="7" t="s">
        <v>134</v>
      </c>
      <c r="D134" s="7">
        <v>0</v>
      </c>
      <c r="E134" s="7">
        <v>10</v>
      </c>
      <c r="F134" s="7" t="s">
        <v>1882</v>
      </c>
      <c r="G134" s="7" t="s">
        <v>1620</v>
      </c>
    </row>
    <row r="135" spans="1:7" ht="28.5">
      <c r="A135" s="7" t="s">
        <v>1703</v>
      </c>
      <c r="B135" s="7">
        <v>2013</v>
      </c>
      <c r="C135" s="7" t="s">
        <v>556</v>
      </c>
      <c r="D135" s="7">
        <v>0</v>
      </c>
      <c r="E135" s="7">
        <v>2</v>
      </c>
      <c r="F135" s="7" t="s">
        <v>1882</v>
      </c>
      <c r="G135" s="7" t="s">
        <v>1620</v>
      </c>
    </row>
    <row r="136" spans="1:7" ht="42.75">
      <c r="A136" s="7" t="s">
        <v>1703</v>
      </c>
      <c r="B136" s="7">
        <v>2013</v>
      </c>
      <c r="C136" s="7" t="s">
        <v>1028</v>
      </c>
      <c r="D136" s="7">
        <v>0</v>
      </c>
      <c r="E136" s="7">
        <v>6</v>
      </c>
      <c r="F136" s="7" t="s">
        <v>1882</v>
      </c>
      <c r="G136" s="7" t="s">
        <v>1620</v>
      </c>
    </row>
    <row r="137" spans="1:7" ht="71.25">
      <c r="A137" s="7" t="s">
        <v>1703</v>
      </c>
      <c r="B137" s="7">
        <v>2013</v>
      </c>
      <c r="C137" s="7" t="s">
        <v>2665</v>
      </c>
      <c r="D137" s="7">
        <v>0</v>
      </c>
      <c r="E137" s="7">
        <v>10</v>
      </c>
      <c r="F137" s="7" t="s">
        <v>1882</v>
      </c>
      <c r="G137" s="7" t="s">
        <v>1620</v>
      </c>
    </row>
    <row r="138" spans="1:7" ht="71.25">
      <c r="A138" s="7" t="s">
        <v>1703</v>
      </c>
      <c r="B138" s="7">
        <v>2013</v>
      </c>
      <c r="C138" s="7" t="s">
        <v>1775</v>
      </c>
      <c r="D138" s="7">
        <v>0</v>
      </c>
      <c r="E138" s="7">
        <v>10</v>
      </c>
      <c r="F138" s="7" t="s">
        <v>1882</v>
      </c>
      <c r="G138" s="7" t="s">
        <v>1620</v>
      </c>
    </row>
    <row r="139" spans="1:7" ht="71.25">
      <c r="A139" s="7" t="s">
        <v>1703</v>
      </c>
      <c r="B139" s="7">
        <v>2013</v>
      </c>
      <c r="C139" s="7" t="s">
        <v>406</v>
      </c>
      <c r="D139" s="7">
        <v>0</v>
      </c>
      <c r="E139" s="7">
        <v>10</v>
      </c>
      <c r="F139" s="7" t="s">
        <v>1882</v>
      </c>
      <c r="G139" s="7" t="s">
        <v>1620</v>
      </c>
    </row>
    <row r="140" spans="1:7" ht="71.25">
      <c r="A140" s="7" t="s">
        <v>1703</v>
      </c>
      <c r="B140" s="7">
        <v>2013</v>
      </c>
      <c r="C140" s="7" t="s">
        <v>1659</v>
      </c>
      <c r="D140" s="7">
        <v>0</v>
      </c>
      <c r="E140" s="7">
        <v>10</v>
      </c>
      <c r="F140" s="7" t="s">
        <v>1882</v>
      </c>
      <c r="G140" s="7" t="s">
        <v>1620</v>
      </c>
    </row>
    <row r="141" spans="1:7" ht="57">
      <c r="A141" s="7" t="s">
        <v>1703</v>
      </c>
      <c r="B141" s="7">
        <v>2013</v>
      </c>
      <c r="C141" s="7" t="s">
        <v>2327</v>
      </c>
      <c r="D141" s="7">
        <v>0</v>
      </c>
      <c r="E141" s="7">
        <v>10</v>
      </c>
      <c r="F141" s="7" t="s">
        <v>1882</v>
      </c>
      <c r="G141" s="7" t="s">
        <v>1620</v>
      </c>
    </row>
    <row r="142" spans="1:7" ht="71.25">
      <c r="A142" s="7" t="s">
        <v>1703</v>
      </c>
      <c r="B142" s="7">
        <v>2013</v>
      </c>
      <c r="C142" s="7" t="s">
        <v>976</v>
      </c>
      <c r="D142" s="7">
        <v>0</v>
      </c>
      <c r="E142" s="7">
        <v>10</v>
      </c>
      <c r="F142" s="7" t="s">
        <v>1882</v>
      </c>
      <c r="G142" s="7" t="s">
        <v>1620</v>
      </c>
    </row>
    <row r="143" spans="1:7" ht="71.25">
      <c r="A143" s="7" t="s">
        <v>1703</v>
      </c>
      <c r="B143" s="7">
        <v>2013</v>
      </c>
      <c r="C143" s="7" t="s">
        <v>2029</v>
      </c>
      <c r="D143" s="7">
        <v>0</v>
      </c>
      <c r="E143" s="7">
        <v>10</v>
      </c>
      <c r="F143" s="7" t="s">
        <v>1882</v>
      </c>
      <c r="G143" s="7" t="s">
        <v>1620</v>
      </c>
    </row>
    <row r="144" spans="1:7" ht="57">
      <c r="A144" s="7" t="s">
        <v>1703</v>
      </c>
      <c r="B144" s="7">
        <v>2013</v>
      </c>
      <c r="C144" s="7" t="s">
        <v>2027</v>
      </c>
      <c r="D144" s="7">
        <v>0</v>
      </c>
      <c r="E144" s="7">
        <v>10</v>
      </c>
      <c r="F144" s="7" t="s">
        <v>1882</v>
      </c>
      <c r="G144" s="7" t="s">
        <v>1620</v>
      </c>
    </row>
    <row r="145" spans="1:7" ht="57">
      <c r="A145" s="7" t="s">
        <v>1703</v>
      </c>
      <c r="B145" s="7">
        <v>2013</v>
      </c>
      <c r="C145" s="7" t="s">
        <v>115</v>
      </c>
      <c r="D145" s="7">
        <v>0</v>
      </c>
      <c r="E145" s="7">
        <v>10</v>
      </c>
      <c r="F145" s="7" t="s">
        <v>1882</v>
      </c>
      <c r="G145" s="7" t="s">
        <v>1620</v>
      </c>
    </row>
    <row r="146" spans="1:7" ht="57">
      <c r="A146" s="7" t="s">
        <v>1703</v>
      </c>
      <c r="B146" s="7">
        <v>2013</v>
      </c>
      <c r="C146" s="7" t="s">
        <v>1910</v>
      </c>
      <c r="D146" s="7">
        <v>0</v>
      </c>
      <c r="E146" s="7">
        <v>10</v>
      </c>
      <c r="F146" s="7" t="s">
        <v>1882</v>
      </c>
      <c r="G146" s="7" t="s">
        <v>1620</v>
      </c>
    </row>
    <row r="147" spans="1:7" ht="85.5">
      <c r="A147" s="7" t="s">
        <v>1703</v>
      </c>
      <c r="B147" s="7">
        <v>2013</v>
      </c>
      <c r="C147" s="7" t="s">
        <v>2102</v>
      </c>
      <c r="D147" s="7">
        <v>0</v>
      </c>
      <c r="E147" s="7">
        <v>10</v>
      </c>
      <c r="F147" s="7" t="s">
        <v>1882</v>
      </c>
      <c r="G147" s="7" t="s">
        <v>1620</v>
      </c>
    </row>
    <row r="148" spans="1:7" ht="85.5">
      <c r="A148" s="7" t="s">
        <v>1703</v>
      </c>
      <c r="B148" s="7">
        <v>2013</v>
      </c>
      <c r="C148" s="7" t="s">
        <v>1589</v>
      </c>
      <c r="D148" s="7">
        <v>0</v>
      </c>
      <c r="E148" s="7">
        <v>10</v>
      </c>
      <c r="F148" s="7" t="s">
        <v>1882</v>
      </c>
      <c r="G148" s="7" t="s">
        <v>1620</v>
      </c>
    </row>
    <row r="149" spans="1:7" ht="85.5">
      <c r="A149" s="7" t="s">
        <v>1703</v>
      </c>
      <c r="B149" s="7">
        <v>2013</v>
      </c>
      <c r="C149" s="7" t="s">
        <v>517</v>
      </c>
      <c r="D149" s="7">
        <v>0</v>
      </c>
      <c r="E149" s="7">
        <v>10</v>
      </c>
      <c r="F149" s="7" t="s">
        <v>1882</v>
      </c>
      <c r="G149" s="7" t="s">
        <v>1620</v>
      </c>
    </row>
    <row r="150" spans="1:7" ht="99.75">
      <c r="A150" s="7" t="s">
        <v>1703</v>
      </c>
      <c r="B150" s="7">
        <v>2013</v>
      </c>
      <c r="C150" s="7" t="s">
        <v>908</v>
      </c>
      <c r="D150" s="7">
        <v>0</v>
      </c>
      <c r="E150" s="7">
        <v>10</v>
      </c>
      <c r="F150" s="7" t="s">
        <v>1882</v>
      </c>
      <c r="G150" s="7" t="s">
        <v>1620</v>
      </c>
    </row>
    <row r="151" spans="1:7" ht="71.25">
      <c r="A151" s="7" t="s">
        <v>1703</v>
      </c>
      <c r="B151" s="7">
        <v>2013</v>
      </c>
      <c r="C151" s="7" t="s">
        <v>923</v>
      </c>
      <c r="D151" s="7">
        <v>0</v>
      </c>
      <c r="E151" s="7">
        <v>10</v>
      </c>
      <c r="F151" s="7" t="s">
        <v>1882</v>
      </c>
      <c r="G151" s="7" t="s">
        <v>1620</v>
      </c>
    </row>
    <row r="152" spans="1:7" ht="71.25">
      <c r="A152" s="7" t="s">
        <v>1703</v>
      </c>
      <c r="B152" s="7">
        <v>2013</v>
      </c>
      <c r="C152" s="7" t="s">
        <v>2431</v>
      </c>
      <c r="D152" s="7">
        <v>0</v>
      </c>
      <c r="E152" s="7">
        <v>10</v>
      </c>
      <c r="F152" s="7" t="s">
        <v>1882</v>
      </c>
      <c r="G152" s="7" t="s">
        <v>1620</v>
      </c>
    </row>
    <row r="153" spans="1:7" ht="85.5">
      <c r="A153" s="7" t="s">
        <v>1703</v>
      </c>
      <c r="B153" s="7">
        <v>2013</v>
      </c>
      <c r="C153" s="7" t="s">
        <v>450</v>
      </c>
      <c r="D153" s="7">
        <v>0</v>
      </c>
      <c r="E153" s="7">
        <v>10</v>
      </c>
      <c r="F153" s="7" t="s">
        <v>1882</v>
      </c>
      <c r="G153" s="7" t="s">
        <v>1620</v>
      </c>
    </row>
    <row r="154" spans="1:7" ht="85.5">
      <c r="A154" s="7" t="s">
        <v>1703</v>
      </c>
      <c r="B154" s="7">
        <v>2013</v>
      </c>
      <c r="C154" s="7" t="s">
        <v>1960</v>
      </c>
      <c r="D154" s="7">
        <v>0</v>
      </c>
      <c r="E154" s="7">
        <v>10</v>
      </c>
      <c r="F154" s="7" t="s">
        <v>1882</v>
      </c>
      <c r="G154" s="7" t="s">
        <v>1620</v>
      </c>
    </row>
    <row r="155" spans="1:7" ht="85.5">
      <c r="A155" s="7" t="s">
        <v>1703</v>
      </c>
      <c r="B155" s="7">
        <v>2013</v>
      </c>
      <c r="C155" s="7" t="s">
        <v>1064</v>
      </c>
      <c r="D155" s="7">
        <v>0</v>
      </c>
      <c r="E155" s="7">
        <v>10</v>
      </c>
      <c r="F155" s="7" t="s">
        <v>1882</v>
      </c>
      <c r="G155" s="7" t="s">
        <v>1620</v>
      </c>
    </row>
    <row r="156" spans="1:7" ht="85.5">
      <c r="A156" s="7" t="s">
        <v>1703</v>
      </c>
      <c r="B156" s="7">
        <v>2013</v>
      </c>
      <c r="C156" s="7" t="s">
        <v>1480</v>
      </c>
      <c r="D156" s="7">
        <v>0</v>
      </c>
      <c r="E156" s="7">
        <v>9.333</v>
      </c>
      <c r="F156" s="7" t="s">
        <v>1882</v>
      </c>
      <c r="G156" s="7" t="s">
        <v>1620</v>
      </c>
    </row>
    <row r="157" spans="1:7" ht="71.25">
      <c r="A157" s="7" t="s">
        <v>1703</v>
      </c>
      <c r="B157" s="7">
        <v>2013</v>
      </c>
      <c r="C157" s="7" t="s">
        <v>337</v>
      </c>
      <c r="D157" s="7">
        <v>0</v>
      </c>
      <c r="E157" s="7">
        <v>10</v>
      </c>
      <c r="F157" s="7" t="s">
        <v>1882</v>
      </c>
      <c r="G157" s="7" t="s">
        <v>1620</v>
      </c>
    </row>
    <row r="158" spans="1:7" ht="99.75">
      <c r="A158" s="7" t="s">
        <v>1703</v>
      </c>
      <c r="B158" s="7">
        <v>2013</v>
      </c>
      <c r="C158" s="7" t="s">
        <v>473</v>
      </c>
      <c r="D158" s="7">
        <v>0</v>
      </c>
      <c r="E158" s="7">
        <v>9.333</v>
      </c>
      <c r="F158" s="7" t="s">
        <v>1882</v>
      </c>
      <c r="G158" s="7" t="s">
        <v>1620</v>
      </c>
    </row>
    <row r="159" spans="1:7" ht="57">
      <c r="A159" s="7" t="s">
        <v>1703</v>
      </c>
      <c r="B159" s="7">
        <v>2013</v>
      </c>
      <c r="C159" s="7" t="s">
        <v>1438</v>
      </c>
      <c r="D159" s="7">
        <v>0</v>
      </c>
      <c r="E159" s="7">
        <v>8</v>
      </c>
      <c r="F159" s="7" t="s">
        <v>1882</v>
      </c>
      <c r="G159" s="7" t="s">
        <v>1620</v>
      </c>
    </row>
    <row r="160" spans="1:7" ht="42.75">
      <c r="A160" s="7" t="s">
        <v>1703</v>
      </c>
      <c r="B160" s="7">
        <v>2013</v>
      </c>
      <c r="C160" s="7" t="s">
        <v>1956</v>
      </c>
      <c r="D160" s="7">
        <v>0</v>
      </c>
      <c r="E160" s="7">
        <v>1</v>
      </c>
      <c r="F160" s="7" t="s">
        <v>1882</v>
      </c>
      <c r="G160" s="7" t="s">
        <v>1620</v>
      </c>
    </row>
    <row r="161" spans="1:7" ht="42.75">
      <c r="A161" s="7" t="s">
        <v>1703</v>
      </c>
      <c r="B161" s="7">
        <v>2013</v>
      </c>
      <c r="C161" s="7" t="s">
        <v>1957</v>
      </c>
      <c r="D161" s="7">
        <v>0</v>
      </c>
      <c r="E161" s="7">
        <v>0.5</v>
      </c>
      <c r="F161" s="7" t="s">
        <v>1882</v>
      </c>
      <c r="G161" s="7" t="s">
        <v>1620</v>
      </c>
    </row>
    <row r="162" spans="1:7" ht="28.5">
      <c r="A162" s="7" t="s">
        <v>1703</v>
      </c>
      <c r="B162" s="7">
        <v>2013</v>
      </c>
      <c r="C162" s="7" t="s">
        <v>1253</v>
      </c>
      <c r="D162" s="7">
        <v>0</v>
      </c>
      <c r="E162" s="7">
        <v>10</v>
      </c>
      <c r="F162" s="7" t="s">
        <v>1882</v>
      </c>
      <c r="G162" s="7" t="s">
        <v>1620</v>
      </c>
    </row>
    <row r="163" spans="1:7" ht="28.5">
      <c r="A163" s="7" t="s">
        <v>1703</v>
      </c>
      <c r="B163" s="7">
        <v>2013</v>
      </c>
      <c r="C163" s="7" t="s">
        <v>142</v>
      </c>
      <c r="D163" s="7">
        <v>0</v>
      </c>
      <c r="E163" s="7">
        <v>5</v>
      </c>
      <c r="F163" s="7" t="s">
        <v>1882</v>
      </c>
      <c r="G163" s="7" t="s">
        <v>1620</v>
      </c>
    </row>
    <row r="164" spans="1:7" ht="28.5">
      <c r="A164" s="7" t="s">
        <v>1703</v>
      </c>
      <c r="B164" s="7">
        <v>2013</v>
      </c>
      <c r="C164" s="7" t="s">
        <v>124</v>
      </c>
      <c r="D164" s="7">
        <v>0</v>
      </c>
      <c r="E164" s="7">
        <v>8</v>
      </c>
      <c r="F164" s="7" t="s">
        <v>1882</v>
      </c>
      <c r="G164" s="7" t="s">
        <v>1620</v>
      </c>
    </row>
    <row r="165" spans="1:7" ht="42.75">
      <c r="A165" s="7" t="s">
        <v>1703</v>
      </c>
      <c r="B165" s="7">
        <v>2013</v>
      </c>
      <c r="C165" s="7" t="s">
        <v>2534</v>
      </c>
      <c r="D165" s="7">
        <v>0</v>
      </c>
      <c r="E165" s="7">
        <v>1</v>
      </c>
      <c r="F165" s="7" t="s">
        <v>1882</v>
      </c>
      <c r="G165" s="7" t="s">
        <v>1620</v>
      </c>
    </row>
    <row r="166" spans="1:7" ht="42.75">
      <c r="A166" s="7" t="s">
        <v>1703</v>
      </c>
      <c r="B166" s="7">
        <v>2013</v>
      </c>
      <c r="C166" s="7" t="s">
        <v>2533</v>
      </c>
      <c r="D166" s="7">
        <v>0</v>
      </c>
      <c r="E166" s="7">
        <v>0.5</v>
      </c>
      <c r="F166" s="7" t="s">
        <v>1882</v>
      </c>
      <c r="G166" s="7" t="s">
        <v>1620</v>
      </c>
    </row>
    <row r="167" spans="1:7" ht="28.5">
      <c r="A167" s="7" t="s">
        <v>1703</v>
      </c>
      <c r="B167" s="7">
        <v>2013</v>
      </c>
      <c r="C167" s="7" t="s">
        <v>579</v>
      </c>
      <c r="D167" s="7">
        <v>0</v>
      </c>
      <c r="E167" s="7">
        <v>3.5</v>
      </c>
      <c r="F167" s="7" t="s">
        <v>1882</v>
      </c>
      <c r="G167" s="7" t="s">
        <v>1620</v>
      </c>
    </row>
    <row r="168" spans="1:7" ht="28.5">
      <c r="A168" s="7" t="s">
        <v>1703</v>
      </c>
      <c r="B168" s="7">
        <v>2013</v>
      </c>
      <c r="C168" s="7" t="s">
        <v>581</v>
      </c>
      <c r="D168" s="7">
        <v>0</v>
      </c>
      <c r="E168" s="7">
        <v>3.5</v>
      </c>
      <c r="F168" s="7" t="s">
        <v>1882</v>
      </c>
      <c r="G168" s="7" t="s">
        <v>1620</v>
      </c>
    </row>
    <row r="169" spans="1:7" ht="28.5">
      <c r="A169" s="7" t="s">
        <v>1703</v>
      </c>
      <c r="B169" s="7">
        <v>2013</v>
      </c>
      <c r="C169" s="7" t="s">
        <v>576</v>
      </c>
      <c r="D169" s="7">
        <v>0</v>
      </c>
      <c r="E169" s="7">
        <v>6.5</v>
      </c>
      <c r="F169" s="7" t="s">
        <v>1882</v>
      </c>
      <c r="G169" s="7" t="s">
        <v>1620</v>
      </c>
    </row>
    <row r="170" spans="1:7" ht="28.5">
      <c r="A170" s="7" t="s">
        <v>1703</v>
      </c>
      <c r="B170" s="7">
        <v>2013</v>
      </c>
      <c r="C170" s="7" t="s">
        <v>573</v>
      </c>
      <c r="D170" s="7">
        <v>0</v>
      </c>
      <c r="E170" s="7">
        <v>9</v>
      </c>
      <c r="F170" s="7" t="s">
        <v>1882</v>
      </c>
      <c r="G170" s="7" t="s">
        <v>1620</v>
      </c>
    </row>
    <row r="171" spans="1:7" ht="28.5">
      <c r="A171" s="7" t="s">
        <v>1703</v>
      </c>
      <c r="B171" s="7">
        <v>2013</v>
      </c>
      <c r="C171" s="7" t="s">
        <v>1873</v>
      </c>
      <c r="D171" s="7">
        <v>0</v>
      </c>
      <c r="E171" s="7">
        <v>10</v>
      </c>
      <c r="F171" s="7" t="s">
        <v>1882</v>
      </c>
      <c r="G171" s="7" t="s">
        <v>1620</v>
      </c>
    </row>
    <row r="172" spans="1:7" ht="28.5">
      <c r="A172" s="7" t="s">
        <v>1703</v>
      </c>
      <c r="B172" s="7">
        <v>2013</v>
      </c>
      <c r="C172" s="7" t="s">
        <v>1876</v>
      </c>
      <c r="D172" s="7">
        <v>0</v>
      </c>
      <c r="E172" s="7">
        <v>10</v>
      </c>
      <c r="F172" s="7" t="s">
        <v>1882</v>
      </c>
      <c r="G172" s="7" t="s">
        <v>1620</v>
      </c>
    </row>
    <row r="173" spans="1:7" ht="28.5">
      <c r="A173" s="7" t="s">
        <v>1703</v>
      </c>
      <c r="B173" s="7">
        <v>2013</v>
      </c>
      <c r="C173" s="7" t="s">
        <v>1878</v>
      </c>
      <c r="D173" s="7">
        <v>0</v>
      </c>
      <c r="E173" s="7">
        <v>6.5</v>
      </c>
      <c r="F173" s="7" t="s">
        <v>1882</v>
      </c>
      <c r="G173" s="7" t="s">
        <v>1620</v>
      </c>
    </row>
    <row r="174" spans="1:7" ht="42.75">
      <c r="A174" s="7" t="s">
        <v>1703</v>
      </c>
      <c r="B174" s="7">
        <v>2013</v>
      </c>
      <c r="C174" s="7" t="s">
        <v>942</v>
      </c>
      <c r="D174" s="7">
        <v>0</v>
      </c>
      <c r="E174" s="7">
        <v>10</v>
      </c>
      <c r="F174" s="7" t="s">
        <v>1882</v>
      </c>
      <c r="G174" s="7" t="s">
        <v>1620</v>
      </c>
    </row>
    <row r="175" spans="1:7" ht="42.75">
      <c r="A175" s="7" t="s">
        <v>1703</v>
      </c>
      <c r="B175" s="7">
        <v>2013</v>
      </c>
      <c r="C175" s="7" t="s">
        <v>953</v>
      </c>
      <c r="D175" s="7">
        <v>0</v>
      </c>
      <c r="E175" s="7">
        <v>10</v>
      </c>
      <c r="F175" s="7" t="s">
        <v>1882</v>
      </c>
      <c r="G175" s="7" t="s">
        <v>1620</v>
      </c>
    </row>
    <row r="176" spans="1:7" ht="42.75">
      <c r="A176" s="7" t="s">
        <v>1703</v>
      </c>
      <c r="B176" s="7">
        <v>2013</v>
      </c>
      <c r="C176" s="7" t="s">
        <v>954</v>
      </c>
      <c r="D176" s="7">
        <v>0</v>
      </c>
      <c r="E176" s="7">
        <v>8</v>
      </c>
      <c r="F176" s="7" t="s">
        <v>1882</v>
      </c>
      <c r="G176" s="7" t="s">
        <v>1620</v>
      </c>
    </row>
    <row r="177" spans="1:7" ht="42.75">
      <c r="A177" s="7" t="s">
        <v>1703</v>
      </c>
      <c r="B177" s="7">
        <v>2013</v>
      </c>
      <c r="C177" s="7" t="s">
        <v>950</v>
      </c>
      <c r="D177" s="7">
        <v>0</v>
      </c>
      <c r="E177" s="7">
        <v>10</v>
      </c>
      <c r="F177" s="7" t="s">
        <v>1882</v>
      </c>
      <c r="G177" s="7" t="s">
        <v>1620</v>
      </c>
    </row>
    <row r="178" spans="1:7" ht="42.75">
      <c r="A178" s="7" t="s">
        <v>1703</v>
      </c>
      <c r="B178" s="7">
        <v>2013</v>
      </c>
      <c r="C178" s="7" t="s">
        <v>951</v>
      </c>
      <c r="D178" s="7">
        <v>0</v>
      </c>
      <c r="E178" s="7">
        <v>10</v>
      </c>
      <c r="F178" s="7" t="s">
        <v>1882</v>
      </c>
      <c r="G178" s="7" t="s">
        <v>1620</v>
      </c>
    </row>
    <row r="179" spans="1:7" ht="42.75">
      <c r="A179" s="7" t="s">
        <v>1703</v>
      </c>
      <c r="B179" s="7">
        <v>2013</v>
      </c>
      <c r="C179" s="7" t="s">
        <v>947</v>
      </c>
      <c r="D179" s="7">
        <v>0</v>
      </c>
      <c r="E179" s="7">
        <v>10</v>
      </c>
      <c r="F179" s="7" t="s">
        <v>1882</v>
      </c>
      <c r="G179" s="7" t="s">
        <v>1620</v>
      </c>
    </row>
    <row r="180" spans="1:7" ht="42.75">
      <c r="A180" s="7" t="s">
        <v>1703</v>
      </c>
      <c r="B180" s="7">
        <v>2013</v>
      </c>
      <c r="C180" s="7" t="s">
        <v>987</v>
      </c>
      <c r="D180" s="7">
        <v>0</v>
      </c>
      <c r="E180" s="7">
        <v>10</v>
      </c>
      <c r="F180" s="7" t="s">
        <v>1882</v>
      </c>
      <c r="G180" s="7" t="s">
        <v>1620</v>
      </c>
    </row>
    <row r="181" spans="1:7" ht="42.75">
      <c r="A181" s="7" t="s">
        <v>1703</v>
      </c>
      <c r="B181" s="7">
        <v>2013</v>
      </c>
      <c r="C181" s="7" t="s">
        <v>986</v>
      </c>
      <c r="D181" s="7">
        <v>0</v>
      </c>
      <c r="E181" s="7">
        <v>8</v>
      </c>
      <c r="F181" s="7" t="s">
        <v>1882</v>
      </c>
      <c r="G181" s="7" t="s">
        <v>1620</v>
      </c>
    </row>
    <row r="182" spans="1:7" ht="42.75">
      <c r="A182" s="7" t="s">
        <v>1703</v>
      </c>
      <c r="B182" s="7">
        <v>2013</v>
      </c>
      <c r="C182" s="7" t="s">
        <v>985</v>
      </c>
      <c r="D182" s="7">
        <v>0</v>
      </c>
      <c r="E182" s="7">
        <v>3.5</v>
      </c>
      <c r="F182" s="7" t="s">
        <v>1882</v>
      </c>
      <c r="G182" s="7" t="s">
        <v>1620</v>
      </c>
    </row>
    <row r="183" spans="1:7" ht="71.25">
      <c r="A183" s="7" t="s">
        <v>1703</v>
      </c>
      <c r="B183" s="7">
        <v>2013</v>
      </c>
      <c r="C183" s="7" t="s">
        <v>1167</v>
      </c>
      <c r="D183" s="7">
        <v>0</v>
      </c>
      <c r="E183" s="7">
        <v>10</v>
      </c>
      <c r="F183" s="7" t="s">
        <v>1882</v>
      </c>
      <c r="G183" s="7" t="s">
        <v>1620</v>
      </c>
    </row>
    <row r="184" spans="1:7" ht="71.25">
      <c r="A184" s="7" t="s">
        <v>1703</v>
      </c>
      <c r="B184" s="7">
        <v>2013</v>
      </c>
      <c r="C184" s="7" t="s">
        <v>1458</v>
      </c>
      <c r="D184" s="7">
        <v>0</v>
      </c>
      <c r="E184" s="7">
        <v>10</v>
      </c>
      <c r="F184" s="7" t="s">
        <v>1882</v>
      </c>
      <c r="G184" s="7" t="s">
        <v>1620</v>
      </c>
    </row>
    <row r="185" spans="1:7" ht="28.5">
      <c r="A185" s="7" t="s">
        <v>1703</v>
      </c>
      <c r="B185" s="7">
        <v>2013</v>
      </c>
      <c r="C185" s="7" t="s">
        <v>836</v>
      </c>
      <c r="D185" s="7">
        <v>0</v>
      </c>
      <c r="E185" s="7">
        <v>10</v>
      </c>
      <c r="F185" s="7" t="s">
        <v>1882</v>
      </c>
      <c r="G185" s="7" t="s">
        <v>1620</v>
      </c>
    </row>
    <row r="186" spans="1:7" ht="71.25">
      <c r="A186" s="7" t="s">
        <v>1703</v>
      </c>
      <c r="B186" s="7">
        <v>2013</v>
      </c>
      <c r="C186" s="7" t="s">
        <v>164</v>
      </c>
      <c r="D186" s="7">
        <v>0</v>
      </c>
      <c r="E186" s="7">
        <v>10</v>
      </c>
      <c r="F186" s="7" t="s">
        <v>1882</v>
      </c>
      <c r="G186" s="7" t="s">
        <v>1620</v>
      </c>
    </row>
    <row r="187" spans="1:7" ht="28.5">
      <c r="A187" s="7" t="s">
        <v>1703</v>
      </c>
      <c r="B187" s="7">
        <v>2013</v>
      </c>
      <c r="C187" s="7" t="s">
        <v>1604</v>
      </c>
      <c r="D187" s="7">
        <v>0</v>
      </c>
      <c r="E187" s="7">
        <v>10</v>
      </c>
      <c r="F187" s="7" t="s">
        <v>1882</v>
      </c>
      <c r="G187" s="7" t="s">
        <v>1620</v>
      </c>
    </row>
    <row r="188" spans="1:7" ht="57">
      <c r="A188" s="7" t="s">
        <v>1703</v>
      </c>
      <c r="B188" s="7">
        <v>2013</v>
      </c>
      <c r="C188" s="7" t="s">
        <v>2580</v>
      </c>
      <c r="D188" s="7">
        <v>0</v>
      </c>
      <c r="E188" s="7">
        <v>10</v>
      </c>
      <c r="F188" s="7" t="s">
        <v>1882</v>
      </c>
      <c r="G188" s="7" t="s">
        <v>1620</v>
      </c>
    </row>
    <row r="189" spans="1:7" ht="57">
      <c r="A189" s="7" t="s">
        <v>1703</v>
      </c>
      <c r="B189" s="7">
        <v>2013</v>
      </c>
      <c r="C189" s="7" t="s">
        <v>748</v>
      </c>
      <c r="D189" s="7">
        <v>0</v>
      </c>
      <c r="E189" s="7">
        <v>10</v>
      </c>
      <c r="F189" s="7" t="s">
        <v>1882</v>
      </c>
      <c r="G189" s="7" t="s">
        <v>1620</v>
      </c>
    </row>
    <row r="190" spans="1:7" ht="57">
      <c r="A190" s="7" t="s">
        <v>1703</v>
      </c>
      <c r="B190" s="7">
        <v>2013</v>
      </c>
      <c r="C190" s="7" t="s">
        <v>1962</v>
      </c>
      <c r="D190" s="7">
        <v>0</v>
      </c>
      <c r="E190" s="7">
        <v>10</v>
      </c>
      <c r="F190" s="7" t="s">
        <v>1882</v>
      </c>
      <c r="G190" s="7" t="s">
        <v>1620</v>
      </c>
    </row>
    <row r="191" spans="1:7" ht="71.25">
      <c r="A191" s="7" t="s">
        <v>1703</v>
      </c>
      <c r="B191" s="7">
        <v>2013</v>
      </c>
      <c r="C191" s="7" t="s">
        <v>2539</v>
      </c>
      <c r="D191" s="7">
        <v>0</v>
      </c>
      <c r="E191" s="7">
        <v>10</v>
      </c>
      <c r="F191" s="7" t="s">
        <v>1882</v>
      </c>
      <c r="G191" s="7" t="s">
        <v>1620</v>
      </c>
    </row>
    <row r="192" spans="1:7" ht="28.5">
      <c r="A192" s="7" t="s">
        <v>1703</v>
      </c>
      <c r="B192" s="7">
        <v>2013</v>
      </c>
      <c r="C192" s="7" t="s">
        <v>347</v>
      </c>
      <c r="D192" s="7">
        <v>0</v>
      </c>
      <c r="E192" s="7">
        <v>30</v>
      </c>
      <c r="F192" s="7" t="s">
        <v>1882</v>
      </c>
      <c r="G192" s="7" t="s">
        <v>1620</v>
      </c>
    </row>
    <row r="193" spans="1:7" ht="42.75">
      <c r="A193" s="7" t="s">
        <v>1703</v>
      </c>
      <c r="B193" s="7">
        <v>2015</v>
      </c>
      <c r="C193" s="7" t="s">
        <v>2230</v>
      </c>
      <c r="D193" s="7">
        <v>1</v>
      </c>
      <c r="E193" s="7">
        <v>10</v>
      </c>
      <c r="F193" s="7" t="s">
        <v>1882</v>
      </c>
      <c r="G193" s="7" t="s">
        <v>1620</v>
      </c>
    </row>
    <row r="194" spans="1:7" ht="28.5">
      <c r="A194" s="7" t="s">
        <v>1703</v>
      </c>
      <c r="B194" s="7">
        <v>2015</v>
      </c>
      <c r="C194" s="7" t="s">
        <v>26</v>
      </c>
      <c r="D194" s="7">
        <v>1</v>
      </c>
      <c r="E194" s="7">
        <v>10</v>
      </c>
      <c r="F194" s="7" t="s">
        <v>1882</v>
      </c>
      <c r="G194" s="7" t="s">
        <v>1620</v>
      </c>
    </row>
    <row r="195" spans="1:7" ht="42.75">
      <c r="A195" s="7" t="s">
        <v>1703</v>
      </c>
      <c r="B195" s="7">
        <v>2015</v>
      </c>
      <c r="C195" s="7" t="s">
        <v>1367</v>
      </c>
      <c r="D195" s="7">
        <v>1</v>
      </c>
      <c r="E195" s="7">
        <v>10</v>
      </c>
      <c r="F195" s="7" t="s">
        <v>1882</v>
      </c>
      <c r="G195" s="7" t="s">
        <v>1620</v>
      </c>
    </row>
    <row r="196" spans="1:7" ht="42.75">
      <c r="A196" s="7" t="s">
        <v>1703</v>
      </c>
      <c r="B196" s="7">
        <v>2015</v>
      </c>
      <c r="C196" s="7" t="s">
        <v>2268</v>
      </c>
      <c r="D196" s="7">
        <v>1</v>
      </c>
      <c r="E196" s="7">
        <v>10</v>
      </c>
      <c r="F196" s="7" t="s">
        <v>1882</v>
      </c>
      <c r="G196" s="7" t="s">
        <v>1620</v>
      </c>
    </row>
    <row r="197" spans="1:7" ht="42.75">
      <c r="A197" s="7" t="s">
        <v>1703</v>
      </c>
      <c r="B197" s="7">
        <v>2011</v>
      </c>
      <c r="C197" s="7" t="s">
        <v>498</v>
      </c>
      <c r="D197" s="7">
        <v>1</v>
      </c>
      <c r="E197" s="7">
        <v>69</v>
      </c>
      <c r="F197" s="7" t="s">
        <v>1821</v>
      </c>
      <c r="G197" s="7" t="s">
        <v>1620</v>
      </c>
    </row>
    <row r="198" spans="1:7" ht="57">
      <c r="A198" s="7" t="s">
        <v>1703</v>
      </c>
      <c r="B198" s="7">
        <v>2011</v>
      </c>
      <c r="C198" s="7" t="s">
        <v>1736</v>
      </c>
      <c r="D198" s="7">
        <v>1</v>
      </c>
      <c r="E198" s="7">
        <v>18</v>
      </c>
      <c r="F198" s="7" t="s">
        <v>1821</v>
      </c>
      <c r="G198" s="7" t="s">
        <v>1620</v>
      </c>
    </row>
    <row r="199" spans="1:7" ht="28.5">
      <c r="A199" s="7" t="s">
        <v>1703</v>
      </c>
      <c r="B199" s="7">
        <v>2011</v>
      </c>
      <c r="C199" s="7" t="s">
        <v>1345</v>
      </c>
      <c r="D199" s="7">
        <v>0</v>
      </c>
      <c r="E199" s="7">
        <v>106</v>
      </c>
      <c r="F199" s="7" t="s">
        <v>1821</v>
      </c>
      <c r="G199" s="7" t="s">
        <v>1620</v>
      </c>
    </row>
    <row r="200" spans="1:7" ht="28.5">
      <c r="A200" s="7" t="s">
        <v>1703</v>
      </c>
      <c r="B200" s="7">
        <v>2011</v>
      </c>
      <c r="C200" s="7" t="s">
        <v>1345</v>
      </c>
      <c r="D200" s="7">
        <v>0</v>
      </c>
      <c r="E200" s="7">
        <v>48</v>
      </c>
      <c r="F200" s="7" t="s">
        <v>1821</v>
      </c>
      <c r="G200" s="7" t="s">
        <v>1620</v>
      </c>
    </row>
    <row r="201" spans="1:7" ht="28.5">
      <c r="A201" s="7" t="s">
        <v>1703</v>
      </c>
      <c r="B201" s="7">
        <v>2011</v>
      </c>
      <c r="C201" s="7" t="s">
        <v>1345</v>
      </c>
      <c r="D201" s="7">
        <v>0</v>
      </c>
      <c r="E201" s="7">
        <v>9</v>
      </c>
      <c r="F201" s="7" t="s">
        <v>1821</v>
      </c>
      <c r="G201" s="7" t="s">
        <v>1620</v>
      </c>
    </row>
    <row r="202" spans="1:7" ht="28.5">
      <c r="A202" s="7" t="s">
        <v>1703</v>
      </c>
      <c r="B202" s="7">
        <v>2011</v>
      </c>
      <c r="C202" s="7" t="s">
        <v>1345</v>
      </c>
      <c r="D202" s="7">
        <v>0</v>
      </c>
      <c r="E202" s="7">
        <v>6.5</v>
      </c>
      <c r="F202" s="7" t="s">
        <v>1821</v>
      </c>
      <c r="G202" s="7" t="s">
        <v>1620</v>
      </c>
    </row>
    <row r="203" spans="1:7" ht="42.75">
      <c r="A203" s="7" t="s">
        <v>1703</v>
      </c>
      <c r="B203" s="7">
        <v>2012</v>
      </c>
      <c r="C203" s="7" t="s">
        <v>808</v>
      </c>
      <c r="D203" s="7">
        <v>1</v>
      </c>
      <c r="E203" s="7">
        <v>20</v>
      </c>
      <c r="F203" s="7" t="s">
        <v>1821</v>
      </c>
      <c r="G203" s="7" t="s">
        <v>1620</v>
      </c>
    </row>
    <row r="204" spans="1:7" ht="42.75">
      <c r="A204" s="7" t="s">
        <v>1703</v>
      </c>
      <c r="B204" s="7">
        <v>2012</v>
      </c>
      <c r="C204" s="7" t="s">
        <v>302</v>
      </c>
      <c r="D204" s="7">
        <v>1</v>
      </c>
      <c r="E204" s="7">
        <v>20</v>
      </c>
      <c r="F204" s="7" t="s">
        <v>1821</v>
      </c>
      <c r="G204" s="7" t="s">
        <v>1620</v>
      </c>
    </row>
    <row r="205" spans="1:7" ht="42.75">
      <c r="A205" s="7" t="s">
        <v>1703</v>
      </c>
      <c r="B205" s="7">
        <v>2012</v>
      </c>
      <c r="C205" s="7" t="s">
        <v>431</v>
      </c>
      <c r="D205" s="7">
        <v>1</v>
      </c>
      <c r="E205" s="7">
        <v>20</v>
      </c>
      <c r="F205" s="7" t="s">
        <v>1821</v>
      </c>
      <c r="G205" s="7" t="s">
        <v>1620</v>
      </c>
    </row>
    <row r="206" spans="1:7" ht="42.75">
      <c r="A206" s="7" t="s">
        <v>1703</v>
      </c>
      <c r="B206" s="7">
        <v>2012</v>
      </c>
      <c r="C206" s="7" t="s">
        <v>71</v>
      </c>
      <c r="D206" s="7">
        <v>1</v>
      </c>
      <c r="E206" s="7">
        <v>82.8</v>
      </c>
      <c r="F206" s="7" t="s">
        <v>1821</v>
      </c>
      <c r="G206" s="7" t="s">
        <v>1620</v>
      </c>
    </row>
    <row r="207" spans="1:7" ht="42.75">
      <c r="A207" s="7" t="s">
        <v>1703</v>
      </c>
      <c r="B207" s="7">
        <v>2012</v>
      </c>
      <c r="C207" s="7" t="s">
        <v>1918</v>
      </c>
      <c r="D207" s="7">
        <v>1</v>
      </c>
      <c r="E207" s="7">
        <v>82.8</v>
      </c>
      <c r="F207" s="7" t="s">
        <v>1821</v>
      </c>
      <c r="G207" s="7" t="s">
        <v>1620</v>
      </c>
    </row>
    <row r="208" spans="1:7" ht="42.75">
      <c r="A208" s="7" t="s">
        <v>1703</v>
      </c>
      <c r="B208" s="7">
        <v>2012</v>
      </c>
      <c r="C208" s="7" t="s">
        <v>2736</v>
      </c>
      <c r="D208" s="7">
        <v>1</v>
      </c>
      <c r="E208" s="7">
        <v>100</v>
      </c>
      <c r="F208" s="7" t="s">
        <v>1821</v>
      </c>
      <c r="G208" s="7" t="s">
        <v>1620</v>
      </c>
    </row>
    <row r="209" spans="1:7" ht="42.75">
      <c r="A209" s="7" t="s">
        <v>1703</v>
      </c>
      <c r="B209" s="7">
        <v>2012</v>
      </c>
      <c r="C209" s="7" t="s">
        <v>1527</v>
      </c>
      <c r="D209" s="7">
        <v>1</v>
      </c>
      <c r="E209" s="7">
        <v>25</v>
      </c>
      <c r="F209" s="7" t="s">
        <v>1821</v>
      </c>
      <c r="G209" s="7" t="s">
        <v>1620</v>
      </c>
    </row>
    <row r="210" spans="1:7" ht="42.75">
      <c r="A210" s="7" t="s">
        <v>1703</v>
      </c>
      <c r="B210" s="7">
        <v>2012</v>
      </c>
      <c r="C210" s="7" t="s">
        <v>2662</v>
      </c>
      <c r="D210" s="7">
        <v>1</v>
      </c>
      <c r="E210" s="7">
        <v>50</v>
      </c>
      <c r="F210" s="7" t="s">
        <v>1821</v>
      </c>
      <c r="G210" s="7" t="s">
        <v>1620</v>
      </c>
    </row>
    <row r="211" spans="1:7" ht="42.75">
      <c r="A211" s="7" t="s">
        <v>1703</v>
      </c>
      <c r="B211" s="7">
        <v>2012</v>
      </c>
      <c r="C211" s="7" t="s">
        <v>2390</v>
      </c>
      <c r="D211" s="7">
        <v>1</v>
      </c>
      <c r="E211" s="7">
        <v>10</v>
      </c>
      <c r="F211" s="7" t="s">
        <v>1821</v>
      </c>
      <c r="G211" s="7" t="s">
        <v>1620</v>
      </c>
    </row>
    <row r="212" spans="1:7" ht="42.75">
      <c r="A212" s="7" t="s">
        <v>1703</v>
      </c>
      <c r="B212" s="7">
        <v>2012</v>
      </c>
      <c r="C212" s="7" t="s">
        <v>2141</v>
      </c>
      <c r="D212" s="7">
        <v>1</v>
      </c>
      <c r="E212" s="7">
        <v>48.6</v>
      </c>
      <c r="F212" s="7" t="s">
        <v>1821</v>
      </c>
      <c r="G212" s="7" t="s">
        <v>1620</v>
      </c>
    </row>
    <row r="213" spans="1:7" ht="42.75">
      <c r="A213" s="7" t="s">
        <v>1703</v>
      </c>
      <c r="B213" s="7">
        <v>2012</v>
      </c>
      <c r="C213" s="7" t="s">
        <v>1996</v>
      </c>
      <c r="D213" s="7">
        <v>1</v>
      </c>
      <c r="E213" s="7">
        <v>105</v>
      </c>
      <c r="F213" s="7" t="s">
        <v>1821</v>
      </c>
      <c r="G213" s="7" t="s">
        <v>1620</v>
      </c>
    </row>
    <row r="214" spans="1:7" ht="42.75">
      <c r="A214" s="7" t="s">
        <v>1703</v>
      </c>
      <c r="B214" s="7">
        <v>2012</v>
      </c>
      <c r="C214" s="7" t="s">
        <v>366</v>
      </c>
      <c r="D214" s="7">
        <v>1</v>
      </c>
      <c r="E214" s="7">
        <v>125</v>
      </c>
      <c r="F214" s="7" t="s">
        <v>1821</v>
      </c>
      <c r="G214" s="7" t="s">
        <v>1620</v>
      </c>
    </row>
    <row r="215" spans="1:7" ht="42.75">
      <c r="A215" s="7" t="s">
        <v>1703</v>
      </c>
      <c r="B215" s="7">
        <v>2012</v>
      </c>
      <c r="C215" s="7" t="s">
        <v>1801</v>
      </c>
      <c r="D215" s="7">
        <v>1</v>
      </c>
      <c r="E215" s="7">
        <v>60</v>
      </c>
      <c r="F215" s="7" t="s">
        <v>1821</v>
      </c>
      <c r="G215" s="7" t="s">
        <v>1620</v>
      </c>
    </row>
    <row r="216" spans="1:7" ht="42.75">
      <c r="A216" s="7" t="s">
        <v>1703</v>
      </c>
      <c r="B216" s="7">
        <v>2012</v>
      </c>
      <c r="C216" s="7" t="s">
        <v>1525</v>
      </c>
      <c r="D216" s="7">
        <v>1</v>
      </c>
      <c r="E216" s="7">
        <v>300</v>
      </c>
      <c r="F216" s="7" t="s">
        <v>1821</v>
      </c>
      <c r="G216" s="7" t="s">
        <v>1620</v>
      </c>
    </row>
    <row r="217" spans="1:7" ht="42.75">
      <c r="A217" s="7" t="s">
        <v>1703</v>
      </c>
      <c r="B217" s="7">
        <v>2012</v>
      </c>
      <c r="C217" s="7" t="s">
        <v>2429</v>
      </c>
      <c r="D217" s="7">
        <v>1</v>
      </c>
      <c r="E217" s="7">
        <v>25.3</v>
      </c>
      <c r="F217" s="7" t="s">
        <v>1821</v>
      </c>
      <c r="G217" s="7" t="s">
        <v>1620</v>
      </c>
    </row>
    <row r="218" spans="1:7" ht="42.75">
      <c r="A218" s="7" t="s">
        <v>1703</v>
      </c>
      <c r="B218" s="7">
        <v>2012</v>
      </c>
      <c r="C218" s="7" t="s">
        <v>1311</v>
      </c>
      <c r="D218" s="7">
        <v>1</v>
      </c>
      <c r="E218" s="7">
        <v>23</v>
      </c>
      <c r="F218" s="7" t="s">
        <v>1821</v>
      </c>
      <c r="G218" s="7" t="s">
        <v>1620</v>
      </c>
    </row>
    <row r="219" spans="1:7" ht="57">
      <c r="A219" s="7" t="s">
        <v>1703</v>
      </c>
      <c r="B219" s="7">
        <v>2012</v>
      </c>
      <c r="C219" s="7" t="s">
        <v>172</v>
      </c>
      <c r="D219" s="7">
        <v>1</v>
      </c>
      <c r="E219" s="7">
        <v>18</v>
      </c>
      <c r="F219" s="7" t="s">
        <v>1821</v>
      </c>
      <c r="G219" s="7" t="s">
        <v>1620</v>
      </c>
    </row>
    <row r="220" spans="1:7" ht="28.5">
      <c r="A220" s="7" t="s">
        <v>1703</v>
      </c>
      <c r="B220" s="7">
        <v>2012</v>
      </c>
      <c r="C220" s="7" t="s">
        <v>1345</v>
      </c>
      <c r="D220" s="7">
        <v>0</v>
      </c>
      <c r="E220" s="7">
        <v>20</v>
      </c>
      <c r="F220" s="7" t="s">
        <v>1821</v>
      </c>
      <c r="G220" s="7" t="s">
        <v>1620</v>
      </c>
    </row>
    <row r="221" spans="1:7" ht="28.5">
      <c r="A221" s="7" t="s">
        <v>1703</v>
      </c>
      <c r="B221" s="7">
        <v>2012</v>
      </c>
      <c r="C221" s="7" t="s">
        <v>1345</v>
      </c>
      <c r="D221" s="7">
        <v>0</v>
      </c>
      <c r="E221" s="7">
        <v>10</v>
      </c>
      <c r="F221" s="7" t="s">
        <v>1821</v>
      </c>
      <c r="G221" s="7" t="s">
        <v>1620</v>
      </c>
    </row>
    <row r="222" spans="1:7" ht="42.75">
      <c r="A222" s="7" t="s">
        <v>1703</v>
      </c>
      <c r="B222" s="7">
        <v>2012</v>
      </c>
      <c r="C222" s="7" t="s">
        <v>426</v>
      </c>
      <c r="D222" s="7">
        <v>1</v>
      </c>
      <c r="E222" s="7">
        <v>25.3</v>
      </c>
      <c r="F222" s="7" t="s">
        <v>1821</v>
      </c>
      <c r="G222" s="7" t="s">
        <v>1620</v>
      </c>
    </row>
    <row r="223" spans="1:7" ht="42.75">
      <c r="A223" s="7" t="s">
        <v>1703</v>
      </c>
      <c r="B223" s="7">
        <v>2012</v>
      </c>
      <c r="C223" s="7" t="s">
        <v>1460</v>
      </c>
      <c r="D223" s="7">
        <v>1</v>
      </c>
      <c r="E223" s="7">
        <v>23</v>
      </c>
      <c r="F223" s="7" t="s">
        <v>1821</v>
      </c>
      <c r="G223" s="7" t="s">
        <v>1620</v>
      </c>
    </row>
    <row r="224" spans="1:7" ht="42.75">
      <c r="A224" s="7" t="s">
        <v>1703</v>
      </c>
      <c r="B224" s="7">
        <v>2012</v>
      </c>
      <c r="C224" s="7" t="s">
        <v>2008</v>
      </c>
      <c r="D224" s="7">
        <v>1</v>
      </c>
      <c r="E224" s="7">
        <v>25.3</v>
      </c>
      <c r="F224" s="7" t="s">
        <v>1821</v>
      </c>
      <c r="G224" s="7" t="s">
        <v>1620</v>
      </c>
    </row>
    <row r="225" spans="1:7" ht="42.75">
      <c r="A225" s="7" t="s">
        <v>1703</v>
      </c>
      <c r="B225" s="7">
        <v>2012</v>
      </c>
      <c r="C225" s="7" t="s">
        <v>2180</v>
      </c>
      <c r="D225" s="7">
        <v>1</v>
      </c>
      <c r="E225" s="7">
        <v>25.3</v>
      </c>
      <c r="F225" s="7" t="s">
        <v>1821</v>
      </c>
      <c r="G225" s="7" t="s">
        <v>1620</v>
      </c>
    </row>
    <row r="226" spans="1:7" ht="57">
      <c r="A226" s="7" t="s">
        <v>1703</v>
      </c>
      <c r="B226" s="7">
        <v>2013</v>
      </c>
      <c r="C226" s="7" t="s">
        <v>1541</v>
      </c>
      <c r="D226" s="7">
        <v>0</v>
      </c>
      <c r="E226" s="7">
        <v>11.5</v>
      </c>
      <c r="F226" s="7" t="s">
        <v>1821</v>
      </c>
      <c r="G226" s="7" t="s">
        <v>1620</v>
      </c>
    </row>
    <row r="227" spans="1:7" ht="57">
      <c r="A227" s="7" t="s">
        <v>1703</v>
      </c>
      <c r="B227" s="7">
        <v>2013</v>
      </c>
      <c r="C227" s="7" t="s">
        <v>195</v>
      </c>
      <c r="D227" s="7">
        <v>0</v>
      </c>
      <c r="E227" s="7">
        <v>9.2</v>
      </c>
      <c r="F227" s="7" t="s">
        <v>1821</v>
      </c>
      <c r="G227" s="7" t="s">
        <v>1620</v>
      </c>
    </row>
    <row r="228" spans="1:7" ht="57">
      <c r="A228" s="7" t="s">
        <v>1703</v>
      </c>
      <c r="B228" s="7">
        <v>2013</v>
      </c>
      <c r="C228" s="7" t="s">
        <v>1066</v>
      </c>
      <c r="D228" s="7">
        <v>0</v>
      </c>
      <c r="E228" s="7">
        <v>16.5</v>
      </c>
      <c r="F228" s="7" t="s">
        <v>1821</v>
      </c>
      <c r="G228" s="7" t="s">
        <v>1620</v>
      </c>
    </row>
    <row r="229" spans="1:7" ht="57">
      <c r="A229" s="7" t="s">
        <v>1703</v>
      </c>
      <c r="B229" s="7">
        <v>2013</v>
      </c>
      <c r="C229" s="7" t="s">
        <v>314</v>
      </c>
      <c r="D229" s="7">
        <v>0</v>
      </c>
      <c r="E229" s="7">
        <v>10</v>
      </c>
      <c r="F229" s="7" t="s">
        <v>1821</v>
      </c>
      <c r="G229" s="7" t="s">
        <v>1620</v>
      </c>
    </row>
    <row r="230" spans="1:7" ht="71.25">
      <c r="A230" s="7" t="s">
        <v>1703</v>
      </c>
      <c r="B230" s="7">
        <v>2013</v>
      </c>
      <c r="C230" s="7" t="s">
        <v>2281</v>
      </c>
      <c r="D230" s="7">
        <v>0</v>
      </c>
      <c r="E230" s="7">
        <v>12.5</v>
      </c>
      <c r="F230" s="7" t="s">
        <v>1821</v>
      </c>
      <c r="G230" s="7" t="s">
        <v>1620</v>
      </c>
    </row>
    <row r="231" spans="1:7" ht="85.5">
      <c r="A231" s="7" t="s">
        <v>1703</v>
      </c>
      <c r="B231" s="7">
        <v>2013</v>
      </c>
      <c r="C231" s="7" t="s">
        <v>155</v>
      </c>
      <c r="D231" s="7">
        <v>0</v>
      </c>
      <c r="E231" s="7">
        <v>10</v>
      </c>
      <c r="F231" s="7" t="s">
        <v>1821</v>
      </c>
      <c r="G231" s="7" t="s">
        <v>1620</v>
      </c>
    </row>
    <row r="232" spans="1:7" ht="71.25">
      <c r="A232" s="7" t="s">
        <v>1703</v>
      </c>
      <c r="B232" s="7">
        <v>2013</v>
      </c>
      <c r="C232" s="7" t="s">
        <v>551</v>
      </c>
      <c r="D232" s="7">
        <v>0</v>
      </c>
      <c r="E232" s="7">
        <v>23</v>
      </c>
      <c r="F232" s="7" t="s">
        <v>1821</v>
      </c>
      <c r="G232" s="7" t="s">
        <v>1620</v>
      </c>
    </row>
    <row r="233" spans="1:7" ht="71.25">
      <c r="A233" s="7" t="s">
        <v>1703</v>
      </c>
      <c r="B233" s="7">
        <v>2013</v>
      </c>
      <c r="C233" s="7" t="s">
        <v>1202</v>
      </c>
      <c r="D233" s="7">
        <v>0</v>
      </c>
      <c r="E233" s="7">
        <v>19.5</v>
      </c>
      <c r="F233" s="7" t="s">
        <v>1821</v>
      </c>
      <c r="G233" s="7" t="s">
        <v>1620</v>
      </c>
    </row>
    <row r="234" spans="1:7" ht="57">
      <c r="A234" s="7" t="s">
        <v>1703</v>
      </c>
      <c r="B234" s="7">
        <v>2013</v>
      </c>
      <c r="C234" s="7" t="s">
        <v>1398</v>
      </c>
      <c r="D234" s="7">
        <v>0</v>
      </c>
      <c r="E234" s="7">
        <v>10</v>
      </c>
      <c r="F234" s="7" t="s">
        <v>1821</v>
      </c>
      <c r="G234" s="7" t="s">
        <v>1620</v>
      </c>
    </row>
    <row r="235" spans="1:7" ht="57">
      <c r="A235" s="7" t="s">
        <v>1703</v>
      </c>
      <c r="B235" s="7">
        <v>2013</v>
      </c>
      <c r="C235" s="7" t="s">
        <v>1725</v>
      </c>
      <c r="D235" s="7">
        <v>0</v>
      </c>
      <c r="E235" s="7">
        <v>18.4</v>
      </c>
      <c r="F235" s="7" t="s">
        <v>1821</v>
      </c>
      <c r="G235" s="7" t="s">
        <v>1620</v>
      </c>
    </row>
    <row r="236" spans="1:7" ht="99.75">
      <c r="A236" s="7" t="s">
        <v>1703</v>
      </c>
      <c r="B236" s="7">
        <v>2013</v>
      </c>
      <c r="C236" s="7" t="s">
        <v>381</v>
      </c>
      <c r="D236" s="7">
        <v>0</v>
      </c>
      <c r="E236" s="7">
        <v>10.8</v>
      </c>
      <c r="F236" s="7" t="s">
        <v>1821</v>
      </c>
      <c r="G236" s="7" t="s">
        <v>1620</v>
      </c>
    </row>
    <row r="237" spans="1:7" ht="71.25">
      <c r="A237" s="7" t="s">
        <v>1703</v>
      </c>
      <c r="B237" s="7">
        <v>2013</v>
      </c>
      <c r="C237" s="7" t="s">
        <v>1737</v>
      </c>
      <c r="D237" s="7">
        <v>0</v>
      </c>
      <c r="E237" s="7">
        <v>20</v>
      </c>
      <c r="F237" s="7" t="s">
        <v>1821</v>
      </c>
      <c r="G237" s="7" t="s">
        <v>1620</v>
      </c>
    </row>
    <row r="238" spans="1:7" ht="99.75">
      <c r="A238" s="7" t="s">
        <v>1703</v>
      </c>
      <c r="B238" s="7">
        <v>2013</v>
      </c>
      <c r="C238" s="7" t="s">
        <v>2299</v>
      </c>
      <c r="D238" s="7">
        <v>0</v>
      </c>
      <c r="E238" s="7">
        <v>10</v>
      </c>
      <c r="F238" s="7" t="s">
        <v>1821</v>
      </c>
      <c r="G238" s="7" t="s">
        <v>1620</v>
      </c>
    </row>
    <row r="239" spans="1:7" ht="28.5">
      <c r="A239" s="7" t="s">
        <v>1703</v>
      </c>
      <c r="B239" s="7">
        <v>2013</v>
      </c>
      <c r="C239" s="7" t="s">
        <v>1065</v>
      </c>
      <c r="D239" s="7">
        <v>0</v>
      </c>
      <c r="E239" s="7">
        <v>10</v>
      </c>
      <c r="F239" s="7" t="s">
        <v>1821</v>
      </c>
      <c r="G239" s="7" t="s">
        <v>1620</v>
      </c>
    </row>
    <row r="240" spans="1:7" ht="42.75">
      <c r="A240" s="7" t="s">
        <v>1703</v>
      </c>
      <c r="B240" s="7">
        <v>2013</v>
      </c>
      <c r="C240" s="7" t="s">
        <v>364</v>
      </c>
      <c r="D240" s="7">
        <v>0</v>
      </c>
      <c r="E240" s="7">
        <v>1.5</v>
      </c>
      <c r="F240" s="7" t="s">
        <v>1821</v>
      </c>
      <c r="G240" s="7" t="s">
        <v>1620</v>
      </c>
    </row>
    <row r="241" spans="1:7" ht="57">
      <c r="A241" s="7" t="s">
        <v>1703</v>
      </c>
      <c r="B241" s="7">
        <v>2013</v>
      </c>
      <c r="C241" s="7" t="s">
        <v>2765</v>
      </c>
      <c r="D241" s="7">
        <v>0</v>
      </c>
      <c r="E241" s="7">
        <v>10</v>
      </c>
      <c r="F241" s="7" t="s">
        <v>1821</v>
      </c>
      <c r="G241" s="7" t="s">
        <v>1620</v>
      </c>
    </row>
    <row r="242" spans="1:7" ht="114">
      <c r="A242" s="7" t="s">
        <v>1703</v>
      </c>
      <c r="B242" s="7">
        <v>2013</v>
      </c>
      <c r="C242" s="7" t="s">
        <v>1786</v>
      </c>
      <c r="D242" s="7">
        <v>0</v>
      </c>
      <c r="E242" s="7">
        <v>4</v>
      </c>
      <c r="F242" s="7" t="s">
        <v>1821</v>
      </c>
      <c r="G242" s="7" t="s">
        <v>1620</v>
      </c>
    </row>
    <row r="243" spans="1:7" ht="85.5">
      <c r="A243" s="7" t="s">
        <v>1703</v>
      </c>
      <c r="B243" s="7">
        <v>2013</v>
      </c>
      <c r="C243" s="7" t="s">
        <v>2275</v>
      </c>
      <c r="D243" s="7">
        <v>0</v>
      </c>
      <c r="E243" s="7">
        <v>24</v>
      </c>
      <c r="F243" s="7" t="s">
        <v>1821</v>
      </c>
      <c r="G243" s="7" t="s">
        <v>1620</v>
      </c>
    </row>
    <row r="244" spans="1:7" ht="42.75">
      <c r="A244" s="7" t="s">
        <v>1703</v>
      </c>
      <c r="B244" s="7">
        <v>2013</v>
      </c>
      <c r="C244" s="7" t="s">
        <v>1720</v>
      </c>
      <c r="D244" s="7">
        <v>0</v>
      </c>
      <c r="E244" s="7">
        <v>18</v>
      </c>
      <c r="F244" s="7" t="s">
        <v>1821</v>
      </c>
      <c r="G244" s="7" t="s">
        <v>1620</v>
      </c>
    </row>
    <row r="245" spans="1:7" ht="42.75">
      <c r="A245" s="7" t="s">
        <v>1703</v>
      </c>
      <c r="B245" s="7">
        <v>2013</v>
      </c>
      <c r="C245" s="7" t="s">
        <v>373</v>
      </c>
      <c r="D245" s="7">
        <v>0</v>
      </c>
      <c r="E245" s="7">
        <v>9</v>
      </c>
      <c r="F245" s="7" t="s">
        <v>1821</v>
      </c>
      <c r="G245" s="7" t="s">
        <v>1620</v>
      </c>
    </row>
    <row r="246" spans="1:7" ht="71.25">
      <c r="A246" s="7" t="s">
        <v>1703</v>
      </c>
      <c r="B246" s="7">
        <v>2013</v>
      </c>
      <c r="C246" s="7" t="s">
        <v>787</v>
      </c>
      <c r="D246" s="7">
        <v>0</v>
      </c>
      <c r="E246" s="7">
        <v>20</v>
      </c>
      <c r="F246" s="7" t="s">
        <v>1821</v>
      </c>
      <c r="G246" s="7" t="s">
        <v>1620</v>
      </c>
    </row>
    <row r="247" spans="1:7" ht="85.5">
      <c r="A247" s="7" t="s">
        <v>1703</v>
      </c>
      <c r="B247" s="7">
        <v>2013</v>
      </c>
      <c r="C247" s="7" t="s">
        <v>1972</v>
      </c>
      <c r="D247" s="7">
        <v>0</v>
      </c>
      <c r="E247" s="7">
        <v>10</v>
      </c>
      <c r="F247" s="7" t="s">
        <v>1821</v>
      </c>
      <c r="G247" s="7" t="s">
        <v>1620</v>
      </c>
    </row>
    <row r="248" spans="1:7" ht="42.75">
      <c r="A248" s="7" t="s">
        <v>1703</v>
      </c>
      <c r="B248" s="7">
        <v>2013</v>
      </c>
      <c r="C248" s="7" t="s">
        <v>2030</v>
      </c>
      <c r="D248" s="7">
        <v>0</v>
      </c>
      <c r="E248" s="7">
        <v>10</v>
      </c>
      <c r="F248" s="7" t="s">
        <v>1821</v>
      </c>
      <c r="G248" s="7" t="s">
        <v>1620</v>
      </c>
    </row>
    <row r="249" spans="1:7" ht="71.25">
      <c r="A249" s="7" t="s">
        <v>1703</v>
      </c>
      <c r="B249" s="7">
        <v>2013</v>
      </c>
      <c r="C249" s="7" t="s">
        <v>2567</v>
      </c>
      <c r="D249" s="7">
        <v>0</v>
      </c>
      <c r="E249" s="7">
        <v>10</v>
      </c>
      <c r="F249" s="7" t="s">
        <v>1821</v>
      </c>
      <c r="G249" s="7" t="s">
        <v>1620</v>
      </c>
    </row>
    <row r="250" spans="1:7" ht="71.25">
      <c r="A250" s="7" t="s">
        <v>1703</v>
      </c>
      <c r="B250" s="7">
        <v>2013</v>
      </c>
      <c r="C250" s="7" t="s">
        <v>2692</v>
      </c>
      <c r="D250" s="7">
        <v>0</v>
      </c>
      <c r="E250" s="7">
        <v>10</v>
      </c>
      <c r="F250" s="7" t="s">
        <v>1821</v>
      </c>
      <c r="G250" s="7" t="s">
        <v>1620</v>
      </c>
    </row>
    <row r="251" spans="1:7" ht="71.25">
      <c r="A251" s="7" t="s">
        <v>1703</v>
      </c>
      <c r="B251" s="7">
        <v>2013</v>
      </c>
      <c r="C251" s="7" t="s">
        <v>613</v>
      </c>
      <c r="D251" s="7">
        <v>0</v>
      </c>
      <c r="E251" s="7">
        <v>30</v>
      </c>
      <c r="F251" s="7" t="s">
        <v>1821</v>
      </c>
      <c r="G251" s="7" t="s">
        <v>1620</v>
      </c>
    </row>
    <row r="252" spans="1:7" ht="28.5">
      <c r="A252" s="7" t="s">
        <v>1703</v>
      </c>
      <c r="B252" s="7">
        <v>2013</v>
      </c>
      <c r="C252" s="7" t="s">
        <v>786</v>
      </c>
      <c r="D252" s="7">
        <v>0</v>
      </c>
      <c r="E252" s="7">
        <v>10</v>
      </c>
      <c r="F252" s="7" t="s">
        <v>1821</v>
      </c>
      <c r="G252" s="7" t="s">
        <v>1620</v>
      </c>
    </row>
    <row r="253" spans="1:7" ht="57">
      <c r="A253" s="7" t="s">
        <v>1703</v>
      </c>
      <c r="B253" s="7">
        <v>2013</v>
      </c>
      <c r="C253" s="7" t="s">
        <v>1792</v>
      </c>
      <c r="D253" s="7">
        <v>0</v>
      </c>
      <c r="E253" s="7">
        <v>10</v>
      </c>
      <c r="F253" s="7" t="s">
        <v>1821</v>
      </c>
      <c r="G253" s="7" t="s">
        <v>1620</v>
      </c>
    </row>
    <row r="254" spans="1:7" ht="85.5">
      <c r="A254" s="7" t="s">
        <v>1703</v>
      </c>
      <c r="B254" s="7">
        <v>2013</v>
      </c>
      <c r="C254" s="7" t="s">
        <v>686</v>
      </c>
      <c r="D254" s="7">
        <v>0</v>
      </c>
      <c r="E254" s="7">
        <v>10</v>
      </c>
      <c r="F254" s="7" t="s">
        <v>1821</v>
      </c>
      <c r="G254" s="7" t="s">
        <v>1620</v>
      </c>
    </row>
    <row r="255" spans="1:7" ht="57">
      <c r="A255" s="7" t="s">
        <v>1703</v>
      </c>
      <c r="B255" s="7">
        <v>2013</v>
      </c>
      <c r="C255" s="7" t="s">
        <v>521</v>
      </c>
      <c r="D255" s="7">
        <v>0</v>
      </c>
      <c r="E255" s="7">
        <v>6.9</v>
      </c>
      <c r="F255" s="7" t="s">
        <v>1821</v>
      </c>
      <c r="G255" s="7" t="s">
        <v>1620</v>
      </c>
    </row>
    <row r="256" spans="1:7" ht="57">
      <c r="A256" s="7" t="s">
        <v>1703</v>
      </c>
      <c r="B256" s="7">
        <v>2013</v>
      </c>
      <c r="C256" s="7" t="s">
        <v>1251</v>
      </c>
      <c r="D256" s="7">
        <v>0</v>
      </c>
      <c r="E256" s="7">
        <v>5.6</v>
      </c>
      <c r="F256" s="7" t="s">
        <v>1821</v>
      </c>
      <c r="G256" s="7" t="s">
        <v>1620</v>
      </c>
    </row>
    <row r="257" spans="1:7" ht="71.25">
      <c r="A257" s="7" t="s">
        <v>1703</v>
      </c>
      <c r="B257" s="7">
        <v>2013</v>
      </c>
      <c r="C257" s="7" t="s">
        <v>876</v>
      </c>
      <c r="D257" s="7">
        <v>0</v>
      </c>
      <c r="E257" s="7">
        <v>20</v>
      </c>
      <c r="F257" s="7" t="s">
        <v>1821</v>
      </c>
      <c r="G257" s="7" t="s">
        <v>1620</v>
      </c>
    </row>
    <row r="258" spans="1:7" ht="28.5">
      <c r="A258" s="7" t="s">
        <v>1703</v>
      </c>
      <c r="B258" s="7">
        <v>2013</v>
      </c>
      <c r="C258" s="7" t="s">
        <v>844</v>
      </c>
      <c r="D258" s="7">
        <v>0</v>
      </c>
      <c r="E258" s="7">
        <v>0.8</v>
      </c>
      <c r="F258" s="7" t="s">
        <v>1821</v>
      </c>
      <c r="G258" s="7" t="s">
        <v>1620</v>
      </c>
    </row>
    <row r="259" spans="1:7" ht="42.75">
      <c r="A259" s="7" t="s">
        <v>1703</v>
      </c>
      <c r="B259" s="7">
        <v>2013</v>
      </c>
      <c r="C259" s="7" t="s">
        <v>809</v>
      </c>
      <c r="D259" s="7">
        <v>1</v>
      </c>
      <c r="E259" s="7">
        <v>25.3</v>
      </c>
      <c r="F259" s="7" t="s">
        <v>1821</v>
      </c>
      <c r="G259" s="7" t="s">
        <v>1620</v>
      </c>
    </row>
    <row r="260" spans="1:7" ht="42.75">
      <c r="A260" s="7" t="s">
        <v>1703</v>
      </c>
      <c r="B260" s="7">
        <v>2013</v>
      </c>
      <c r="C260" s="7" t="s">
        <v>2705</v>
      </c>
      <c r="D260" s="7">
        <v>1</v>
      </c>
      <c r="E260" s="7">
        <v>25.3</v>
      </c>
      <c r="F260" s="7" t="s">
        <v>1821</v>
      </c>
      <c r="G260" s="7" t="s">
        <v>1620</v>
      </c>
    </row>
    <row r="261" spans="1:7" ht="42.75">
      <c r="A261" s="7" t="s">
        <v>1703</v>
      </c>
      <c r="B261" s="7">
        <v>2013</v>
      </c>
      <c r="C261" s="7" t="s">
        <v>1434</v>
      </c>
      <c r="D261" s="7">
        <v>1</v>
      </c>
      <c r="E261" s="7">
        <v>25.3</v>
      </c>
      <c r="F261" s="7" t="s">
        <v>1821</v>
      </c>
      <c r="G261" s="7" t="s">
        <v>1620</v>
      </c>
    </row>
    <row r="262" spans="1:7" ht="42.75">
      <c r="A262" s="7" t="s">
        <v>1703</v>
      </c>
      <c r="B262" s="7">
        <v>2013</v>
      </c>
      <c r="C262" s="7" t="s">
        <v>221</v>
      </c>
      <c r="D262" s="7">
        <v>1</v>
      </c>
      <c r="E262" s="7">
        <v>32.2</v>
      </c>
      <c r="F262" s="7" t="s">
        <v>1821</v>
      </c>
      <c r="G262" s="7" t="s">
        <v>1620</v>
      </c>
    </row>
    <row r="263" spans="1:7" ht="42.75">
      <c r="A263" s="7" t="s">
        <v>1703</v>
      </c>
      <c r="B263" s="7">
        <v>2013</v>
      </c>
      <c r="C263" s="7" t="s">
        <v>2197</v>
      </c>
      <c r="D263" s="7">
        <v>1</v>
      </c>
      <c r="E263" s="7">
        <v>18.4</v>
      </c>
      <c r="F263" s="7" t="s">
        <v>1821</v>
      </c>
      <c r="G263" s="7" t="s">
        <v>1620</v>
      </c>
    </row>
    <row r="264" spans="1:7" ht="57">
      <c r="A264" s="7" t="s">
        <v>1703</v>
      </c>
      <c r="B264" s="7">
        <v>2013</v>
      </c>
      <c r="C264" s="7" t="s">
        <v>481</v>
      </c>
      <c r="D264" s="7">
        <v>1</v>
      </c>
      <c r="E264" s="7">
        <v>21</v>
      </c>
      <c r="F264" s="7" t="s">
        <v>1821</v>
      </c>
      <c r="G264" s="7" t="s">
        <v>1620</v>
      </c>
    </row>
    <row r="265" spans="1:7" ht="42.75">
      <c r="A265" s="7" t="s">
        <v>1703</v>
      </c>
      <c r="B265" s="7">
        <v>2014</v>
      </c>
      <c r="C265" s="7" t="s">
        <v>585</v>
      </c>
      <c r="D265" s="7">
        <v>1</v>
      </c>
      <c r="E265" s="7">
        <v>25.3</v>
      </c>
      <c r="F265" s="7" t="s">
        <v>1821</v>
      </c>
      <c r="G265" s="7" t="s">
        <v>1620</v>
      </c>
    </row>
    <row r="266" spans="1:7" ht="57">
      <c r="A266" s="7" t="s">
        <v>1703</v>
      </c>
      <c r="B266" s="7">
        <v>2014</v>
      </c>
      <c r="C266" s="7" t="s">
        <v>827</v>
      </c>
      <c r="D266" s="7">
        <v>1</v>
      </c>
      <c r="E266" s="7">
        <v>21</v>
      </c>
      <c r="F266" s="7" t="s">
        <v>1821</v>
      </c>
      <c r="G266" s="7" t="s">
        <v>1620</v>
      </c>
    </row>
    <row r="267" spans="1:7" ht="15" customHeight="1">
      <c r="A267" s="7" t="s">
        <v>2229</v>
      </c>
      <c r="B267" s="7">
        <v>2012</v>
      </c>
      <c r="C267" s="7" t="s">
        <v>525</v>
      </c>
      <c r="D267" s="7">
        <v>1</v>
      </c>
      <c r="E267" s="7">
        <v>45</v>
      </c>
      <c r="F267" s="7" t="s">
        <v>1675</v>
      </c>
      <c r="G267" s="7" t="s">
        <v>1204</v>
      </c>
    </row>
    <row r="268" spans="1:7" ht="15" customHeight="1">
      <c r="A268" s="7" t="s">
        <v>2229</v>
      </c>
      <c r="B268" s="7">
        <v>2012</v>
      </c>
      <c r="C268" s="7" t="s">
        <v>504</v>
      </c>
      <c r="D268" s="7">
        <v>2</v>
      </c>
      <c r="E268" s="7">
        <v>45</v>
      </c>
      <c r="F268" s="7" t="s">
        <v>1675</v>
      </c>
      <c r="G268" s="7" t="s">
        <v>1204</v>
      </c>
    </row>
    <row r="269" spans="1:7" ht="15" customHeight="1">
      <c r="A269" s="7" t="s">
        <v>2229</v>
      </c>
      <c r="B269" s="7">
        <v>2012</v>
      </c>
      <c r="C269" s="7" t="s">
        <v>144</v>
      </c>
      <c r="D269" s="7">
        <v>3</v>
      </c>
      <c r="E269" s="7">
        <v>45</v>
      </c>
      <c r="F269" s="7" t="s">
        <v>1675</v>
      </c>
      <c r="G269" s="7" t="s">
        <v>1204</v>
      </c>
    </row>
    <row r="270" spans="1:7" ht="15" customHeight="1">
      <c r="A270" s="7" t="s">
        <v>2229</v>
      </c>
      <c r="B270" s="7">
        <v>2012</v>
      </c>
      <c r="C270" s="7" t="s">
        <v>159</v>
      </c>
      <c r="D270" s="7">
        <v>4</v>
      </c>
      <c r="E270" s="7">
        <v>45</v>
      </c>
      <c r="F270" s="7" t="s">
        <v>1675</v>
      </c>
      <c r="G270" s="7" t="s">
        <v>1204</v>
      </c>
    </row>
    <row r="271" spans="1:7" ht="15" customHeight="1">
      <c r="A271" s="7" t="s">
        <v>2229</v>
      </c>
      <c r="B271" s="7">
        <v>2012</v>
      </c>
      <c r="C271" s="7" t="s">
        <v>98</v>
      </c>
      <c r="D271" s="7">
        <v>5</v>
      </c>
      <c r="E271" s="7">
        <v>45</v>
      </c>
      <c r="F271" s="7" t="s">
        <v>1675</v>
      </c>
      <c r="G271" s="7" t="s">
        <v>1204</v>
      </c>
    </row>
    <row r="272" spans="1:7" ht="15" customHeight="1">
      <c r="A272" s="7" t="s">
        <v>2229</v>
      </c>
      <c r="B272" s="7">
        <v>2012</v>
      </c>
      <c r="C272" s="7" t="s">
        <v>119</v>
      </c>
      <c r="D272" s="7">
        <v>6</v>
      </c>
      <c r="E272" s="7">
        <v>45</v>
      </c>
      <c r="F272" s="7" t="s">
        <v>1675</v>
      </c>
      <c r="G272" s="7" t="s">
        <v>1204</v>
      </c>
    </row>
    <row r="273" spans="1:7" ht="15" customHeight="1">
      <c r="A273" s="7" t="s">
        <v>2229</v>
      </c>
      <c r="B273" s="7">
        <v>2012</v>
      </c>
      <c r="C273" s="7" t="s">
        <v>53</v>
      </c>
      <c r="D273" s="7">
        <v>7</v>
      </c>
      <c r="E273" s="7">
        <v>45</v>
      </c>
      <c r="F273" s="7" t="s">
        <v>1675</v>
      </c>
      <c r="G273" s="7" t="s">
        <v>1204</v>
      </c>
    </row>
    <row r="274" spans="1:7" ht="28.5">
      <c r="A274" s="7" t="s">
        <v>2229</v>
      </c>
      <c r="B274" s="7">
        <v>2012</v>
      </c>
      <c r="C274" s="7" t="s">
        <v>1667</v>
      </c>
      <c r="D274" s="7">
        <v>1</v>
      </c>
      <c r="E274" s="7">
        <v>74.3</v>
      </c>
      <c r="F274" s="7" t="s">
        <v>1675</v>
      </c>
      <c r="G274" s="7" t="s">
        <v>1204</v>
      </c>
    </row>
    <row r="275" spans="1:7" ht="28.5">
      <c r="A275" s="7" t="s">
        <v>2229</v>
      </c>
      <c r="B275" s="7">
        <v>2012</v>
      </c>
      <c r="C275" s="7" t="s">
        <v>1439</v>
      </c>
      <c r="D275" s="7">
        <v>2</v>
      </c>
      <c r="E275" s="7">
        <v>74.3</v>
      </c>
      <c r="F275" s="7" t="s">
        <v>1675</v>
      </c>
      <c r="G275" s="7" t="s">
        <v>1204</v>
      </c>
    </row>
    <row r="276" spans="1:7" ht="28.5">
      <c r="A276" s="7" t="s">
        <v>2229</v>
      </c>
      <c r="B276" s="7">
        <v>2012</v>
      </c>
      <c r="C276" s="7" t="s">
        <v>1423</v>
      </c>
      <c r="D276" s="7">
        <v>3</v>
      </c>
      <c r="E276" s="7">
        <v>74.3</v>
      </c>
      <c r="F276" s="7" t="s">
        <v>1675</v>
      </c>
      <c r="G276" s="7" t="s">
        <v>1204</v>
      </c>
    </row>
    <row r="277" spans="1:7" ht="15" customHeight="1">
      <c r="A277" s="7" t="s">
        <v>2229</v>
      </c>
      <c r="B277" s="7">
        <v>2013</v>
      </c>
      <c r="C277" s="7" t="s">
        <v>2386</v>
      </c>
      <c r="D277" s="7">
        <v>1</v>
      </c>
      <c r="E277" s="7">
        <v>16.7</v>
      </c>
      <c r="F277" s="7" t="s">
        <v>1675</v>
      </c>
      <c r="G277" s="7" t="s">
        <v>1204</v>
      </c>
    </row>
    <row r="278" spans="1:7" ht="15" customHeight="1">
      <c r="A278" s="7" t="s">
        <v>2229</v>
      </c>
      <c r="B278" s="7">
        <v>2013</v>
      </c>
      <c r="C278" s="7" t="s">
        <v>2173</v>
      </c>
      <c r="D278" s="7">
        <v>2</v>
      </c>
      <c r="E278" s="7">
        <v>16.7</v>
      </c>
      <c r="F278" s="7" t="s">
        <v>1675</v>
      </c>
      <c r="G278" s="7" t="s">
        <v>1204</v>
      </c>
    </row>
    <row r="279" spans="1:7" ht="15" customHeight="1">
      <c r="A279" s="7" t="s">
        <v>2229</v>
      </c>
      <c r="B279" s="7">
        <v>2013</v>
      </c>
      <c r="C279" s="7" t="s">
        <v>2188</v>
      </c>
      <c r="D279" s="7">
        <v>3</v>
      </c>
      <c r="E279" s="7">
        <v>18.4</v>
      </c>
      <c r="F279" s="7" t="s">
        <v>1675</v>
      </c>
      <c r="G279" s="7" t="s">
        <v>1204</v>
      </c>
    </row>
    <row r="280" spans="1:7" ht="15" customHeight="1">
      <c r="A280" s="7" t="s">
        <v>2229</v>
      </c>
      <c r="B280" s="7">
        <v>2013</v>
      </c>
      <c r="C280" s="7" t="s">
        <v>2135</v>
      </c>
      <c r="D280" s="7">
        <v>4</v>
      </c>
      <c r="E280" s="7">
        <v>18.4</v>
      </c>
      <c r="F280" s="7" t="s">
        <v>1675</v>
      </c>
      <c r="G280" s="7" t="s">
        <v>1204</v>
      </c>
    </row>
    <row r="281" spans="1:7" ht="15" customHeight="1">
      <c r="A281" s="7" t="s">
        <v>2229</v>
      </c>
      <c r="B281" s="7">
        <v>2013</v>
      </c>
      <c r="C281" s="7" t="s">
        <v>2158</v>
      </c>
      <c r="D281" s="7">
        <v>5</v>
      </c>
      <c r="E281" s="7">
        <v>16.5</v>
      </c>
      <c r="F281" s="7" t="s">
        <v>1675</v>
      </c>
      <c r="G281" s="7" t="s">
        <v>1204</v>
      </c>
    </row>
    <row r="282" spans="1:7" ht="15" customHeight="1">
      <c r="A282" s="7" t="s">
        <v>2229</v>
      </c>
      <c r="B282" s="7">
        <v>2013</v>
      </c>
      <c r="C282" s="7" t="s">
        <v>2271</v>
      </c>
      <c r="D282" s="7">
        <v>6</v>
      </c>
      <c r="E282" s="7">
        <v>16.8</v>
      </c>
      <c r="F282" s="7" t="s">
        <v>1675</v>
      </c>
      <c r="G282" s="7" t="s">
        <v>1204</v>
      </c>
    </row>
    <row r="283" spans="1:7" ht="15" customHeight="1">
      <c r="A283" s="7" t="s">
        <v>2229</v>
      </c>
      <c r="B283" s="7">
        <v>2011</v>
      </c>
      <c r="C283" s="7" t="s">
        <v>80</v>
      </c>
      <c r="D283" s="7">
        <v>1</v>
      </c>
      <c r="E283" s="7">
        <v>151.2</v>
      </c>
      <c r="F283" s="7" t="s">
        <v>1821</v>
      </c>
      <c r="G283" s="7" t="s">
        <v>1204</v>
      </c>
    </row>
    <row r="284" spans="1:7" ht="15" customHeight="1">
      <c r="A284" s="7" t="s">
        <v>2229</v>
      </c>
      <c r="B284" s="7">
        <v>2011</v>
      </c>
      <c r="C284" s="7" t="s">
        <v>767</v>
      </c>
      <c r="D284" s="7">
        <v>1</v>
      </c>
      <c r="E284" s="7">
        <v>151.2</v>
      </c>
      <c r="F284" s="7" t="s">
        <v>1821</v>
      </c>
      <c r="G284" s="7" t="s">
        <v>1204</v>
      </c>
    </row>
    <row r="285" spans="1:7" ht="15" customHeight="1">
      <c r="A285" s="7" t="s">
        <v>266</v>
      </c>
      <c r="B285" s="7">
        <v>2010</v>
      </c>
      <c r="C285" s="7" t="s">
        <v>707</v>
      </c>
      <c r="D285" s="7">
        <v>0</v>
      </c>
      <c r="E285" s="7">
        <v>3.5</v>
      </c>
      <c r="F285" s="7" t="s">
        <v>1542</v>
      </c>
      <c r="G285" s="7" t="s">
        <v>1600</v>
      </c>
    </row>
    <row r="286" spans="1:7" ht="15" customHeight="1">
      <c r="A286" s="7" t="s">
        <v>266</v>
      </c>
      <c r="B286" s="7">
        <v>2010</v>
      </c>
      <c r="C286" s="7" t="s">
        <v>2684</v>
      </c>
      <c r="D286" s="7">
        <v>0</v>
      </c>
      <c r="E286" s="7">
        <v>0.8</v>
      </c>
      <c r="F286" s="7" t="s">
        <v>1542</v>
      </c>
      <c r="G286" s="7" t="s">
        <v>1600</v>
      </c>
    </row>
    <row r="287" spans="1:7" ht="28.5">
      <c r="A287" s="7" t="s">
        <v>266</v>
      </c>
      <c r="B287" s="7">
        <v>2010</v>
      </c>
      <c r="C287" s="7" t="s">
        <v>168</v>
      </c>
      <c r="D287" s="7">
        <v>0</v>
      </c>
      <c r="E287" s="7">
        <v>1</v>
      </c>
      <c r="F287" s="7" t="s">
        <v>1542</v>
      </c>
      <c r="G287" s="7" t="s">
        <v>1600</v>
      </c>
    </row>
    <row r="288" spans="1:7" ht="28.5">
      <c r="A288" s="7" t="s">
        <v>266</v>
      </c>
      <c r="B288" s="7">
        <v>2010</v>
      </c>
      <c r="C288" s="7" t="s">
        <v>2341</v>
      </c>
      <c r="D288" s="7">
        <v>0</v>
      </c>
      <c r="E288" s="7">
        <v>3</v>
      </c>
      <c r="F288" s="7" t="s">
        <v>1542</v>
      </c>
      <c r="G288" s="7" t="s">
        <v>1600</v>
      </c>
    </row>
    <row r="289" spans="1:7" ht="42.75">
      <c r="A289" s="7" t="s">
        <v>266</v>
      </c>
      <c r="B289" s="7">
        <v>2010</v>
      </c>
      <c r="C289" s="7" t="s">
        <v>320</v>
      </c>
      <c r="D289" s="7">
        <v>1</v>
      </c>
      <c r="E289" s="7">
        <v>115.5</v>
      </c>
      <c r="F289" s="7" t="s">
        <v>1821</v>
      </c>
      <c r="G289" s="7" t="s">
        <v>1600</v>
      </c>
    </row>
    <row r="290" spans="1:7" ht="57">
      <c r="A290" s="7" t="s">
        <v>266</v>
      </c>
      <c r="B290" s="7">
        <v>2010</v>
      </c>
      <c r="C290" s="7" t="s">
        <v>2391</v>
      </c>
      <c r="D290" s="7">
        <v>0</v>
      </c>
      <c r="E290" s="7">
        <v>0.9</v>
      </c>
      <c r="F290" s="7" t="s">
        <v>1821</v>
      </c>
      <c r="G290" s="7" t="s">
        <v>1600</v>
      </c>
    </row>
    <row r="291" spans="1:7" ht="15" customHeight="1">
      <c r="A291" s="7" t="s">
        <v>266</v>
      </c>
      <c r="B291" s="7">
        <v>2011</v>
      </c>
      <c r="C291" s="7" t="s">
        <v>1648</v>
      </c>
      <c r="D291" s="7">
        <v>1</v>
      </c>
      <c r="E291" s="7">
        <v>102.4</v>
      </c>
      <c r="F291" s="7" t="s">
        <v>1821</v>
      </c>
      <c r="G291" s="7" t="s">
        <v>1600</v>
      </c>
    </row>
    <row r="292" spans="1:7" ht="28.5">
      <c r="A292" s="7" t="s">
        <v>266</v>
      </c>
      <c r="B292" s="7">
        <v>2012</v>
      </c>
      <c r="C292" s="7" t="s">
        <v>2502</v>
      </c>
      <c r="D292" s="7">
        <v>1</v>
      </c>
      <c r="E292" s="7">
        <v>300</v>
      </c>
      <c r="F292" s="7" t="s">
        <v>1542</v>
      </c>
      <c r="G292" s="7" t="s">
        <v>1914</v>
      </c>
    </row>
    <row r="293" spans="1:7" ht="28.5">
      <c r="A293" s="7" t="s">
        <v>266</v>
      </c>
      <c r="B293" s="7">
        <v>2010</v>
      </c>
      <c r="C293" s="7" t="s">
        <v>839</v>
      </c>
      <c r="D293" s="7">
        <v>1</v>
      </c>
      <c r="E293" s="7">
        <v>51</v>
      </c>
      <c r="F293" s="7" t="s">
        <v>1821</v>
      </c>
      <c r="G293" s="7" t="s">
        <v>1914</v>
      </c>
    </row>
    <row r="294" spans="1:7" ht="15" customHeight="1">
      <c r="A294" s="7" t="s">
        <v>266</v>
      </c>
      <c r="B294" s="7">
        <v>2011</v>
      </c>
      <c r="C294" s="7" t="s">
        <v>1087</v>
      </c>
      <c r="D294" s="7">
        <v>1</v>
      </c>
      <c r="E294" s="7">
        <v>151.5</v>
      </c>
      <c r="F294" s="7" t="s">
        <v>1821</v>
      </c>
      <c r="G294" s="7" t="s">
        <v>1914</v>
      </c>
    </row>
    <row r="295" spans="1:7" ht="28.5">
      <c r="A295" s="7" t="s">
        <v>2376</v>
      </c>
      <c r="B295" s="7">
        <v>2012</v>
      </c>
      <c r="C295" s="7" t="s">
        <v>331</v>
      </c>
      <c r="D295" s="7">
        <v>1</v>
      </c>
      <c r="E295" s="7">
        <v>618</v>
      </c>
      <c r="F295" s="7" t="s">
        <v>564</v>
      </c>
      <c r="G295" s="7" t="s">
        <v>1686</v>
      </c>
    </row>
    <row r="296" spans="1:7" ht="42.75">
      <c r="A296" s="7" t="s">
        <v>2459</v>
      </c>
      <c r="B296" s="7">
        <v>2015</v>
      </c>
      <c r="C296" s="7" t="s">
        <v>1901</v>
      </c>
      <c r="D296" s="7" t="s">
        <v>1582</v>
      </c>
      <c r="E296" s="7">
        <v>500</v>
      </c>
      <c r="F296" s="7" t="s">
        <v>1821</v>
      </c>
      <c r="G296" s="7" t="s">
        <v>1572</v>
      </c>
    </row>
    <row r="297" spans="1:7" ht="42.75">
      <c r="A297" s="7" t="s">
        <v>2459</v>
      </c>
      <c r="B297" s="7">
        <v>2015</v>
      </c>
      <c r="C297" s="7" t="s">
        <v>1987</v>
      </c>
      <c r="D297" s="7" t="s">
        <v>1582</v>
      </c>
      <c r="E297" s="7">
        <v>500</v>
      </c>
      <c r="F297" s="7" t="s">
        <v>1821</v>
      </c>
      <c r="G297" s="7" t="s">
        <v>1572</v>
      </c>
    </row>
    <row r="298" spans="1:7" ht="42.75">
      <c r="A298" s="7" t="s">
        <v>2459</v>
      </c>
      <c r="B298" s="7">
        <v>2015</v>
      </c>
      <c r="C298" s="7" t="s">
        <v>2321</v>
      </c>
      <c r="D298" s="7" t="s">
        <v>1582</v>
      </c>
      <c r="E298" s="7">
        <v>500</v>
      </c>
      <c r="F298" s="7" t="s">
        <v>1821</v>
      </c>
      <c r="G298" s="7" t="s">
        <v>1572</v>
      </c>
    </row>
    <row r="299" spans="1:7" ht="42.75">
      <c r="A299" s="7" t="s">
        <v>2459</v>
      </c>
      <c r="B299" s="7">
        <v>2015</v>
      </c>
      <c r="C299" s="7" t="s">
        <v>1093</v>
      </c>
      <c r="D299" s="7" t="s">
        <v>1582</v>
      </c>
      <c r="E299" s="7">
        <v>500</v>
      </c>
      <c r="F299" s="7" t="s">
        <v>1821</v>
      </c>
      <c r="G299" s="7" t="s">
        <v>1572</v>
      </c>
    </row>
    <row r="300" spans="1:7" ht="42.75">
      <c r="A300" s="7" t="s">
        <v>1303</v>
      </c>
      <c r="B300" s="7">
        <v>2012</v>
      </c>
      <c r="C300" s="7" t="s">
        <v>2432</v>
      </c>
      <c r="D300" s="7">
        <v>1</v>
      </c>
      <c r="E300" s="7">
        <v>895</v>
      </c>
      <c r="F300" s="7" t="s">
        <v>316</v>
      </c>
      <c r="G300" s="7" t="s">
        <v>1685</v>
      </c>
    </row>
    <row r="301" spans="1:7" ht="42.75">
      <c r="A301" s="7" t="s">
        <v>1303</v>
      </c>
      <c r="B301" s="7">
        <v>2012</v>
      </c>
      <c r="C301" s="7" t="s">
        <v>524</v>
      </c>
      <c r="D301" s="7">
        <v>2</v>
      </c>
      <c r="E301" s="7">
        <v>895</v>
      </c>
      <c r="F301" s="7" t="s">
        <v>316</v>
      </c>
      <c r="G301" s="7" t="s">
        <v>1685</v>
      </c>
    </row>
    <row r="302" spans="1:7" ht="28.5">
      <c r="A302" s="7" t="s">
        <v>1303</v>
      </c>
      <c r="B302" s="7">
        <v>2014</v>
      </c>
      <c r="C302" s="7" t="s">
        <v>2428</v>
      </c>
      <c r="D302" s="7" t="s">
        <v>1582</v>
      </c>
      <c r="E302" s="7">
        <v>300</v>
      </c>
      <c r="F302" s="7" t="s">
        <v>1821</v>
      </c>
      <c r="G302" s="7" t="s">
        <v>1583</v>
      </c>
    </row>
    <row r="303" spans="1:7" ht="42.75">
      <c r="A303" s="7" t="s">
        <v>229</v>
      </c>
      <c r="B303" s="7">
        <v>2015</v>
      </c>
      <c r="C303" s="7" t="s">
        <v>237</v>
      </c>
      <c r="D303" s="7" t="s">
        <v>1582</v>
      </c>
      <c r="E303" s="7">
        <v>300</v>
      </c>
      <c r="F303" s="7" t="s">
        <v>1821</v>
      </c>
      <c r="G303" s="7" t="s">
        <v>1681</v>
      </c>
    </row>
    <row r="304" spans="1:7" ht="42.75">
      <c r="A304" s="7" t="s">
        <v>229</v>
      </c>
      <c r="B304" s="7">
        <v>2015</v>
      </c>
      <c r="C304" s="7" t="s">
        <v>1699</v>
      </c>
      <c r="D304" s="7" t="s">
        <v>1582</v>
      </c>
      <c r="E304" s="7">
        <v>300</v>
      </c>
      <c r="F304" s="7" t="s">
        <v>1821</v>
      </c>
      <c r="G304" s="7" t="s">
        <v>1681</v>
      </c>
    </row>
    <row r="305" spans="1:7" ht="42.75">
      <c r="A305" s="7" t="s">
        <v>229</v>
      </c>
      <c r="B305" s="7" t="s">
        <v>1580</v>
      </c>
      <c r="C305" s="7" t="s">
        <v>1612</v>
      </c>
      <c r="D305" s="7" t="s">
        <v>1751</v>
      </c>
      <c r="E305" s="7">
        <v>250</v>
      </c>
      <c r="F305" s="7" t="s">
        <v>1821</v>
      </c>
      <c r="G305" s="7" t="s">
        <v>1681</v>
      </c>
    </row>
    <row r="306" spans="1:7" ht="42.75">
      <c r="A306" s="7" t="s">
        <v>229</v>
      </c>
      <c r="B306" s="7" t="s">
        <v>1580</v>
      </c>
      <c r="C306" s="7" t="s">
        <v>2427</v>
      </c>
      <c r="D306" s="7" t="s">
        <v>1750</v>
      </c>
      <c r="E306" s="7">
        <v>250</v>
      </c>
      <c r="F306" s="7" t="s">
        <v>1821</v>
      </c>
      <c r="G306" s="7" t="s">
        <v>1681</v>
      </c>
    </row>
    <row r="307" spans="1:7" ht="42.75">
      <c r="A307" s="7" t="s">
        <v>229</v>
      </c>
      <c r="B307" s="7">
        <v>2012</v>
      </c>
      <c r="C307" s="7" t="s">
        <v>911</v>
      </c>
      <c r="D307" s="7" t="s">
        <v>49</v>
      </c>
      <c r="E307" s="7">
        <v>50</v>
      </c>
      <c r="F307" s="7" t="s">
        <v>1821</v>
      </c>
      <c r="G307" s="7" t="s">
        <v>1581</v>
      </c>
    </row>
    <row r="308" spans="1:7" ht="42.75">
      <c r="A308" s="7" t="s">
        <v>229</v>
      </c>
      <c r="B308" s="7">
        <v>2012</v>
      </c>
      <c r="C308" s="7" t="s">
        <v>616</v>
      </c>
      <c r="D308" s="7" t="s">
        <v>49</v>
      </c>
      <c r="E308" s="7">
        <v>50</v>
      </c>
      <c r="F308" s="7" t="s">
        <v>1821</v>
      </c>
      <c r="G308" s="7" t="s">
        <v>1581</v>
      </c>
    </row>
    <row r="309" spans="1:7" ht="42.75">
      <c r="A309" s="7" t="s">
        <v>229</v>
      </c>
      <c r="B309" s="7">
        <v>2012</v>
      </c>
      <c r="C309" s="7" t="s">
        <v>883</v>
      </c>
      <c r="D309" s="7" t="s">
        <v>49</v>
      </c>
      <c r="E309" s="7">
        <v>50</v>
      </c>
      <c r="F309" s="7" t="s">
        <v>1821</v>
      </c>
      <c r="G309" s="7" t="s">
        <v>1581</v>
      </c>
    </row>
    <row r="310" spans="1:7" ht="42.75">
      <c r="A310" s="7" t="s">
        <v>229</v>
      </c>
      <c r="B310" s="7">
        <v>2015</v>
      </c>
      <c r="C310" s="7" t="s">
        <v>1296</v>
      </c>
      <c r="D310" s="7" t="s">
        <v>1582</v>
      </c>
      <c r="E310" s="7">
        <v>500</v>
      </c>
      <c r="F310" s="7" t="s">
        <v>1821</v>
      </c>
      <c r="G310" s="7" t="s">
        <v>1581</v>
      </c>
    </row>
    <row r="311" spans="1:7" ht="42.75">
      <c r="A311" s="7" t="s">
        <v>229</v>
      </c>
      <c r="B311" s="7">
        <v>2015</v>
      </c>
      <c r="C311" s="7" t="s">
        <v>2101</v>
      </c>
      <c r="D311" s="7" t="s">
        <v>1582</v>
      </c>
      <c r="E311" s="7">
        <v>500</v>
      </c>
      <c r="F311" s="7" t="s">
        <v>1821</v>
      </c>
      <c r="G311" s="7" t="s">
        <v>1581</v>
      </c>
    </row>
    <row r="312" spans="1:7" ht="15" customHeight="1">
      <c r="A312" s="7" t="s">
        <v>229</v>
      </c>
      <c r="B312" s="7">
        <v>2006</v>
      </c>
      <c r="C312" s="7" t="s">
        <v>278</v>
      </c>
      <c r="D312" s="7">
        <v>1</v>
      </c>
      <c r="E312" s="7">
        <v>50.6</v>
      </c>
      <c r="F312" s="7" t="s">
        <v>1821</v>
      </c>
      <c r="G312" s="7" t="s">
        <v>1600</v>
      </c>
    </row>
    <row r="313" spans="1:7" ht="15" customHeight="1">
      <c r="A313" s="7" t="s">
        <v>229</v>
      </c>
      <c r="B313" s="7">
        <v>2007</v>
      </c>
      <c r="C313" s="7" t="s">
        <v>277</v>
      </c>
      <c r="D313" s="7">
        <v>1</v>
      </c>
      <c r="E313" s="7">
        <v>48</v>
      </c>
      <c r="F313" s="7" t="s">
        <v>1821</v>
      </c>
      <c r="G313" s="7" t="s">
        <v>1600</v>
      </c>
    </row>
    <row r="314" spans="1:7" ht="28.5">
      <c r="A314" s="7" t="s">
        <v>229</v>
      </c>
      <c r="B314" s="7">
        <v>2004</v>
      </c>
      <c r="C314" s="7" t="s">
        <v>157</v>
      </c>
      <c r="D314" s="7">
        <v>0</v>
      </c>
      <c r="E314" s="7">
        <v>21</v>
      </c>
      <c r="F314" s="7" t="s">
        <v>1821</v>
      </c>
      <c r="G314" s="7" t="s">
        <v>1600</v>
      </c>
    </row>
    <row r="315" spans="1:7" ht="15" customHeight="1">
      <c r="A315" s="7" t="s">
        <v>229</v>
      </c>
      <c r="B315" s="7">
        <v>2010</v>
      </c>
      <c r="C315" s="7" t="s">
        <v>1874</v>
      </c>
      <c r="D315" s="7">
        <v>0</v>
      </c>
      <c r="E315" s="7">
        <v>149.1</v>
      </c>
      <c r="F315" s="7" t="s">
        <v>1821</v>
      </c>
      <c r="G315" s="7" t="s">
        <v>1600</v>
      </c>
    </row>
    <row r="316" spans="1:7" ht="15" customHeight="1">
      <c r="A316" s="7" t="s">
        <v>229</v>
      </c>
      <c r="B316" s="7">
        <v>2011</v>
      </c>
      <c r="C316" s="7" t="s">
        <v>1900</v>
      </c>
      <c r="D316" s="7">
        <v>1</v>
      </c>
      <c r="E316" s="7">
        <v>81.8</v>
      </c>
      <c r="F316" s="7" t="s">
        <v>1821</v>
      </c>
      <c r="G316" s="7" t="s">
        <v>1600</v>
      </c>
    </row>
    <row r="317" spans="1:7" ht="42.75">
      <c r="A317" s="7" t="s">
        <v>229</v>
      </c>
      <c r="B317" s="7">
        <v>2015</v>
      </c>
      <c r="C317" s="7" t="s">
        <v>2408</v>
      </c>
      <c r="D317" s="7" t="s">
        <v>1582</v>
      </c>
      <c r="E317" s="7">
        <v>200</v>
      </c>
      <c r="F317" s="7" t="s">
        <v>1821</v>
      </c>
      <c r="G317" s="7" t="s">
        <v>1914</v>
      </c>
    </row>
    <row r="318" spans="1:7" ht="57">
      <c r="A318" s="7" t="s">
        <v>209</v>
      </c>
      <c r="B318" s="7">
        <v>2011</v>
      </c>
      <c r="C318" s="7" t="s">
        <v>1906</v>
      </c>
      <c r="D318" s="7">
        <v>2</v>
      </c>
      <c r="E318" s="7">
        <v>512.541</v>
      </c>
      <c r="F318" s="7" t="s">
        <v>316</v>
      </c>
      <c r="G318" s="7" t="s">
        <v>1826</v>
      </c>
    </row>
    <row r="319" spans="1:7" ht="42.75">
      <c r="A319" s="7" t="s">
        <v>209</v>
      </c>
      <c r="B319" s="7">
        <v>2011</v>
      </c>
      <c r="C319" s="7" t="s">
        <v>1245</v>
      </c>
      <c r="D319" s="7" t="s">
        <v>1582</v>
      </c>
      <c r="E319" s="7">
        <v>100</v>
      </c>
      <c r="F319" s="7" t="s">
        <v>1821</v>
      </c>
      <c r="G319" s="7" t="s">
        <v>1826</v>
      </c>
    </row>
    <row r="320" spans="1:7" ht="42.75">
      <c r="A320" s="7" t="s">
        <v>209</v>
      </c>
      <c r="B320" s="7">
        <v>2011</v>
      </c>
      <c r="C320" s="7" t="s">
        <v>2174</v>
      </c>
      <c r="D320" s="7" t="s">
        <v>49</v>
      </c>
      <c r="E320" s="7">
        <v>99</v>
      </c>
      <c r="F320" s="7" t="s">
        <v>1821</v>
      </c>
      <c r="G320" s="7" t="s">
        <v>1826</v>
      </c>
    </row>
    <row r="321" spans="1:7" ht="42.75">
      <c r="A321" s="7" t="s">
        <v>209</v>
      </c>
      <c r="B321" s="7">
        <v>2011</v>
      </c>
      <c r="C321" s="7" t="s">
        <v>2422</v>
      </c>
      <c r="D321" s="7" t="s">
        <v>49</v>
      </c>
      <c r="E321" s="7">
        <v>150</v>
      </c>
      <c r="F321" s="7" t="s">
        <v>1821</v>
      </c>
      <c r="G321" s="7" t="s">
        <v>1826</v>
      </c>
    </row>
    <row r="322" spans="1:7" ht="28.5">
      <c r="A322" s="7" t="s">
        <v>209</v>
      </c>
      <c r="B322" s="7">
        <v>2011</v>
      </c>
      <c r="C322" s="7" t="s">
        <v>65</v>
      </c>
      <c r="D322" s="7" t="s">
        <v>1582</v>
      </c>
      <c r="E322" s="7">
        <v>24</v>
      </c>
      <c r="F322" s="7" t="s">
        <v>1821</v>
      </c>
      <c r="G322" s="7" t="s">
        <v>1826</v>
      </c>
    </row>
    <row r="323" spans="1:7" ht="42.75">
      <c r="A323" s="7" t="s">
        <v>209</v>
      </c>
      <c r="B323" s="7">
        <v>2012</v>
      </c>
      <c r="C323" s="7" t="s">
        <v>2366</v>
      </c>
      <c r="D323" s="7" t="s">
        <v>49</v>
      </c>
      <c r="E323" s="7">
        <v>49.5</v>
      </c>
      <c r="F323" s="7" t="s">
        <v>1821</v>
      </c>
      <c r="G323" s="7" t="s">
        <v>1826</v>
      </c>
    </row>
    <row r="324" spans="1:7" ht="42.75">
      <c r="A324" s="7" t="s">
        <v>209</v>
      </c>
      <c r="B324" s="7">
        <v>2012</v>
      </c>
      <c r="C324" s="7" t="s">
        <v>482</v>
      </c>
      <c r="D324" s="7" t="s">
        <v>49</v>
      </c>
      <c r="E324" s="7">
        <v>51</v>
      </c>
      <c r="F324" s="7" t="s">
        <v>1821</v>
      </c>
      <c r="G324" s="7" t="s">
        <v>1826</v>
      </c>
    </row>
    <row r="325" spans="1:7" ht="42.75">
      <c r="A325" s="7" t="s">
        <v>209</v>
      </c>
      <c r="B325" s="7">
        <v>2012</v>
      </c>
      <c r="C325" s="7" t="s">
        <v>102</v>
      </c>
      <c r="D325" s="7" t="s">
        <v>49</v>
      </c>
      <c r="E325" s="7">
        <v>50</v>
      </c>
      <c r="F325" s="7" t="s">
        <v>1821</v>
      </c>
      <c r="G325" s="7" t="s">
        <v>1826</v>
      </c>
    </row>
    <row r="326" spans="1:7" ht="57">
      <c r="A326" s="7" t="s">
        <v>209</v>
      </c>
      <c r="B326" s="7">
        <v>2012</v>
      </c>
      <c r="C326" s="7" t="s">
        <v>2000</v>
      </c>
      <c r="D326" s="7" t="s">
        <v>49</v>
      </c>
      <c r="E326" s="7">
        <v>98.7</v>
      </c>
      <c r="F326" s="7" t="s">
        <v>1821</v>
      </c>
      <c r="G326" s="7" t="s">
        <v>1826</v>
      </c>
    </row>
    <row r="327" spans="1:7" ht="42.75">
      <c r="A327" s="7" t="s">
        <v>209</v>
      </c>
      <c r="B327" s="7">
        <v>2013</v>
      </c>
      <c r="C327" s="7" t="s">
        <v>1384</v>
      </c>
      <c r="D327" s="7" t="s">
        <v>49</v>
      </c>
      <c r="E327" s="7">
        <v>98</v>
      </c>
      <c r="F327" s="7" t="s">
        <v>1821</v>
      </c>
      <c r="G327" s="7" t="s">
        <v>1826</v>
      </c>
    </row>
    <row r="328" spans="1:7" ht="42.75">
      <c r="A328" s="7" t="s">
        <v>209</v>
      </c>
      <c r="B328" s="7">
        <v>2013</v>
      </c>
      <c r="C328" s="7" t="s">
        <v>2293</v>
      </c>
      <c r="D328" s="7" t="s">
        <v>49</v>
      </c>
      <c r="E328" s="7">
        <v>150</v>
      </c>
      <c r="F328" s="7" t="s">
        <v>1821</v>
      </c>
      <c r="G328" s="7" t="s">
        <v>1826</v>
      </c>
    </row>
    <row r="329" spans="1:7" ht="42.75">
      <c r="A329" s="7" t="s">
        <v>209</v>
      </c>
      <c r="B329" s="7">
        <v>2013</v>
      </c>
      <c r="C329" s="7" t="s">
        <v>2277</v>
      </c>
      <c r="D329" s="7" t="s">
        <v>49</v>
      </c>
      <c r="E329" s="7">
        <v>25.2</v>
      </c>
      <c r="F329" s="7" t="s">
        <v>1821</v>
      </c>
      <c r="G329" s="7" t="s">
        <v>1826</v>
      </c>
    </row>
    <row r="330" spans="1:7" ht="42.75">
      <c r="A330" s="7" t="s">
        <v>209</v>
      </c>
      <c r="B330" s="7">
        <v>2013</v>
      </c>
      <c r="C330" s="7" t="s">
        <v>1866</v>
      </c>
      <c r="D330" s="7" t="s">
        <v>49</v>
      </c>
      <c r="E330" s="7">
        <v>25.2</v>
      </c>
      <c r="F330" s="7" t="s">
        <v>1821</v>
      </c>
      <c r="G330" s="7" t="s">
        <v>1826</v>
      </c>
    </row>
    <row r="331" spans="1:7" ht="42.75">
      <c r="A331" s="7" t="s">
        <v>209</v>
      </c>
      <c r="B331" s="7">
        <v>2013</v>
      </c>
      <c r="C331" s="7" t="s">
        <v>2546</v>
      </c>
      <c r="D331" s="7" t="s">
        <v>49</v>
      </c>
      <c r="E331" s="7">
        <v>25.2</v>
      </c>
      <c r="F331" s="7" t="s">
        <v>1821</v>
      </c>
      <c r="G331" s="7" t="s">
        <v>1826</v>
      </c>
    </row>
    <row r="332" spans="1:7" ht="42.75">
      <c r="A332" s="7" t="s">
        <v>209</v>
      </c>
      <c r="B332" s="7">
        <v>2013</v>
      </c>
      <c r="C332" s="7" t="s">
        <v>1447</v>
      </c>
      <c r="D332" s="7" t="s">
        <v>49</v>
      </c>
      <c r="E332" s="7">
        <v>23.1</v>
      </c>
      <c r="F332" s="7" t="s">
        <v>1821</v>
      </c>
      <c r="G332" s="7" t="s">
        <v>1826</v>
      </c>
    </row>
    <row r="333" spans="1:7" ht="42.75">
      <c r="A333" s="7" t="s">
        <v>1601</v>
      </c>
      <c r="B333" s="7">
        <v>2011</v>
      </c>
      <c r="C333" s="7" t="s">
        <v>1327</v>
      </c>
      <c r="D333" s="7">
        <v>2</v>
      </c>
      <c r="E333" s="7">
        <v>232.1</v>
      </c>
      <c r="F333" s="7" t="s">
        <v>316</v>
      </c>
      <c r="G333" s="7" t="s">
        <v>1601</v>
      </c>
    </row>
    <row r="334" spans="1:7" ht="28.5">
      <c r="A334" s="7" t="s">
        <v>1601</v>
      </c>
      <c r="B334" s="7">
        <v>2010</v>
      </c>
      <c r="C334" s="7" t="s">
        <v>2225</v>
      </c>
      <c r="D334" s="7">
        <v>1</v>
      </c>
      <c r="E334" s="7">
        <v>42</v>
      </c>
      <c r="F334" s="7" t="s">
        <v>1821</v>
      </c>
      <c r="G334" s="7" t="s">
        <v>1601</v>
      </c>
    </row>
    <row r="335" spans="1:7" ht="42.75">
      <c r="A335" s="7" t="s">
        <v>1601</v>
      </c>
      <c r="B335" s="7">
        <v>2011</v>
      </c>
      <c r="C335" s="7" t="s">
        <v>921</v>
      </c>
      <c r="D335" s="7">
        <v>1</v>
      </c>
      <c r="E335" s="7">
        <v>80</v>
      </c>
      <c r="F335" s="7" t="s">
        <v>1821</v>
      </c>
      <c r="G335" s="7" t="s">
        <v>1601</v>
      </c>
    </row>
    <row r="336" spans="1:7" ht="42.75">
      <c r="A336" s="7" t="s">
        <v>1601</v>
      </c>
      <c r="B336" s="7">
        <v>2011</v>
      </c>
      <c r="C336" s="7" t="s">
        <v>522</v>
      </c>
      <c r="D336" s="7">
        <v>1</v>
      </c>
      <c r="E336" s="7">
        <v>80</v>
      </c>
      <c r="F336" s="7" t="s">
        <v>1821</v>
      </c>
      <c r="G336" s="7" t="s">
        <v>1601</v>
      </c>
    </row>
    <row r="337" spans="1:7" ht="28.5">
      <c r="A337" s="7" t="s">
        <v>2149</v>
      </c>
      <c r="B337" s="7">
        <v>2014</v>
      </c>
      <c r="C337" s="7" t="s">
        <v>204</v>
      </c>
      <c r="D337" s="7">
        <v>1</v>
      </c>
      <c r="E337" s="7">
        <v>43</v>
      </c>
      <c r="F337" s="7" t="s">
        <v>1535</v>
      </c>
      <c r="G337" s="7" t="s">
        <v>1542</v>
      </c>
    </row>
    <row r="338" spans="1:7" ht="28.5">
      <c r="A338" s="7" t="s">
        <v>2149</v>
      </c>
      <c r="B338" s="7">
        <v>2014</v>
      </c>
      <c r="C338" s="7" t="s">
        <v>204</v>
      </c>
      <c r="D338" s="7">
        <v>1</v>
      </c>
      <c r="E338" s="7">
        <v>43</v>
      </c>
      <c r="F338" s="7" t="s">
        <v>1535</v>
      </c>
      <c r="G338" s="7" t="s">
        <v>1542</v>
      </c>
    </row>
    <row r="339" spans="1:7" ht="28.5">
      <c r="A339" s="7" t="s">
        <v>2149</v>
      </c>
      <c r="B339" s="7">
        <v>2011</v>
      </c>
      <c r="C339" s="7" t="s">
        <v>1546</v>
      </c>
      <c r="D339" s="7" t="s">
        <v>1528</v>
      </c>
      <c r="E339" s="7">
        <v>158</v>
      </c>
      <c r="F339" s="7" t="s">
        <v>1550</v>
      </c>
      <c r="G339" s="7" t="s">
        <v>1542</v>
      </c>
    </row>
    <row r="340" spans="1:7" ht="28.5">
      <c r="A340" s="7" t="s">
        <v>2149</v>
      </c>
      <c r="B340" s="7">
        <v>2011</v>
      </c>
      <c r="C340" s="7" t="s">
        <v>1076</v>
      </c>
      <c r="D340" s="7" t="s">
        <v>1529</v>
      </c>
      <c r="E340" s="7">
        <v>158</v>
      </c>
      <c r="F340" s="7" t="s">
        <v>1550</v>
      </c>
      <c r="G340" s="7" t="s">
        <v>1542</v>
      </c>
    </row>
    <row r="341" spans="1:7" ht="28.5">
      <c r="A341" s="7" t="s">
        <v>2149</v>
      </c>
      <c r="B341" s="7">
        <v>2011</v>
      </c>
      <c r="C341" s="7" t="s">
        <v>1107</v>
      </c>
      <c r="D341" s="7" t="s">
        <v>1850</v>
      </c>
      <c r="E341" s="7">
        <v>318</v>
      </c>
      <c r="F341" s="7" t="s">
        <v>1550</v>
      </c>
      <c r="G341" s="7" t="s">
        <v>1542</v>
      </c>
    </row>
    <row r="342" spans="1:7" ht="28.5">
      <c r="A342" s="7" t="s">
        <v>2149</v>
      </c>
      <c r="B342" s="7">
        <v>2012</v>
      </c>
      <c r="C342" s="7" t="s">
        <v>44</v>
      </c>
      <c r="D342" s="7" t="s">
        <v>1528</v>
      </c>
      <c r="E342" s="7">
        <v>54.5</v>
      </c>
      <c r="F342" s="7" t="s">
        <v>1550</v>
      </c>
      <c r="G342" s="7" t="s">
        <v>1542</v>
      </c>
    </row>
    <row r="343" spans="1:7" ht="28.5">
      <c r="A343" s="7" t="s">
        <v>2149</v>
      </c>
      <c r="B343" s="7">
        <v>2012</v>
      </c>
      <c r="C343" s="7" t="s">
        <v>451</v>
      </c>
      <c r="D343" s="7" t="s">
        <v>1528</v>
      </c>
      <c r="E343" s="7">
        <v>182</v>
      </c>
      <c r="F343" s="7" t="s">
        <v>1550</v>
      </c>
      <c r="G343" s="7" t="s">
        <v>1542</v>
      </c>
    </row>
    <row r="344" spans="1:7" ht="28.5">
      <c r="A344" s="7" t="s">
        <v>2149</v>
      </c>
      <c r="B344" s="7">
        <v>2012</v>
      </c>
      <c r="C344" s="7" t="s">
        <v>427</v>
      </c>
      <c r="D344" s="7" t="s">
        <v>1529</v>
      </c>
      <c r="E344" s="7">
        <v>182</v>
      </c>
      <c r="F344" s="7" t="s">
        <v>1550</v>
      </c>
      <c r="G344" s="7" t="s">
        <v>1542</v>
      </c>
    </row>
    <row r="345" spans="1:7" ht="28.5">
      <c r="A345" s="7" t="s">
        <v>2149</v>
      </c>
      <c r="B345" s="7">
        <v>2012</v>
      </c>
      <c r="C345" s="7" t="s">
        <v>212</v>
      </c>
      <c r="D345" s="7" t="s">
        <v>1850</v>
      </c>
      <c r="E345" s="7">
        <v>170</v>
      </c>
      <c r="F345" s="7" t="s">
        <v>1550</v>
      </c>
      <c r="G345" s="7" t="s">
        <v>1542</v>
      </c>
    </row>
    <row r="346" spans="1:7" ht="28.5">
      <c r="A346" s="7" t="s">
        <v>2149</v>
      </c>
      <c r="B346" s="7">
        <v>2014</v>
      </c>
      <c r="C346" s="7" t="s">
        <v>2285</v>
      </c>
      <c r="D346" s="7" t="s">
        <v>1528</v>
      </c>
      <c r="E346" s="7">
        <v>168.4</v>
      </c>
      <c r="F346" s="7" t="s">
        <v>1550</v>
      </c>
      <c r="G346" s="7" t="s">
        <v>1542</v>
      </c>
    </row>
    <row r="347" spans="1:7" ht="28.5">
      <c r="A347" s="7" t="s">
        <v>2149</v>
      </c>
      <c r="B347" s="7">
        <v>2014</v>
      </c>
      <c r="C347" s="7" t="s">
        <v>2144</v>
      </c>
      <c r="D347" s="7" t="s">
        <v>1529</v>
      </c>
      <c r="E347" s="7">
        <v>168.4</v>
      </c>
      <c r="F347" s="7" t="s">
        <v>1550</v>
      </c>
      <c r="G347" s="7" t="s">
        <v>1542</v>
      </c>
    </row>
    <row r="348" spans="1:7" ht="28.5">
      <c r="A348" s="7" t="s">
        <v>2149</v>
      </c>
      <c r="B348" s="7">
        <v>2014</v>
      </c>
      <c r="C348" s="7" t="s">
        <v>604</v>
      </c>
      <c r="D348" s="7" t="s">
        <v>1850</v>
      </c>
      <c r="E348" s="7">
        <v>188.6</v>
      </c>
      <c r="F348" s="7" t="s">
        <v>1550</v>
      </c>
      <c r="G348" s="7" t="s">
        <v>1542</v>
      </c>
    </row>
    <row r="349" spans="1:7" ht="28.5">
      <c r="A349" s="7" t="s">
        <v>2149</v>
      </c>
      <c r="B349" s="7">
        <v>2011</v>
      </c>
      <c r="C349" s="7" t="s">
        <v>884</v>
      </c>
      <c r="D349" s="7">
        <v>11</v>
      </c>
      <c r="E349" s="7">
        <v>112</v>
      </c>
      <c r="F349" s="7" t="s">
        <v>1542</v>
      </c>
      <c r="G349" s="7" t="s">
        <v>1542</v>
      </c>
    </row>
    <row r="350" spans="1:7" ht="28.5">
      <c r="A350" s="7" t="s">
        <v>2149</v>
      </c>
      <c r="B350" s="7">
        <v>2011</v>
      </c>
      <c r="C350" s="7" t="s">
        <v>881</v>
      </c>
      <c r="D350" s="7">
        <v>12</v>
      </c>
      <c r="E350" s="7">
        <v>50</v>
      </c>
      <c r="F350" s="7" t="s">
        <v>1542</v>
      </c>
      <c r="G350" s="7" t="s">
        <v>1542</v>
      </c>
    </row>
    <row r="351" spans="1:7" ht="28.5">
      <c r="A351" s="7" t="s">
        <v>2149</v>
      </c>
      <c r="B351" s="7">
        <v>2011</v>
      </c>
      <c r="C351" s="7" t="s">
        <v>879</v>
      </c>
      <c r="D351" s="7">
        <v>13</v>
      </c>
      <c r="E351" s="7">
        <v>50</v>
      </c>
      <c r="F351" s="7" t="s">
        <v>1542</v>
      </c>
      <c r="G351" s="7" t="s">
        <v>1542</v>
      </c>
    </row>
    <row r="352" spans="1:7" ht="28.5">
      <c r="A352" s="7" t="s">
        <v>2149</v>
      </c>
      <c r="B352" s="7">
        <v>2011</v>
      </c>
      <c r="C352" s="7" t="s">
        <v>877</v>
      </c>
      <c r="D352" s="7">
        <v>14</v>
      </c>
      <c r="E352" s="7">
        <v>50</v>
      </c>
      <c r="F352" s="7" t="s">
        <v>1542</v>
      </c>
      <c r="G352" s="7" t="s">
        <v>1542</v>
      </c>
    </row>
    <row r="353" spans="1:7" ht="28.5">
      <c r="A353" s="7" t="s">
        <v>2149</v>
      </c>
      <c r="B353" s="7">
        <v>2011</v>
      </c>
      <c r="C353" s="7" t="s">
        <v>875</v>
      </c>
      <c r="D353" s="7">
        <v>15</v>
      </c>
      <c r="E353" s="7">
        <v>50</v>
      </c>
      <c r="F353" s="7" t="s">
        <v>1542</v>
      </c>
      <c r="G353" s="7" t="s">
        <v>1542</v>
      </c>
    </row>
    <row r="354" spans="1:7" ht="15" customHeight="1">
      <c r="A354" s="7" t="s">
        <v>2149</v>
      </c>
      <c r="B354" s="7">
        <v>2012</v>
      </c>
      <c r="C354" s="7" t="s">
        <v>1781</v>
      </c>
      <c r="D354" s="7">
        <v>1</v>
      </c>
      <c r="E354" s="7">
        <v>40.3</v>
      </c>
      <c r="F354" s="7" t="s">
        <v>1535</v>
      </c>
      <c r="G354" s="7" t="s">
        <v>1576</v>
      </c>
    </row>
    <row r="355" spans="1:7" ht="28.5">
      <c r="A355" s="7" t="s">
        <v>2149</v>
      </c>
      <c r="B355" s="7">
        <v>2013</v>
      </c>
      <c r="C355" s="7" t="s">
        <v>1411</v>
      </c>
      <c r="D355" s="7">
        <v>1</v>
      </c>
      <c r="E355" s="7">
        <v>60</v>
      </c>
      <c r="F355" s="7" t="s">
        <v>1535</v>
      </c>
      <c r="G355" s="7" t="s">
        <v>1576</v>
      </c>
    </row>
    <row r="356" spans="1:7" ht="28.5">
      <c r="A356" s="7" t="s">
        <v>2149</v>
      </c>
      <c r="B356" s="7">
        <v>2014</v>
      </c>
      <c r="C356" s="7" t="s">
        <v>1538</v>
      </c>
      <c r="D356" s="7" t="s">
        <v>1506</v>
      </c>
      <c r="E356" s="7">
        <v>190.6</v>
      </c>
      <c r="F356" s="7" t="s">
        <v>1550</v>
      </c>
      <c r="G356" s="7" t="s">
        <v>1576</v>
      </c>
    </row>
    <row r="357" spans="1:7" ht="28.5">
      <c r="A357" s="7" t="s">
        <v>2149</v>
      </c>
      <c r="B357" s="7">
        <v>2014</v>
      </c>
      <c r="C357" s="7" t="s">
        <v>1904</v>
      </c>
      <c r="D357" s="7" t="s">
        <v>1928</v>
      </c>
      <c r="E357" s="7">
        <v>111</v>
      </c>
      <c r="F357" s="7" t="s">
        <v>1550</v>
      </c>
      <c r="G357" s="7" t="s">
        <v>1576</v>
      </c>
    </row>
    <row r="358" spans="1:7" ht="28.5">
      <c r="A358" s="7" t="s">
        <v>2149</v>
      </c>
      <c r="B358" s="7">
        <v>2014</v>
      </c>
      <c r="C358" s="7" t="s">
        <v>2444</v>
      </c>
      <c r="D358" s="7" t="s">
        <v>1506</v>
      </c>
      <c r="E358" s="7">
        <v>12.5</v>
      </c>
      <c r="F358" s="7" t="s">
        <v>1542</v>
      </c>
      <c r="G358" s="7" t="s">
        <v>1576</v>
      </c>
    </row>
    <row r="359" spans="1:7" ht="57">
      <c r="A359" s="7" t="s">
        <v>2149</v>
      </c>
      <c r="B359" s="7">
        <v>2011</v>
      </c>
      <c r="C359" s="7" t="s">
        <v>732</v>
      </c>
      <c r="D359" s="7">
        <v>3</v>
      </c>
      <c r="E359" s="7">
        <v>295</v>
      </c>
      <c r="F359" s="7" t="s">
        <v>1675</v>
      </c>
      <c r="G359" s="7" t="s">
        <v>1576</v>
      </c>
    </row>
    <row r="360" spans="1:7" ht="57">
      <c r="A360" s="7" t="s">
        <v>2149</v>
      </c>
      <c r="B360" s="7">
        <v>2012</v>
      </c>
      <c r="C360" s="7" t="s">
        <v>734</v>
      </c>
      <c r="D360" s="7">
        <v>2</v>
      </c>
      <c r="E360" s="7">
        <v>295</v>
      </c>
      <c r="F360" s="7" t="s">
        <v>1675</v>
      </c>
      <c r="G360" s="7" t="s">
        <v>1576</v>
      </c>
    </row>
    <row r="361" spans="1:7" ht="57">
      <c r="A361" s="7" t="s">
        <v>2149</v>
      </c>
      <c r="B361" s="7">
        <v>2013</v>
      </c>
      <c r="C361" s="7" t="s">
        <v>766</v>
      </c>
      <c r="D361" s="7">
        <v>4</v>
      </c>
      <c r="E361" s="7">
        <v>295</v>
      </c>
      <c r="F361" s="7" t="s">
        <v>1675</v>
      </c>
      <c r="G361" s="7" t="s">
        <v>1576</v>
      </c>
    </row>
    <row r="362" spans="1:7" ht="57">
      <c r="A362" s="7" t="s">
        <v>2149</v>
      </c>
      <c r="B362" s="7">
        <v>2014</v>
      </c>
      <c r="C362" s="7" t="s">
        <v>727</v>
      </c>
      <c r="D362" s="7">
        <v>1</v>
      </c>
      <c r="E362" s="7">
        <v>295</v>
      </c>
      <c r="F362" s="7" t="s">
        <v>1675</v>
      </c>
      <c r="G362" s="7" t="s">
        <v>1576</v>
      </c>
    </row>
    <row r="363" spans="1:7" ht="28.5">
      <c r="A363" s="7" t="s">
        <v>2149</v>
      </c>
      <c r="B363" s="7" t="s">
        <v>1580</v>
      </c>
      <c r="C363" s="7" t="s">
        <v>725</v>
      </c>
      <c r="D363" s="7">
        <v>1</v>
      </c>
      <c r="E363" s="7">
        <v>126</v>
      </c>
      <c r="F363" s="7" t="s">
        <v>1821</v>
      </c>
      <c r="G363" s="7" t="s">
        <v>1576</v>
      </c>
    </row>
    <row r="364" spans="1:7" ht="28.5">
      <c r="A364" s="7" t="s">
        <v>2149</v>
      </c>
      <c r="B364" s="7" t="s">
        <v>1580</v>
      </c>
      <c r="C364" s="7" t="s">
        <v>728</v>
      </c>
      <c r="D364" s="7">
        <v>2</v>
      </c>
      <c r="E364" s="7">
        <v>108</v>
      </c>
      <c r="F364" s="7" t="s">
        <v>1821</v>
      </c>
      <c r="G364" s="7" t="s">
        <v>1576</v>
      </c>
    </row>
    <row r="365" spans="1:7" ht="28.5">
      <c r="A365" s="7" t="s">
        <v>2149</v>
      </c>
      <c r="B365" s="7" t="s">
        <v>1580</v>
      </c>
      <c r="C365" s="7" t="s">
        <v>729</v>
      </c>
      <c r="D365" s="7">
        <v>3</v>
      </c>
      <c r="E365" s="7">
        <v>126</v>
      </c>
      <c r="F365" s="7" t="s">
        <v>1821</v>
      </c>
      <c r="G365" s="7" t="s">
        <v>1576</v>
      </c>
    </row>
    <row r="366" spans="1:7" ht="28.5">
      <c r="A366" s="7" t="s">
        <v>2149</v>
      </c>
      <c r="B366" s="7" t="s">
        <v>1580</v>
      </c>
      <c r="C366" s="7" t="s">
        <v>733</v>
      </c>
      <c r="D366" s="7">
        <v>4</v>
      </c>
      <c r="E366" s="7">
        <v>108</v>
      </c>
      <c r="F366" s="7" t="s">
        <v>1821</v>
      </c>
      <c r="G366" s="7" t="s">
        <v>1576</v>
      </c>
    </row>
    <row r="367" spans="1:7" ht="28.5">
      <c r="A367" s="7" t="s">
        <v>2149</v>
      </c>
      <c r="B367" s="7">
        <v>2010</v>
      </c>
      <c r="C367" s="7" t="s">
        <v>1187</v>
      </c>
      <c r="D367" s="7">
        <v>5</v>
      </c>
      <c r="E367" s="7">
        <v>9.5</v>
      </c>
      <c r="F367" s="7" t="s">
        <v>1542</v>
      </c>
      <c r="G367" s="7" t="s">
        <v>1569</v>
      </c>
    </row>
    <row r="368" spans="1:7" ht="28.5">
      <c r="A368" s="7" t="s">
        <v>2149</v>
      </c>
      <c r="B368" s="7">
        <v>2011</v>
      </c>
      <c r="C368" s="7" t="s">
        <v>186</v>
      </c>
      <c r="D368" s="7">
        <v>1</v>
      </c>
      <c r="E368" s="7">
        <v>25.3</v>
      </c>
      <c r="F368" s="7" t="s">
        <v>1821</v>
      </c>
      <c r="G368" s="7" t="s">
        <v>1569</v>
      </c>
    </row>
    <row r="369" spans="1:7" ht="28.5">
      <c r="A369" s="7" t="s">
        <v>2149</v>
      </c>
      <c r="B369" s="7">
        <v>2011</v>
      </c>
      <c r="C369" s="7" t="s">
        <v>181</v>
      </c>
      <c r="D369" s="7">
        <v>2</v>
      </c>
      <c r="E369" s="7">
        <v>25.3</v>
      </c>
      <c r="F369" s="7" t="s">
        <v>1821</v>
      </c>
      <c r="G369" s="7" t="s">
        <v>1569</v>
      </c>
    </row>
    <row r="370" spans="1:7" ht="28.5">
      <c r="A370" s="7" t="s">
        <v>2149</v>
      </c>
      <c r="B370" s="7">
        <v>2012</v>
      </c>
      <c r="C370" s="7" t="s">
        <v>1239</v>
      </c>
      <c r="D370" s="7">
        <v>2</v>
      </c>
      <c r="E370" s="7">
        <v>21.6</v>
      </c>
      <c r="F370" s="7" t="s">
        <v>1821</v>
      </c>
      <c r="G370" s="7" t="s">
        <v>1569</v>
      </c>
    </row>
    <row r="371" spans="1:7" ht="15" customHeight="1">
      <c r="A371" s="7" t="s">
        <v>2149</v>
      </c>
      <c r="B371" s="7">
        <v>2012</v>
      </c>
      <c r="C371" s="7" t="s">
        <v>2365</v>
      </c>
      <c r="D371" s="7">
        <v>1</v>
      </c>
      <c r="E371" s="7">
        <v>65.9</v>
      </c>
      <c r="F371" s="7" t="s">
        <v>1535</v>
      </c>
      <c r="G371" s="7" t="s">
        <v>1592</v>
      </c>
    </row>
    <row r="372" spans="1:7" ht="28.5">
      <c r="A372" s="7" t="s">
        <v>2149</v>
      </c>
      <c r="B372" s="7">
        <v>2011</v>
      </c>
      <c r="C372" s="7" t="s">
        <v>91</v>
      </c>
      <c r="D372" s="7">
        <v>2</v>
      </c>
      <c r="E372" s="7">
        <v>48.2</v>
      </c>
      <c r="F372" s="7" t="s">
        <v>1675</v>
      </c>
      <c r="G372" s="7" t="s">
        <v>1592</v>
      </c>
    </row>
    <row r="373" spans="1:7" ht="28.5">
      <c r="A373" s="7" t="s">
        <v>2149</v>
      </c>
      <c r="B373" s="7">
        <v>2012</v>
      </c>
      <c r="C373" s="7" t="s">
        <v>94</v>
      </c>
      <c r="D373" s="7">
        <v>3</v>
      </c>
      <c r="E373" s="7">
        <v>48.3</v>
      </c>
      <c r="F373" s="7" t="s">
        <v>1675</v>
      </c>
      <c r="G373" s="7" t="s">
        <v>1592</v>
      </c>
    </row>
    <row r="374" spans="1:7" ht="28.5">
      <c r="A374" s="7" t="s">
        <v>2149</v>
      </c>
      <c r="B374" s="7">
        <v>2013</v>
      </c>
      <c r="C374" s="7" t="s">
        <v>93</v>
      </c>
      <c r="D374" s="7">
        <v>4</v>
      </c>
      <c r="E374" s="7">
        <v>48.2</v>
      </c>
      <c r="F374" s="7" t="s">
        <v>1675</v>
      </c>
      <c r="G374" s="7" t="s">
        <v>1592</v>
      </c>
    </row>
    <row r="375" spans="1:7" ht="28.5">
      <c r="A375" s="7" t="s">
        <v>2149</v>
      </c>
      <c r="B375" s="7">
        <v>2011</v>
      </c>
      <c r="C375" s="7" t="s">
        <v>670</v>
      </c>
      <c r="D375" s="7">
        <v>7</v>
      </c>
      <c r="E375" s="7">
        <v>21</v>
      </c>
      <c r="F375" s="7" t="s">
        <v>1821</v>
      </c>
      <c r="G375" s="7" t="s">
        <v>1592</v>
      </c>
    </row>
    <row r="376" spans="1:7" ht="28.5">
      <c r="A376" s="7" t="s">
        <v>2149</v>
      </c>
      <c r="B376" s="7">
        <v>2011</v>
      </c>
      <c r="C376" s="7" t="s">
        <v>2660</v>
      </c>
      <c r="D376" s="7">
        <v>12</v>
      </c>
      <c r="E376" s="7">
        <v>36</v>
      </c>
      <c r="F376" s="7" t="s">
        <v>1821</v>
      </c>
      <c r="G376" s="7" t="s">
        <v>1592</v>
      </c>
    </row>
    <row r="377" spans="1:7" ht="28.5">
      <c r="A377" s="7" t="s">
        <v>2149</v>
      </c>
      <c r="B377" s="7">
        <v>2011</v>
      </c>
      <c r="C377" s="7" t="s">
        <v>1563</v>
      </c>
      <c r="D377" s="7">
        <v>14</v>
      </c>
      <c r="E377" s="7">
        <v>42</v>
      </c>
      <c r="F377" s="7" t="s">
        <v>1821</v>
      </c>
      <c r="G377" s="7" t="s">
        <v>1592</v>
      </c>
    </row>
    <row r="378" spans="1:7" ht="28.5">
      <c r="A378" s="7" t="s">
        <v>2149</v>
      </c>
      <c r="B378" s="7">
        <v>2012</v>
      </c>
      <c r="C378" s="7" t="s">
        <v>1832</v>
      </c>
      <c r="D378" s="7" t="s">
        <v>1528</v>
      </c>
      <c r="E378" s="7">
        <v>6.1</v>
      </c>
      <c r="F378" s="7" t="s">
        <v>1029</v>
      </c>
      <c r="G378" s="7" t="s">
        <v>1843</v>
      </c>
    </row>
    <row r="379" spans="1:7" ht="28.5">
      <c r="A379" s="7" t="s">
        <v>2149</v>
      </c>
      <c r="B379" s="7">
        <v>2012</v>
      </c>
      <c r="C379" s="7" t="s">
        <v>1832</v>
      </c>
      <c r="D379" s="7" t="s">
        <v>1529</v>
      </c>
      <c r="E379" s="7">
        <v>6.1</v>
      </c>
      <c r="F379" s="7" t="s">
        <v>1029</v>
      </c>
      <c r="G379" s="7" t="s">
        <v>1843</v>
      </c>
    </row>
    <row r="380" spans="1:7" ht="28.5">
      <c r="A380" s="7" t="s">
        <v>2149</v>
      </c>
      <c r="B380" s="7">
        <v>2012</v>
      </c>
      <c r="C380" s="7" t="s">
        <v>1832</v>
      </c>
      <c r="D380" s="7" t="s">
        <v>1506</v>
      </c>
      <c r="E380" s="7">
        <v>6.1</v>
      </c>
      <c r="F380" s="7" t="s">
        <v>1029</v>
      </c>
      <c r="G380" s="7" t="s">
        <v>1843</v>
      </c>
    </row>
    <row r="381" spans="1:7" ht="28.5">
      <c r="A381" s="7" t="s">
        <v>2149</v>
      </c>
      <c r="B381" s="7">
        <v>2012</v>
      </c>
      <c r="C381" s="7" t="s">
        <v>1832</v>
      </c>
      <c r="D381" s="7" t="s">
        <v>1505</v>
      </c>
      <c r="E381" s="7">
        <v>6.1</v>
      </c>
      <c r="F381" s="7" t="s">
        <v>1029</v>
      </c>
      <c r="G381" s="7" t="s">
        <v>1843</v>
      </c>
    </row>
    <row r="382" spans="1:7" ht="28.5">
      <c r="A382" s="7" t="s">
        <v>2149</v>
      </c>
      <c r="B382" s="7">
        <v>2012</v>
      </c>
      <c r="C382" s="7" t="s">
        <v>1832</v>
      </c>
      <c r="D382" s="7" t="s">
        <v>1508</v>
      </c>
      <c r="E382" s="7">
        <v>6.1</v>
      </c>
      <c r="F382" s="7" t="s">
        <v>1029</v>
      </c>
      <c r="G382" s="7" t="s">
        <v>1843</v>
      </c>
    </row>
    <row r="383" spans="1:7" ht="28.5">
      <c r="A383" s="7" t="s">
        <v>2149</v>
      </c>
      <c r="B383" s="7">
        <v>2012</v>
      </c>
      <c r="C383" s="7" t="s">
        <v>1832</v>
      </c>
      <c r="D383" s="7" t="s">
        <v>1507</v>
      </c>
      <c r="E383" s="7">
        <v>6.1</v>
      </c>
      <c r="F383" s="7" t="s">
        <v>1029</v>
      </c>
      <c r="G383" s="7" t="s">
        <v>1843</v>
      </c>
    </row>
    <row r="384" spans="1:7" ht="28.5">
      <c r="A384" s="7" t="s">
        <v>2149</v>
      </c>
      <c r="B384" s="7">
        <v>2012</v>
      </c>
      <c r="C384" s="7" t="s">
        <v>1832</v>
      </c>
      <c r="D384" s="7" t="s">
        <v>1850</v>
      </c>
      <c r="E384" s="7">
        <v>12.66</v>
      </c>
      <c r="F384" s="7" t="s">
        <v>1029</v>
      </c>
      <c r="G384" s="7" t="s">
        <v>1843</v>
      </c>
    </row>
    <row r="385" spans="1:7" ht="28.5">
      <c r="A385" s="7" t="s">
        <v>2149</v>
      </c>
      <c r="B385" s="7">
        <v>2010</v>
      </c>
      <c r="C385" s="7" t="s">
        <v>1820</v>
      </c>
      <c r="D385" s="7">
        <v>1</v>
      </c>
      <c r="E385" s="7">
        <v>30</v>
      </c>
      <c r="F385" s="7" t="s">
        <v>1821</v>
      </c>
      <c r="G385" s="7" t="s">
        <v>1747</v>
      </c>
    </row>
    <row r="386" spans="1:7" ht="28.5">
      <c r="A386" s="7" t="s">
        <v>2149</v>
      </c>
      <c r="B386" s="7">
        <v>2012</v>
      </c>
      <c r="C386" s="7" t="s">
        <v>1381</v>
      </c>
      <c r="D386" s="7">
        <v>1</v>
      </c>
      <c r="E386" s="7">
        <v>14</v>
      </c>
      <c r="F386" s="7" t="s">
        <v>1821</v>
      </c>
      <c r="G386" s="7" t="s">
        <v>1747</v>
      </c>
    </row>
    <row r="387" spans="1:7" ht="28.5">
      <c r="A387" s="7" t="s">
        <v>2149</v>
      </c>
      <c r="B387" s="7">
        <v>2012</v>
      </c>
      <c r="C387" s="7" t="s">
        <v>937</v>
      </c>
      <c r="D387" s="7">
        <v>1</v>
      </c>
      <c r="E387" s="7">
        <v>16</v>
      </c>
      <c r="F387" s="7" t="s">
        <v>1821</v>
      </c>
      <c r="G387" s="7" t="s">
        <v>1747</v>
      </c>
    </row>
    <row r="388" spans="1:7" ht="42.75">
      <c r="A388" s="7" t="s">
        <v>1177</v>
      </c>
      <c r="B388" s="7">
        <v>2011</v>
      </c>
      <c r="C388" s="7" t="s">
        <v>903</v>
      </c>
      <c r="D388" s="7" t="s">
        <v>1550</v>
      </c>
      <c r="E388" s="7">
        <v>639</v>
      </c>
      <c r="F388" s="7" t="s">
        <v>1550</v>
      </c>
      <c r="G388" s="7" t="s">
        <v>1607</v>
      </c>
    </row>
    <row r="389" spans="1:7" ht="42.75">
      <c r="A389" s="7" t="s">
        <v>1177</v>
      </c>
      <c r="B389" s="7">
        <v>2011</v>
      </c>
      <c r="C389" s="7" t="s">
        <v>1991</v>
      </c>
      <c r="D389" s="7">
        <v>1</v>
      </c>
      <c r="E389" s="7">
        <v>6.4</v>
      </c>
      <c r="F389" s="7" t="s">
        <v>1029</v>
      </c>
      <c r="G389" s="7" t="s">
        <v>1607</v>
      </c>
    </row>
    <row r="390" spans="1:7" ht="42.75">
      <c r="A390" s="7" t="s">
        <v>1177</v>
      </c>
      <c r="B390" s="7">
        <v>2011</v>
      </c>
      <c r="C390" s="7" t="s">
        <v>152</v>
      </c>
      <c r="D390" s="7" t="s">
        <v>49</v>
      </c>
      <c r="E390" s="7">
        <v>9.2</v>
      </c>
      <c r="F390" s="7" t="s">
        <v>1821</v>
      </c>
      <c r="G390" s="7" t="s">
        <v>1607</v>
      </c>
    </row>
    <row r="391" spans="1:7" ht="42.75">
      <c r="A391" s="7" t="s">
        <v>1177</v>
      </c>
      <c r="B391" s="7">
        <v>2011</v>
      </c>
      <c r="C391" s="7" t="s">
        <v>1054</v>
      </c>
      <c r="D391" s="7" t="s">
        <v>49</v>
      </c>
      <c r="E391" s="7">
        <v>23</v>
      </c>
      <c r="F391" s="7" t="s">
        <v>1821</v>
      </c>
      <c r="G391" s="7" t="s">
        <v>1607</v>
      </c>
    </row>
    <row r="392" spans="1:7" ht="42.75">
      <c r="A392" s="7" t="s">
        <v>1177</v>
      </c>
      <c r="B392" s="7">
        <v>2011</v>
      </c>
      <c r="C392" s="7" t="s">
        <v>746</v>
      </c>
      <c r="D392" s="7" t="s">
        <v>49</v>
      </c>
      <c r="E392" s="7">
        <v>23</v>
      </c>
      <c r="F392" s="7" t="s">
        <v>1821</v>
      </c>
      <c r="G392" s="7" t="s">
        <v>1607</v>
      </c>
    </row>
    <row r="393" spans="1:7" ht="42.75">
      <c r="A393" s="7" t="s">
        <v>1177</v>
      </c>
      <c r="B393" s="7">
        <v>2011</v>
      </c>
      <c r="C393" s="7" t="s">
        <v>2096</v>
      </c>
      <c r="D393" s="7" t="s">
        <v>49</v>
      </c>
      <c r="E393" s="7">
        <v>23</v>
      </c>
      <c r="F393" s="7" t="s">
        <v>1821</v>
      </c>
      <c r="G393" s="7" t="s">
        <v>1607</v>
      </c>
    </row>
    <row r="394" spans="1:7" ht="42.75">
      <c r="A394" s="7" t="s">
        <v>1177</v>
      </c>
      <c r="B394" s="7">
        <v>2011</v>
      </c>
      <c r="C394" s="7" t="s">
        <v>2629</v>
      </c>
      <c r="D394" s="7" t="s">
        <v>49</v>
      </c>
      <c r="E394" s="7">
        <v>24</v>
      </c>
      <c r="F394" s="7" t="s">
        <v>1821</v>
      </c>
      <c r="G394" s="7" t="s">
        <v>1607</v>
      </c>
    </row>
    <row r="395" spans="1:7" ht="42.75">
      <c r="A395" s="7" t="s">
        <v>1177</v>
      </c>
      <c r="B395" s="7">
        <v>2011</v>
      </c>
      <c r="C395" s="7" t="s">
        <v>1674</v>
      </c>
      <c r="D395" s="7" t="s">
        <v>49</v>
      </c>
      <c r="E395" s="7">
        <v>24</v>
      </c>
      <c r="F395" s="7" t="s">
        <v>1821</v>
      </c>
      <c r="G395" s="7" t="s">
        <v>1607</v>
      </c>
    </row>
    <row r="396" spans="1:7" ht="42.75">
      <c r="A396" s="7" t="s">
        <v>1177</v>
      </c>
      <c r="B396" s="7">
        <v>2011</v>
      </c>
      <c r="C396" s="7" t="s">
        <v>386</v>
      </c>
      <c r="D396" s="7" t="s">
        <v>49</v>
      </c>
      <c r="E396" s="7">
        <v>26</v>
      </c>
      <c r="F396" s="7" t="s">
        <v>1821</v>
      </c>
      <c r="G396" s="7" t="s">
        <v>1607</v>
      </c>
    </row>
    <row r="397" spans="1:7" ht="42.75">
      <c r="A397" s="7" t="s">
        <v>1177</v>
      </c>
      <c r="B397" s="7">
        <v>2011</v>
      </c>
      <c r="C397" s="7" t="s">
        <v>2335</v>
      </c>
      <c r="D397" s="7" t="s">
        <v>49</v>
      </c>
      <c r="E397" s="7">
        <v>7.5</v>
      </c>
      <c r="F397" s="7" t="s">
        <v>1821</v>
      </c>
      <c r="G397" s="7" t="s">
        <v>1607</v>
      </c>
    </row>
    <row r="398" spans="1:7" ht="42.75">
      <c r="A398" s="7" t="s">
        <v>1177</v>
      </c>
      <c r="B398" s="7">
        <v>2011</v>
      </c>
      <c r="C398" s="7" t="s">
        <v>619</v>
      </c>
      <c r="D398" s="7" t="s">
        <v>49</v>
      </c>
      <c r="E398" s="7">
        <v>27.5</v>
      </c>
      <c r="F398" s="7" t="s">
        <v>1821</v>
      </c>
      <c r="G398" s="7" t="s">
        <v>1607</v>
      </c>
    </row>
    <row r="399" spans="1:7" ht="42.75">
      <c r="A399" s="7" t="s">
        <v>1177</v>
      </c>
      <c r="B399" s="7">
        <v>2011</v>
      </c>
      <c r="C399" s="7" t="s">
        <v>301</v>
      </c>
      <c r="D399" s="7" t="s">
        <v>49</v>
      </c>
      <c r="E399" s="7">
        <v>27.5</v>
      </c>
      <c r="F399" s="7" t="s">
        <v>1821</v>
      </c>
      <c r="G399" s="7" t="s">
        <v>1607</v>
      </c>
    </row>
    <row r="400" spans="1:7" ht="42.75">
      <c r="A400" s="7" t="s">
        <v>1177</v>
      </c>
      <c r="B400" s="7">
        <v>2011</v>
      </c>
      <c r="C400" s="7" t="s">
        <v>1700</v>
      </c>
      <c r="D400" s="7" t="s">
        <v>49</v>
      </c>
      <c r="E400" s="7">
        <v>10</v>
      </c>
      <c r="F400" s="7" t="s">
        <v>1821</v>
      </c>
      <c r="G400" s="7" t="s">
        <v>1607</v>
      </c>
    </row>
    <row r="401" spans="1:7" ht="42.75">
      <c r="A401" s="7" t="s">
        <v>1177</v>
      </c>
      <c r="B401" s="7">
        <v>2011</v>
      </c>
      <c r="C401" s="7" t="s">
        <v>1951</v>
      </c>
      <c r="D401" s="7" t="s">
        <v>49</v>
      </c>
      <c r="E401" s="7">
        <v>7.5</v>
      </c>
      <c r="F401" s="7" t="s">
        <v>1821</v>
      </c>
      <c r="G401" s="7" t="s">
        <v>1607</v>
      </c>
    </row>
    <row r="402" spans="1:7" ht="42.75">
      <c r="A402" s="7" t="s">
        <v>1177</v>
      </c>
      <c r="B402" s="7">
        <v>2011</v>
      </c>
      <c r="C402" s="7" t="s">
        <v>2622</v>
      </c>
      <c r="D402" s="7" t="s">
        <v>49</v>
      </c>
      <c r="E402" s="7">
        <v>7.5</v>
      </c>
      <c r="F402" s="7" t="s">
        <v>1821</v>
      </c>
      <c r="G402" s="7" t="s">
        <v>1607</v>
      </c>
    </row>
    <row r="403" spans="1:7" ht="42.75">
      <c r="A403" s="7" t="s">
        <v>1177</v>
      </c>
      <c r="B403" s="7">
        <v>2011</v>
      </c>
      <c r="C403" s="7" t="s">
        <v>1738</v>
      </c>
      <c r="D403" s="7" t="s">
        <v>49</v>
      </c>
      <c r="E403" s="7">
        <v>24</v>
      </c>
      <c r="F403" s="7" t="s">
        <v>1821</v>
      </c>
      <c r="G403" s="7" t="s">
        <v>1607</v>
      </c>
    </row>
    <row r="404" spans="1:7" ht="42.75">
      <c r="A404" s="7" t="s">
        <v>1177</v>
      </c>
      <c r="B404" s="7">
        <v>2011</v>
      </c>
      <c r="C404" s="7" t="s">
        <v>2717</v>
      </c>
      <c r="D404" s="7" t="s">
        <v>49</v>
      </c>
      <c r="E404" s="7">
        <v>24</v>
      </c>
      <c r="F404" s="7" t="s">
        <v>1821</v>
      </c>
      <c r="G404" s="7" t="s">
        <v>1607</v>
      </c>
    </row>
    <row r="405" spans="1:7" ht="42.75">
      <c r="A405" s="7" t="s">
        <v>1177</v>
      </c>
      <c r="B405" s="7">
        <v>2011</v>
      </c>
      <c r="C405" s="7" t="s">
        <v>2114</v>
      </c>
      <c r="D405" s="7" t="s">
        <v>49</v>
      </c>
      <c r="E405" s="7">
        <v>24</v>
      </c>
      <c r="F405" s="7" t="s">
        <v>1821</v>
      </c>
      <c r="G405" s="7" t="s">
        <v>1607</v>
      </c>
    </row>
    <row r="406" spans="1:7" ht="42.75">
      <c r="A406" s="7" t="s">
        <v>1177</v>
      </c>
      <c r="B406" s="7">
        <v>2011</v>
      </c>
      <c r="C406" s="7" t="s">
        <v>514</v>
      </c>
      <c r="D406" s="7" t="s">
        <v>49</v>
      </c>
      <c r="E406" s="7">
        <v>24</v>
      </c>
      <c r="F406" s="7" t="s">
        <v>1821</v>
      </c>
      <c r="G406" s="7" t="s">
        <v>1607</v>
      </c>
    </row>
    <row r="407" spans="1:7" ht="42.75">
      <c r="A407" s="7" t="s">
        <v>1177</v>
      </c>
      <c r="B407" s="7">
        <v>2011</v>
      </c>
      <c r="C407" s="7" t="s">
        <v>1293</v>
      </c>
      <c r="D407" s="7" t="s">
        <v>49</v>
      </c>
      <c r="E407" s="7">
        <v>24</v>
      </c>
      <c r="F407" s="7" t="s">
        <v>1821</v>
      </c>
      <c r="G407" s="7" t="s">
        <v>1607</v>
      </c>
    </row>
    <row r="408" spans="1:7" ht="42.75">
      <c r="A408" s="7" t="s">
        <v>1177</v>
      </c>
      <c r="B408" s="7">
        <v>2011</v>
      </c>
      <c r="C408" s="7" t="s">
        <v>2451</v>
      </c>
      <c r="D408" s="7" t="s">
        <v>49</v>
      </c>
      <c r="E408" s="7">
        <v>22.5</v>
      </c>
      <c r="F408" s="7" t="s">
        <v>1821</v>
      </c>
      <c r="G408" s="7" t="s">
        <v>1607</v>
      </c>
    </row>
    <row r="409" spans="1:7" ht="42.75">
      <c r="A409" s="7" t="s">
        <v>1177</v>
      </c>
      <c r="B409" s="7">
        <v>2011</v>
      </c>
      <c r="C409" s="7" t="s">
        <v>2472</v>
      </c>
      <c r="D409" s="7" t="s">
        <v>49</v>
      </c>
      <c r="E409" s="7">
        <v>24</v>
      </c>
      <c r="F409" s="7" t="s">
        <v>1821</v>
      </c>
      <c r="G409" s="7" t="s">
        <v>1607</v>
      </c>
    </row>
    <row r="410" spans="1:7" ht="42.75">
      <c r="A410" s="7" t="s">
        <v>1177</v>
      </c>
      <c r="B410" s="7">
        <v>2011</v>
      </c>
      <c r="C410" s="7" t="s">
        <v>2667</v>
      </c>
      <c r="D410" s="7" t="s">
        <v>49</v>
      </c>
      <c r="E410" s="7">
        <v>24</v>
      </c>
      <c r="F410" s="7" t="s">
        <v>1821</v>
      </c>
      <c r="G410" s="7" t="s">
        <v>1607</v>
      </c>
    </row>
    <row r="411" spans="1:7" ht="42.75">
      <c r="A411" s="7" t="s">
        <v>1177</v>
      </c>
      <c r="B411" s="7">
        <v>2011</v>
      </c>
      <c r="C411" s="7" t="s">
        <v>2179</v>
      </c>
      <c r="D411" s="7" t="s">
        <v>49</v>
      </c>
      <c r="E411" s="7">
        <v>24</v>
      </c>
      <c r="F411" s="7" t="s">
        <v>1821</v>
      </c>
      <c r="G411" s="7" t="s">
        <v>1607</v>
      </c>
    </row>
    <row r="412" spans="1:7" ht="42.75">
      <c r="A412" s="7" t="s">
        <v>1177</v>
      </c>
      <c r="B412" s="7">
        <v>2011</v>
      </c>
      <c r="C412" s="7" t="s">
        <v>1629</v>
      </c>
      <c r="D412" s="7" t="s">
        <v>49</v>
      </c>
      <c r="E412" s="7">
        <v>26.4</v>
      </c>
      <c r="F412" s="7" t="s">
        <v>1821</v>
      </c>
      <c r="G412" s="7" t="s">
        <v>1607</v>
      </c>
    </row>
    <row r="413" spans="1:7" ht="42.75">
      <c r="A413" s="7" t="s">
        <v>1177</v>
      </c>
      <c r="B413" s="7">
        <v>2011</v>
      </c>
      <c r="C413" s="7" t="s">
        <v>1938</v>
      </c>
      <c r="D413" s="7" t="s">
        <v>49</v>
      </c>
      <c r="E413" s="7">
        <v>26.4</v>
      </c>
      <c r="F413" s="7" t="s">
        <v>1821</v>
      </c>
      <c r="G413" s="7" t="s">
        <v>1607</v>
      </c>
    </row>
    <row r="414" spans="1:7" ht="42.75">
      <c r="A414" s="7" t="s">
        <v>1177</v>
      </c>
      <c r="B414" s="7">
        <v>2012</v>
      </c>
      <c r="C414" s="7" t="s">
        <v>2550</v>
      </c>
      <c r="D414" s="7" t="s">
        <v>49</v>
      </c>
      <c r="E414" s="7">
        <v>12</v>
      </c>
      <c r="F414" s="7" t="s">
        <v>1821</v>
      </c>
      <c r="G414" s="7" t="s">
        <v>1607</v>
      </c>
    </row>
    <row r="415" spans="1:7" ht="42.75">
      <c r="A415" s="7" t="s">
        <v>1177</v>
      </c>
      <c r="B415" s="7">
        <v>2012</v>
      </c>
      <c r="C415" s="7" t="s">
        <v>1098</v>
      </c>
      <c r="D415" s="7" t="s">
        <v>49</v>
      </c>
      <c r="E415" s="7">
        <v>10.5</v>
      </c>
      <c r="F415" s="7" t="s">
        <v>1821</v>
      </c>
      <c r="G415" s="7" t="s">
        <v>1607</v>
      </c>
    </row>
    <row r="416" spans="1:7" ht="42.75">
      <c r="A416" s="7" t="s">
        <v>1177</v>
      </c>
      <c r="B416" s="7">
        <v>2012</v>
      </c>
      <c r="C416" s="7" t="s">
        <v>42</v>
      </c>
      <c r="D416" s="7" t="s">
        <v>49</v>
      </c>
      <c r="E416" s="7">
        <v>10.5</v>
      </c>
      <c r="F416" s="7" t="s">
        <v>1821</v>
      </c>
      <c r="G416" s="7" t="s">
        <v>1607</v>
      </c>
    </row>
    <row r="417" spans="1:7" ht="42.75">
      <c r="A417" s="7" t="s">
        <v>1177</v>
      </c>
      <c r="B417" s="7">
        <v>2012</v>
      </c>
      <c r="C417" s="7" t="s">
        <v>2735</v>
      </c>
      <c r="D417" s="7" t="s">
        <v>49</v>
      </c>
      <c r="E417" s="7">
        <v>12</v>
      </c>
      <c r="F417" s="7" t="s">
        <v>1821</v>
      </c>
      <c r="G417" s="7" t="s">
        <v>1607</v>
      </c>
    </row>
    <row r="418" spans="1:7" ht="42.75">
      <c r="A418" s="7" t="s">
        <v>1177</v>
      </c>
      <c r="B418" s="7">
        <v>2012</v>
      </c>
      <c r="C418" s="7" t="s">
        <v>833</v>
      </c>
      <c r="D418" s="7" t="s">
        <v>49</v>
      </c>
      <c r="E418" s="7">
        <v>10.5</v>
      </c>
      <c r="F418" s="7" t="s">
        <v>1821</v>
      </c>
      <c r="G418" s="7" t="s">
        <v>1607</v>
      </c>
    </row>
    <row r="419" spans="1:7" ht="42.75">
      <c r="A419" s="7" t="s">
        <v>1177</v>
      </c>
      <c r="B419" s="7">
        <v>2012</v>
      </c>
      <c r="C419" s="7" t="s">
        <v>2633</v>
      </c>
      <c r="D419" s="7" t="s">
        <v>49</v>
      </c>
      <c r="E419" s="7">
        <v>10.5</v>
      </c>
      <c r="F419" s="7" t="s">
        <v>1821</v>
      </c>
      <c r="G419" s="7" t="s">
        <v>1607</v>
      </c>
    </row>
    <row r="420" spans="1:7" ht="42.75">
      <c r="A420" s="7" t="s">
        <v>1177</v>
      </c>
      <c r="B420" s="7">
        <v>2012</v>
      </c>
      <c r="C420" s="7" t="s">
        <v>1005</v>
      </c>
      <c r="D420" s="7" t="s">
        <v>49</v>
      </c>
      <c r="E420" s="7">
        <v>12</v>
      </c>
      <c r="F420" s="7" t="s">
        <v>1821</v>
      </c>
      <c r="G420" s="7" t="s">
        <v>1607</v>
      </c>
    </row>
    <row r="421" spans="1:7" ht="42.75">
      <c r="A421" s="7" t="s">
        <v>1177</v>
      </c>
      <c r="B421" s="7">
        <v>2012</v>
      </c>
      <c r="C421" s="7" t="s">
        <v>758</v>
      </c>
      <c r="D421" s="7" t="s">
        <v>49</v>
      </c>
      <c r="E421" s="7">
        <v>10.5</v>
      </c>
      <c r="F421" s="7" t="s">
        <v>1821</v>
      </c>
      <c r="G421" s="7" t="s">
        <v>1607</v>
      </c>
    </row>
    <row r="422" spans="1:7" ht="42.75">
      <c r="A422" s="7" t="s">
        <v>1177</v>
      </c>
      <c r="B422" s="7">
        <v>2012</v>
      </c>
      <c r="C422" s="7" t="s">
        <v>2527</v>
      </c>
      <c r="D422" s="7" t="s">
        <v>49</v>
      </c>
      <c r="E422" s="7">
        <v>10.5</v>
      </c>
      <c r="F422" s="7" t="s">
        <v>1821</v>
      </c>
      <c r="G422" s="7" t="s">
        <v>1607</v>
      </c>
    </row>
    <row r="423" spans="1:7" ht="42.75">
      <c r="A423" s="7" t="s">
        <v>1177</v>
      </c>
      <c r="B423" s="7">
        <v>2012</v>
      </c>
      <c r="C423" s="7" t="s">
        <v>1522</v>
      </c>
      <c r="D423" s="7" t="s">
        <v>49</v>
      </c>
      <c r="E423" s="7">
        <v>19.8</v>
      </c>
      <c r="F423" s="7" t="s">
        <v>1821</v>
      </c>
      <c r="G423" s="7" t="s">
        <v>1607</v>
      </c>
    </row>
    <row r="424" spans="1:7" ht="42.75">
      <c r="A424" s="7" t="s">
        <v>1177</v>
      </c>
      <c r="B424" s="7">
        <v>2012</v>
      </c>
      <c r="C424" s="7" t="s">
        <v>969</v>
      </c>
      <c r="D424" s="7" t="s">
        <v>49</v>
      </c>
      <c r="E424" s="7">
        <v>19.8</v>
      </c>
      <c r="F424" s="7" t="s">
        <v>1821</v>
      </c>
      <c r="G424" s="7" t="s">
        <v>1607</v>
      </c>
    </row>
    <row r="425" spans="1:7" ht="42.75">
      <c r="A425" s="7" t="s">
        <v>1177</v>
      </c>
      <c r="B425" s="7">
        <v>2012</v>
      </c>
      <c r="C425" s="7" t="s">
        <v>1180</v>
      </c>
      <c r="D425" s="7" t="s">
        <v>49</v>
      </c>
      <c r="E425" s="7">
        <v>19.8</v>
      </c>
      <c r="F425" s="7" t="s">
        <v>1821</v>
      </c>
      <c r="G425" s="7" t="s">
        <v>1607</v>
      </c>
    </row>
    <row r="426" spans="1:7" ht="42.75">
      <c r="A426" s="7" t="s">
        <v>1177</v>
      </c>
      <c r="B426" s="7">
        <v>2012</v>
      </c>
      <c r="C426" s="7" t="s">
        <v>2740</v>
      </c>
      <c r="D426" s="7" t="s">
        <v>49</v>
      </c>
      <c r="E426" s="7">
        <v>19.8</v>
      </c>
      <c r="F426" s="7" t="s">
        <v>1821</v>
      </c>
      <c r="G426" s="7" t="s">
        <v>1607</v>
      </c>
    </row>
    <row r="427" spans="1:7" ht="42.75">
      <c r="A427" s="7" t="s">
        <v>1177</v>
      </c>
      <c r="B427" s="7">
        <v>2012</v>
      </c>
      <c r="C427" s="7" t="s">
        <v>2561</v>
      </c>
      <c r="D427" s="7" t="s">
        <v>49</v>
      </c>
      <c r="E427" s="7">
        <v>8</v>
      </c>
      <c r="F427" s="7" t="s">
        <v>1821</v>
      </c>
      <c r="G427" s="7" t="s">
        <v>1607</v>
      </c>
    </row>
    <row r="428" spans="1:7" ht="42.75">
      <c r="A428" s="7" t="s">
        <v>1177</v>
      </c>
      <c r="B428" s="7">
        <v>2012</v>
      </c>
      <c r="C428" s="7" t="s">
        <v>2265</v>
      </c>
      <c r="D428" s="7" t="s">
        <v>49</v>
      </c>
      <c r="E428" s="7">
        <v>24</v>
      </c>
      <c r="F428" s="7" t="s">
        <v>1821</v>
      </c>
      <c r="G428" s="7" t="s">
        <v>1607</v>
      </c>
    </row>
    <row r="429" spans="1:7" ht="42.75">
      <c r="A429" s="7" t="s">
        <v>1177</v>
      </c>
      <c r="B429" s="7">
        <v>2012</v>
      </c>
      <c r="C429" s="7" t="s">
        <v>826</v>
      </c>
      <c r="D429" s="7" t="s">
        <v>49</v>
      </c>
      <c r="E429" s="7">
        <v>24</v>
      </c>
      <c r="F429" s="7" t="s">
        <v>1821</v>
      </c>
      <c r="G429" s="7" t="s">
        <v>1607</v>
      </c>
    </row>
    <row r="430" spans="1:7" ht="42.75">
      <c r="A430" s="7" t="s">
        <v>1177</v>
      </c>
      <c r="B430" s="7">
        <v>2012</v>
      </c>
      <c r="C430" s="7" t="s">
        <v>1493</v>
      </c>
      <c r="D430" s="7" t="s">
        <v>49</v>
      </c>
      <c r="E430" s="7">
        <v>24</v>
      </c>
      <c r="F430" s="7" t="s">
        <v>1821</v>
      </c>
      <c r="G430" s="7" t="s">
        <v>1607</v>
      </c>
    </row>
    <row r="431" spans="1:7" ht="42.75">
      <c r="A431" s="7" t="s">
        <v>1177</v>
      </c>
      <c r="B431" s="7">
        <v>2012</v>
      </c>
      <c r="C431" s="7" t="s">
        <v>913</v>
      </c>
      <c r="D431" s="7" t="s">
        <v>49</v>
      </c>
      <c r="E431" s="7">
        <v>21</v>
      </c>
      <c r="F431" s="7" t="s">
        <v>1821</v>
      </c>
      <c r="G431" s="7" t="s">
        <v>1607</v>
      </c>
    </row>
    <row r="432" spans="1:7" ht="42.75">
      <c r="A432" s="7" t="s">
        <v>1177</v>
      </c>
      <c r="B432" s="7">
        <v>2012</v>
      </c>
      <c r="C432" s="7" t="s">
        <v>1863</v>
      </c>
      <c r="D432" s="7" t="s">
        <v>49</v>
      </c>
      <c r="E432" s="7">
        <v>21</v>
      </c>
      <c r="F432" s="7" t="s">
        <v>1821</v>
      </c>
      <c r="G432" s="7" t="s">
        <v>1607</v>
      </c>
    </row>
    <row r="433" spans="1:7" ht="42.75">
      <c r="A433" s="7" t="s">
        <v>1177</v>
      </c>
      <c r="B433" s="7">
        <v>2012</v>
      </c>
      <c r="C433" s="7" t="s">
        <v>109</v>
      </c>
      <c r="D433" s="7" t="s">
        <v>49</v>
      </c>
      <c r="E433" s="7">
        <v>21</v>
      </c>
      <c r="F433" s="7" t="s">
        <v>1821</v>
      </c>
      <c r="G433" s="7" t="s">
        <v>1607</v>
      </c>
    </row>
    <row r="434" spans="1:7" ht="42.75">
      <c r="A434" s="7" t="s">
        <v>1177</v>
      </c>
      <c r="B434" s="7">
        <v>2012</v>
      </c>
      <c r="C434" s="7" t="s">
        <v>768</v>
      </c>
      <c r="D434" s="7" t="s">
        <v>49</v>
      </c>
      <c r="E434" s="7">
        <v>25.2</v>
      </c>
      <c r="F434" s="7" t="s">
        <v>1821</v>
      </c>
      <c r="G434" s="7" t="s">
        <v>1607</v>
      </c>
    </row>
    <row r="435" spans="1:7" ht="42.75">
      <c r="A435" s="7" t="s">
        <v>1177</v>
      </c>
      <c r="B435" s="7">
        <v>2012</v>
      </c>
      <c r="C435" s="7" t="s">
        <v>1072</v>
      </c>
      <c r="D435" s="7" t="s">
        <v>49</v>
      </c>
      <c r="E435" s="7">
        <v>21</v>
      </c>
      <c r="F435" s="7" t="s">
        <v>1821</v>
      </c>
      <c r="G435" s="7" t="s">
        <v>1607</v>
      </c>
    </row>
    <row r="436" spans="1:7" ht="42.75">
      <c r="A436" s="7" t="s">
        <v>1177</v>
      </c>
      <c r="B436" s="7">
        <v>2012</v>
      </c>
      <c r="C436" s="7" t="s">
        <v>423</v>
      </c>
      <c r="D436" s="7" t="s">
        <v>49</v>
      </c>
      <c r="E436" s="7">
        <v>44.1</v>
      </c>
      <c r="F436" s="7" t="s">
        <v>1821</v>
      </c>
      <c r="G436" s="7" t="s">
        <v>1607</v>
      </c>
    </row>
    <row r="437" spans="1:7" ht="42.75">
      <c r="A437" s="7" t="s">
        <v>1177</v>
      </c>
      <c r="B437" s="7">
        <v>2012</v>
      </c>
      <c r="C437" s="7" t="s">
        <v>1540</v>
      </c>
      <c r="D437" s="7" t="s">
        <v>49</v>
      </c>
      <c r="E437" s="7">
        <v>44.1</v>
      </c>
      <c r="F437" s="7" t="s">
        <v>1821</v>
      </c>
      <c r="G437" s="7" t="s">
        <v>1607</v>
      </c>
    </row>
    <row r="438" spans="1:7" ht="42.75">
      <c r="A438" s="7" t="s">
        <v>1177</v>
      </c>
      <c r="B438" s="7">
        <v>2012</v>
      </c>
      <c r="C438" s="7" t="s">
        <v>84</v>
      </c>
      <c r="D438" s="7" t="s">
        <v>49</v>
      </c>
      <c r="E438" s="7">
        <v>42</v>
      </c>
      <c r="F438" s="7" t="s">
        <v>1821</v>
      </c>
      <c r="G438" s="7" t="s">
        <v>1607</v>
      </c>
    </row>
    <row r="439" spans="1:7" ht="42.75">
      <c r="A439" s="7" t="s">
        <v>1177</v>
      </c>
      <c r="B439" s="7">
        <v>2012</v>
      </c>
      <c r="C439" s="7" t="s">
        <v>2139</v>
      </c>
      <c r="D439" s="7" t="s">
        <v>49</v>
      </c>
      <c r="E439" s="7">
        <v>39.9</v>
      </c>
      <c r="F439" s="7" t="s">
        <v>1821</v>
      </c>
      <c r="G439" s="7" t="s">
        <v>1607</v>
      </c>
    </row>
    <row r="440" spans="1:7" ht="42.75">
      <c r="A440" s="7" t="s">
        <v>1177</v>
      </c>
      <c r="B440" s="7">
        <v>2012</v>
      </c>
      <c r="C440" s="7" t="s">
        <v>76</v>
      </c>
      <c r="D440" s="7" t="s">
        <v>49</v>
      </c>
      <c r="E440" s="7">
        <v>28</v>
      </c>
      <c r="F440" s="7" t="s">
        <v>1821</v>
      </c>
      <c r="G440" s="7" t="s">
        <v>1607</v>
      </c>
    </row>
    <row r="441" spans="1:7" ht="42.75">
      <c r="A441" s="7" t="s">
        <v>1177</v>
      </c>
      <c r="B441" s="7">
        <v>2012</v>
      </c>
      <c r="C441" s="7" t="s">
        <v>1932</v>
      </c>
      <c r="D441" s="7" t="s">
        <v>49</v>
      </c>
      <c r="E441" s="7">
        <v>28</v>
      </c>
      <c r="F441" s="7" t="s">
        <v>1821</v>
      </c>
      <c r="G441" s="7" t="s">
        <v>1607</v>
      </c>
    </row>
    <row r="442" spans="1:7" ht="42.75">
      <c r="A442" s="7" t="s">
        <v>1177</v>
      </c>
      <c r="B442" s="7">
        <v>2012</v>
      </c>
      <c r="C442" s="7" t="s">
        <v>2620</v>
      </c>
      <c r="D442" s="7" t="s">
        <v>49</v>
      </c>
      <c r="E442" s="7">
        <v>24</v>
      </c>
      <c r="F442" s="7" t="s">
        <v>1821</v>
      </c>
      <c r="G442" s="7" t="s">
        <v>1607</v>
      </c>
    </row>
    <row r="443" spans="1:7" ht="42.75">
      <c r="A443" s="7" t="s">
        <v>1177</v>
      </c>
      <c r="B443" s="7">
        <v>2012</v>
      </c>
      <c r="C443" s="7" t="s">
        <v>1178</v>
      </c>
      <c r="D443" s="7" t="s">
        <v>49</v>
      </c>
      <c r="E443" s="7">
        <v>28</v>
      </c>
      <c r="F443" s="7" t="s">
        <v>1821</v>
      </c>
      <c r="G443" s="7" t="s">
        <v>1607</v>
      </c>
    </row>
    <row r="444" spans="1:7" ht="42.75">
      <c r="A444" s="7" t="s">
        <v>1177</v>
      </c>
      <c r="B444" s="7">
        <v>2012</v>
      </c>
      <c r="C444" s="7" t="s">
        <v>2313</v>
      </c>
      <c r="D444" s="7" t="s">
        <v>49</v>
      </c>
      <c r="E444" s="7">
        <v>28</v>
      </c>
      <c r="F444" s="7" t="s">
        <v>1821</v>
      </c>
      <c r="G444" s="7" t="s">
        <v>1607</v>
      </c>
    </row>
    <row r="445" spans="1:7" ht="42.75">
      <c r="A445" s="7" t="s">
        <v>1177</v>
      </c>
      <c r="B445" s="7">
        <v>2012</v>
      </c>
      <c r="C445" s="7" t="s">
        <v>1420</v>
      </c>
      <c r="D445" s="7" t="s">
        <v>49</v>
      </c>
      <c r="E445" s="7">
        <v>19.8</v>
      </c>
      <c r="F445" s="7" t="s">
        <v>1821</v>
      </c>
      <c r="G445" s="7" t="s">
        <v>1607</v>
      </c>
    </row>
    <row r="446" spans="1:7" ht="42.75">
      <c r="A446" s="7" t="s">
        <v>1177</v>
      </c>
      <c r="B446" s="7">
        <v>2012</v>
      </c>
      <c r="C446" s="7" t="s">
        <v>1355</v>
      </c>
      <c r="D446" s="7" t="s">
        <v>49</v>
      </c>
      <c r="E446" s="7">
        <v>19.8</v>
      </c>
      <c r="F446" s="7" t="s">
        <v>1821</v>
      </c>
      <c r="G446" s="7" t="s">
        <v>1607</v>
      </c>
    </row>
    <row r="447" spans="1:7" ht="42.75">
      <c r="A447" s="7" t="s">
        <v>1177</v>
      </c>
      <c r="B447" s="7">
        <v>2012</v>
      </c>
      <c r="C447" s="7" t="s">
        <v>2680</v>
      </c>
      <c r="D447" s="7" t="s">
        <v>49</v>
      </c>
      <c r="E447" s="7">
        <v>19.8</v>
      </c>
      <c r="F447" s="7" t="s">
        <v>1821</v>
      </c>
      <c r="G447" s="7" t="s">
        <v>1607</v>
      </c>
    </row>
    <row r="448" spans="1:7" ht="42.75">
      <c r="A448" s="7" t="s">
        <v>1177</v>
      </c>
      <c r="B448" s="7">
        <v>2012</v>
      </c>
      <c r="C448" s="7" t="s">
        <v>798</v>
      </c>
      <c r="D448" s="7" t="s">
        <v>49</v>
      </c>
      <c r="E448" s="7">
        <v>19.8</v>
      </c>
      <c r="F448" s="7" t="s">
        <v>1821</v>
      </c>
      <c r="G448" s="7" t="s">
        <v>1607</v>
      </c>
    </row>
    <row r="449" spans="1:7" ht="42.75">
      <c r="A449" s="7" t="s">
        <v>1177</v>
      </c>
      <c r="B449" s="7">
        <v>2012</v>
      </c>
      <c r="C449" s="7" t="s">
        <v>432</v>
      </c>
      <c r="D449" s="7" t="s">
        <v>49</v>
      </c>
      <c r="E449" s="7">
        <v>20</v>
      </c>
      <c r="F449" s="7" t="s">
        <v>1821</v>
      </c>
      <c r="G449" s="7" t="s">
        <v>1607</v>
      </c>
    </row>
    <row r="450" spans="1:7" ht="42.75">
      <c r="A450" s="7" t="s">
        <v>1177</v>
      </c>
      <c r="B450" s="7">
        <v>2012</v>
      </c>
      <c r="C450" s="7" t="s">
        <v>376</v>
      </c>
      <c r="D450" s="7" t="s">
        <v>49</v>
      </c>
      <c r="E450" s="7">
        <v>20</v>
      </c>
      <c r="F450" s="7" t="s">
        <v>1821</v>
      </c>
      <c r="G450" s="7" t="s">
        <v>1607</v>
      </c>
    </row>
    <row r="451" spans="1:7" ht="42.75">
      <c r="A451" s="7" t="s">
        <v>1177</v>
      </c>
      <c r="B451" s="7">
        <v>2012</v>
      </c>
      <c r="C451" s="7" t="s">
        <v>499</v>
      </c>
      <c r="D451" s="7" t="s">
        <v>49</v>
      </c>
      <c r="E451" s="7">
        <v>20</v>
      </c>
      <c r="F451" s="7" t="s">
        <v>1821</v>
      </c>
      <c r="G451" s="7" t="s">
        <v>1607</v>
      </c>
    </row>
    <row r="452" spans="1:7" ht="42.75">
      <c r="A452" s="7" t="s">
        <v>1177</v>
      </c>
      <c r="B452" s="7">
        <v>2012</v>
      </c>
      <c r="C452" s="7" t="s">
        <v>2202</v>
      </c>
      <c r="D452" s="7" t="s">
        <v>49</v>
      </c>
      <c r="E452" s="7">
        <v>18</v>
      </c>
      <c r="F452" s="7" t="s">
        <v>1821</v>
      </c>
      <c r="G452" s="7" t="s">
        <v>1607</v>
      </c>
    </row>
    <row r="453" spans="1:7" ht="42.75">
      <c r="A453" s="7" t="s">
        <v>1177</v>
      </c>
      <c r="B453" s="7">
        <v>2012</v>
      </c>
      <c r="C453" s="7" t="s">
        <v>1519</v>
      </c>
      <c r="D453" s="7" t="s">
        <v>49</v>
      </c>
      <c r="E453" s="7">
        <v>19.8</v>
      </c>
      <c r="F453" s="7" t="s">
        <v>1821</v>
      </c>
      <c r="G453" s="7" t="s">
        <v>1607</v>
      </c>
    </row>
    <row r="454" spans="1:7" ht="42.75">
      <c r="A454" s="7" t="s">
        <v>1177</v>
      </c>
      <c r="B454" s="7">
        <v>2012</v>
      </c>
      <c r="C454" s="7" t="s">
        <v>445</v>
      </c>
      <c r="D454" s="7" t="s">
        <v>49</v>
      </c>
      <c r="E454" s="7">
        <v>19.8</v>
      </c>
      <c r="F454" s="7" t="s">
        <v>1821</v>
      </c>
      <c r="G454" s="7" t="s">
        <v>1607</v>
      </c>
    </row>
    <row r="455" spans="1:7" ht="42.75">
      <c r="A455" s="7" t="s">
        <v>1177</v>
      </c>
      <c r="B455" s="7">
        <v>2012</v>
      </c>
      <c r="C455" s="7" t="s">
        <v>2329</v>
      </c>
      <c r="D455" s="7" t="s">
        <v>49</v>
      </c>
      <c r="E455" s="7">
        <v>19.8</v>
      </c>
      <c r="F455" s="7" t="s">
        <v>1821</v>
      </c>
      <c r="G455" s="7" t="s">
        <v>1607</v>
      </c>
    </row>
    <row r="456" spans="1:7" ht="42.75">
      <c r="A456" s="7" t="s">
        <v>1177</v>
      </c>
      <c r="B456" s="7">
        <v>2012</v>
      </c>
      <c r="C456" s="7" t="s">
        <v>2733</v>
      </c>
      <c r="D456" s="7" t="s">
        <v>49</v>
      </c>
      <c r="E456" s="7">
        <v>19.8</v>
      </c>
      <c r="F456" s="7" t="s">
        <v>1821</v>
      </c>
      <c r="G456" s="7" t="s">
        <v>1607</v>
      </c>
    </row>
    <row r="457" spans="1:7" ht="42.75">
      <c r="A457" s="7" t="s">
        <v>1177</v>
      </c>
      <c r="B457" s="7">
        <v>2012</v>
      </c>
      <c r="C457" s="7" t="s">
        <v>1405</v>
      </c>
      <c r="D457" s="7" t="s">
        <v>49</v>
      </c>
      <c r="E457" s="7">
        <v>17.5</v>
      </c>
      <c r="F457" s="7" t="s">
        <v>1821</v>
      </c>
      <c r="G457" s="7" t="s">
        <v>1607</v>
      </c>
    </row>
    <row r="458" spans="1:7" ht="42.75">
      <c r="A458" s="7" t="s">
        <v>1177</v>
      </c>
      <c r="B458" s="7">
        <v>2012</v>
      </c>
      <c r="C458" s="7" t="s">
        <v>1673</v>
      </c>
      <c r="D458" s="7" t="s">
        <v>49</v>
      </c>
      <c r="E458" s="7">
        <v>30</v>
      </c>
      <c r="F458" s="7" t="s">
        <v>1821</v>
      </c>
      <c r="G458" s="7" t="s">
        <v>1607</v>
      </c>
    </row>
    <row r="459" spans="1:7" ht="42.75">
      <c r="A459" s="7" t="s">
        <v>1177</v>
      </c>
      <c r="B459" s="7">
        <v>2012</v>
      </c>
      <c r="C459" s="7" t="s">
        <v>43</v>
      </c>
      <c r="D459" s="7" t="s">
        <v>49</v>
      </c>
      <c r="E459" s="7">
        <v>30</v>
      </c>
      <c r="F459" s="7" t="s">
        <v>1821</v>
      </c>
      <c r="G459" s="7" t="s">
        <v>1607</v>
      </c>
    </row>
    <row r="460" spans="1:7" ht="42.75">
      <c r="A460" s="7" t="s">
        <v>1177</v>
      </c>
      <c r="B460" s="7">
        <v>2012</v>
      </c>
      <c r="C460" s="7" t="s">
        <v>2319</v>
      </c>
      <c r="D460" s="7" t="s">
        <v>49</v>
      </c>
      <c r="E460" s="7">
        <v>19.5</v>
      </c>
      <c r="F460" s="7" t="s">
        <v>1821</v>
      </c>
      <c r="G460" s="7" t="s">
        <v>1607</v>
      </c>
    </row>
    <row r="461" spans="1:7" ht="42.75">
      <c r="A461" s="7" t="s">
        <v>1177</v>
      </c>
      <c r="B461" s="7">
        <v>2012</v>
      </c>
      <c r="C461" s="7" t="s">
        <v>83</v>
      </c>
      <c r="D461" s="7" t="s">
        <v>49</v>
      </c>
      <c r="E461" s="7">
        <v>26</v>
      </c>
      <c r="F461" s="7" t="s">
        <v>1821</v>
      </c>
      <c r="G461" s="7" t="s">
        <v>1607</v>
      </c>
    </row>
    <row r="462" spans="1:7" ht="42.75">
      <c r="A462" s="7" t="s">
        <v>1177</v>
      </c>
      <c r="B462" s="7">
        <v>2012</v>
      </c>
      <c r="C462" s="7" t="s">
        <v>439</v>
      </c>
      <c r="D462" s="7" t="s">
        <v>49</v>
      </c>
      <c r="E462" s="7">
        <v>26</v>
      </c>
      <c r="F462" s="7" t="s">
        <v>1821</v>
      </c>
      <c r="G462" s="7" t="s">
        <v>1607</v>
      </c>
    </row>
    <row r="463" spans="1:7" ht="42.75">
      <c r="A463" s="7" t="s">
        <v>1177</v>
      </c>
      <c r="B463" s="7">
        <v>2012</v>
      </c>
      <c r="C463" s="7" t="s">
        <v>1094</v>
      </c>
      <c r="D463" s="7" t="s">
        <v>49</v>
      </c>
      <c r="E463" s="7">
        <v>24</v>
      </c>
      <c r="F463" s="7" t="s">
        <v>1821</v>
      </c>
      <c r="G463" s="7" t="s">
        <v>1607</v>
      </c>
    </row>
    <row r="464" spans="1:7" ht="42.75">
      <c r="A464" s="7" t="s">
        <v>1177</v>
      </c>
      <c r="B464" s="7">
        <v>2012</v>
      </c>
      <c r="C464" s="7" t="s">
        <v>1857</v>
      </c>
      <c r="D464" s="7" t="s">
        <v>49</v>
      </c>
      <c r="E464" s="7">
        <v>24</v>
      </c>
      <c r="F464" s="7" t="s">
        <v>1821</v>
      </c>
      <c r="G464" s="7" t="s">
        <v>1607</v>
      </c>
    </row>
    <row r="465" spans="1:7" ht="42.75">
      <c r="A465" s="7" t="s">
        <v>1177</v>
      </c>
      <c r="B465" s="7">
        <v>2012</v>
      </c>
      <c r="C465" s="7" t="s">
        <v>840</v>
      </c>
      <c r="D465" s="7" t="s">
        <v>49</v>
      </c>
      <c r="E465" s="7">
        <v>24</v>
      </c>
      <c r="F465" s="7" t="s">
        <v>1821</v>
      </c>
      <c r="G465" s="7" t="s">
        <v>1607</v>
      </c>
    </row>
    <row r="466" spans="1:7" ht="42.75">
      <c r="A466" s="7" t="s">
        <v>1177</v>
      </c>
      <c r="B466" s="7">
        <v>2012</v>
      </c>
      <c r="C466" s="7" t="s">
        <v>403</v>
      </c>
      <c r="D466" s="7" t="s">
        <v>49</v>
      </c>
      <c r="E466" s="7">
        <v>26</v>
      </c>
      <c r="F466" s="7" t="s">
        <v>1821</v>
      </c>
      <c r="G466" s="7" t="s">
        <v>1607</v>
      </c>
    </row>
    <row r="467" spans="1:7" ht="42.75">
      <c r="A467" s="7" t="s">
        <v>1177</v>
      </c>
      <c r="B467" s="7">
        <v>2012</v>
      </c>
      <c r="C467" s="7" t="s">
        <v>19</v>
      </c>
      <c r="D467" s="7" t="s">
        <v>49</v>
      </c>
      <c r="E467" s="7">
        <v>26</v>
      </c>
      <c r="F467" s="7" t="s">
        <v>1821</v>
      </c>
      <c r="G467" s="7" t="s">
        <v>1607</v>
      </c>
    </row>
    <row r="468" spans="1:7" ht="42.75">
      <c r="A468" s="7" t="s">
        <v>1177</v>
      </c>
      <c r="B468" s="7">
        <v>2012</v>
      </c>
      <c r="C468" s="7" t="s">
        <v>1610</v>
      </c>
      <c r="D468" s="7" t="s">
        <v>49</v>
      </c>
      <c r="E468" s="7">
        <v>26</v>
      </c>
      <c r="F468" s="7" t="s">
        <v>1821</v>
      </c>
      <c r="G468" s="7" t="s">
        <v>1607</v>
      </c>
    </row>
    <row r="469" spans="1:7" ht="42.75">
      <c r="A469" s="7" t="s">
        <v>1177</v>
      </c>
      <c r="B469" s="7">
        <v>2012</v>
      </c>
      <c r="C469" s="7" t="s">
        <v>2344</v>
      </c>
      <c r="D469" s="7" t="s">
        <v>49</v>
      </c>
      <c r="E469" s="7">
        <v>24</v>
      </c>
      <c r="F469" s="7" t="s">
        <v>1821</v>
      </c>
      <c r="G469" s="7" t="s">
        <v>1607</v>
      </c>
    </row>
    <row r="470" spans="1:7" ht="42.75">
      <c r="A470" s="7" t="s">
        <v>1177</v>
      </c>
      <c r="B470" s="7">
        <v>2012</v>
      </c>
      <c r="C470" s="7" t="s">
        <v>1567</v>
      </c>
      <c r="D470" s="7" t="s">
        <v>49</v>
      </c>
      <c r="E470" s="7">
        <v>24</v>
      </c>
      <c r="F470" s="7" t="s">
        <v>1821</v>
      </c>
      <c r="G470" s="7" t="s">
        <v>1607</v>
      </c>
    </row>
    <row r="471" spans="1:7" ht="42.75">
      <c r="A471" s="7" t="s">
        <v>1177</v>
      </c>
      <c r="B471" s="7">
        <v>2012</v>
      </c>
      <c r="C471" s="7" t="s">
        <v>2688</v>
      </c>
      <c r="D471" s="7" t="s">
        <v>49</v>
      </c>
      <c r="E471" s="7">
        <v>24</v>
      </c>
      <c r="F471" s="7" t="s">
        <v>1821</v>
      </c>
      <c r="G471" s="7" t="s">
        <v>1607</v>
      </c>
    </row>
    <row r="472" spans="1:7" ht="42.75">
      <c r="A472" s="7" t="s">
        <v>1177</v>
      </c>
      <c r="B472" s="7">
        <v>2012</v>
      </c>
      <c r="C472" s="7" t="s">
        <v>243</v>
      </c>
      <c r="D472" s="7" t="s">
        <v>49</v>
      </c>
      <c r="E472" s="7">
        <v>24</v>
      </c>
      <c r="F472" s="7" t="s">
        <v>1821</v>
      </c>
      <c r="G472" s="7" t="s">
        <v>1607</v>
      </c>
    </row>
    <row r="473" spans="1:7" ht="42.75">
      <c r="A473" s="7" t="s">
        <v>1177</v>
      </c>
      <c r="B473" s="7">
        <v>2012</v>
      </c>
      <c r="C473" s="7" t="s">
        <v>817</v>
      </c>
      <c r="D473" s="7" t="s">
        <v>49</v>
      </c>
      <c r="E473" s="7">
        <v>24</v>
      </c>
      <c r="F473" s="7" t="s">
        <v>1821</v>
      </c>
      <c r="G473" s="7" t="s">
        <v>1607</v>
      </c>
    </row>
    <row r="474" spans="1:7" ht="42.75">
      <c r="A474" s="7" t="s">
        <v>1177</v>
      </c>
      <c r="B474" s="7">
        <v>2012</v>
      </c>
      <c r="C474" s="7" t="s">
        <v>1244</v>
      </c>
      <c r="D474" s="7" t="s">
        <v>49</v>
      </c>
      <c r="E474" s="7">
        <v>26.4</v>
      </c>
      <c r="F474" s="7" t="s">
        <v>1821</v>
      </c>
      <c r="G474" s="7" t="s">
        <v>1607</v>
      </c>
    </row>
    <row r="475" spans="1:7" ht="42.75">
      <c r="A475" s="7" t="s">
        <v>1177</v>
      </c>
      <c r="B475" s="7">
        <v>2012</v>
      </c>
      <c r="C475" s="7" t="s">
        <v>2339</v>
      </c>
      <c r="D475" s="7" t="s">
        <v>49</v>
      </c>
      <c r="E475" s="7">
        <v>26.4</v>
      </c>
      <c r="F475" s="7" t="s">
        <v>1821</v>
      </c>
      <c r="G475" s="7" t="s">
        <v>1607</v>
      </c>
    </row>
    <row r="476" spans="1:7" ht="42.75">
      <c r="A476" s="7" t="s">
        <v>1177</v>
      </c>
      <c r="B476" s="7">
        <v>2013</v>
      </c>
      <c r="C476" s="7" t="s">
        <v>928</v>
      </c>
      <c r="D476" s="7">
        <v>1</v>
      </c>
      <c r="E476" s="7">
        <v>24</v>
      </c>
      <c r="F476" s="7" t="s">
        <v>1821</v>
      </c>
      <c r="G476" s="7" t="s">
        <v>1607</v>
      </c>
    </row>
    <row r="477" spans="1:7" ht="42.75">
      <c r="A477" s="7" t="s">
        <v>1177</v>
      </c>
      <c r="B477" s="7">
        <v>2013</v>
      </c>
      <c r="C477" s="7" t="s">
        <v>1969</v>
      </c>
      <c r="D477" s="7">
        <v>1</v>
      </c>
      <c r="E477" s="7">
        <v>24</v>
      </c>
      <c r="F477" s="7" t="s">
        <v>1821</v>
      </c>
      <c r="G477" s="7" t="s">
        <v>1607</v>
      </c>
    </row>
    <row r="478" spans="1:7" ht="42.75">
      <c r="A478" s="7" t="s">
        <v>1177</v>
      </c>
      <c r="B478" s="7">
        <v>2013</v>
      </c>
      <c r="C478" s="7" t="s">
        <v>352</v>
      </c>
      <c r="D478" s="7">
        <v>1</v>
      </c>
      <c r="E478" s="7">
        <v>24</v>
      </c>
      <c r="F478" s="7" t="s">
        <v>1821</v>
      </c>
      <c r="G478" s="7" t="s">
        <v>1607</v>
      </c>
    </row>
    <row r="479" spans="1:7" ht="42.75">
      <c r="A479" s="7" t="s">
        <v>1177</v>
      </c>
      <c r="B479" s="7">
        <v>2013</v>
      </c>
      <c r="C479" s="7" t="s">
        <v>744</v>
      </c>
      <c r="D479" s="7">
        <v>1</v>
      </c>
      <c r="E479" s="7">
        <v>22.5</v>
      </c>
      <c r="F479" s="7" t="s">
        <v>1821</v>
      </c>
      <c r="G479" s="7" t="s">
        <v>1607</v>
      </c>
    </row>
    <row r="480" spans="1:7" ht="42.75">
      <c r="A480" s="7" t="s">
        <v>1177</v>
      </c>
      <c r="B480" s="7">
        <v>2013</v>
      </c>
      <c r="C480" s="7" t="s">
        <v>1999</v>
      </c>
      <c r="D480" s="7">
        <v>1</v>
      </c>
      <c r="E480" s="7">
        <v>12</v>
      </c>
      <c r="F480" s="7" t="s">
        <v>1821</v>
      </c>
      <c r="G480" s="7" t="s">
        <v>1607</v>
      </c>
    </row>
    <row r="481" spans="1:7" ht="42.75">
      <c r="A481" s="7" t="s">
        <v>1177</v>
      </c>
      <c r="B481" s="7">
        <v>2013</v>
      </c>
      <c r="C481" s="7" t="s">
        <v>2355</v>
      </c>
      <c r="D481" s="7">
        <v>1</v>
      </c>
      <c r="E481" s="7">
        <v>22.5</v>
      </c>
      <c r="F481" s="7" t="s">
        <v>1821</v>
      </c>
      <c r="G481" s="7" t="s">
        <v>1607</v>
      </c>
    </row>
    <row r="482" spans="1:7" ht="42.75">
      <c r="A482" s="7" t="s">
        <v>1177</v>
      </c>
      <c r="B482" s="7">
        <v>2013</v>
      </c>
      <c r="C482" s="7" t="s">
        <v>679</v>
      </c>
      <c r="D482" s="7">
        <v>1</v>
      </c>
      <c r="E482" s="7">
        <v>12</v>
      </c>
      <c r="F482" s="7" t="s">
        <v>1821</v>
      </c>
      <c r="G482" s="7" t="s">
        <v>1607</v>
      </c>
    </row>
    <row r="483" spans="1:7" ht="42.75">
      <c r="A483" s="7" t="s">
        <v>1177</v>
      </c>
      <c r="B483" s="7">
        <v>2013</v>
      </c>
      <c r="C483" s="7" t="s">
        <v>2497</v>
      </c>
      <c r="D483" s="7">
        <v>1</v>
      </c>
      <c r="E483" s="7">
        <v>24</v>
      </c>
      <c r="F483" s="7" t="s">
        <v>1821</v>
      </c>
      <c r="G483" s="7" t="s">
        <v>1607</v>
      </c>
    </row>
    <row r="484" spans="1:7" ht="42.75">
      <c r="A484" s="7" t="s">
        <v>1177</v>
      </c>
      <c r="B484" s="7">
        <v>2013</v>
      </c>
      <c r="C484" s="7" t="s">
        <v>2421</v>
      </c>
      <c r="D484" s="7">
        <v>1</v>
      </c>
      <c r="E484" s="7">
        <v>9</v>
      </c>
      <c r="F484" s="7" t="s">
        <v>1821</v>
      </c>
      <c r="G484" s="7" t="s">
        <v>1607</v>
      </c>
    </row>
    <row r="485" spans="1:7" ht="42.75">
      <c r="A485" s="7" t="s">
        <v>1177</v>
      </c>
      <c r="B485" s="7">
        <v>2013</v>
      </c>
      <c r="C485" s="7" t="s">
        <v>793</v>
      </c>
      <c r="D485" s="7">
        <v>1</v>
      </c>
      <c r="E485" s="7">
        <v>24</v>
      </c>
      <c r="F485" s="7" t="s">
        <v>1821</v>
      </c>
      <c r="G485" s="7" t="s">
        <v>1607</v>
      </c>
    </row>
    <row r="486" spans="1:7" ht="42.75">
      <c r="A486" s="7" t="s">
        <v>1177</v>
      </c>
      <c r="B486" s="7">
        <v>2013</v>
      </c>
      <c r="C486" s="7" t="s">
        <v>1765</v>
      </c>
      <c r="D486" s="7">
        <v>1</v>
      </c>
      <c r="E486" s="7">
        <v>12</v>
      </c>
      <c r="F486" s="7" t="s">
        <v>1821</v>
      </c>
      <c r="G486" s="7" t="s">
        <v>1607</v>
      </c>
    </row>
    <row r="487" spans="1:7" ht="42.75">
      <c r="A487" s="7" t="s">
        <v>1177</v>
      </c>
      <c r="B487" s="7">
        <v>2013</v>
      </c>
      <c r="C487" s="7" t="s">
        <v>1317</v>
      </c>
      <c r="D487" s="7" t="s">
        <v>49</v>
      </c>
      <c r="E487" s="7">
        <v>12</v>
      </c>
      <c r="F487" s="7" t="s">
        <v>1821</v>
      </c>
      <c r="G487" s="7" t="s">
        <v>1607</v>
      </c>
    </row>
    <row r="488" spans="1:7" ht="42.75">
      <c r="A488" s="7" t="s">
        <v>1177</v>
      </c>
      <c r="B488" s="7">
        <v>2013</v>
      </c>
      <c r="C488" s="7" t="s">
        <v>1549</v>
      </c>
      <c r="D488" s="7" t="s">
        <v>49</v>
      </c>
      <c r="E488" s="7">
        <v>39</v>
      </c>
      <c r="F488" s="7" t="s">
        <v>1821</v>
      </c>
      <c r="G488" s="7" t="s">
        <v>1607</v>
      </c>
    </row>
    <row r="489" spans="1:7" ht="42.75">
      <c r="A489" s="7" t="s">
        <v>1177</v>
      </c>
      <c r="B489" s="7">
        <v>2013</v>
      </c>
      <c r="C489" s="7" t="s">
        <v>704</v>
      </c>
      <c r="D489" s="7" t="s">
        <v>49</v>
      </c>
      <c r="E489" s="7">
        <v>39</v>
      </c>
      <c r="F489" s="7" t="s">
        <v>1821</v>
      </c>
      <c r="G489" s="7" t="s">
        <v>1607</v>
      </c>
    </row>
    <row r="490" spans="1:7" ht="42.75">
      <c r="A490" s="7" t="s">
        <v>1177</v>
      </c>
      <c r="B490" s="7">
        <v>2013</v>
      </c>
      <c r="C490" s="7" t="s">
        <v>880</v>
      </c>
      <c r="D490" s="7" t="s">
        <v>49</v>
      </c>
      <c r="E490" s="7">
        <v>39</v>
      </c>
      <c r="F490" s="7" t="s">
        <v>1821</v>
      </c>
      <c r="G490" s="7" t="s">
        <v>1607</v>
      </c>
    </row>
    <row r="491" spans="1:7" ht="42.75">
      <c r="A491" s="7" t="s">
        <v>1177</v>
      </c>
      <c r="B491" s="7">
        <v>2013</v>
      </c>
      <c r="C491" s="7" t="s">
        <v>1464</v>
      </c>
      <c r="D491" s="7" t="s">
        <v>49</v>
      </c>
      <c r="E491" s="7">
        <v>12</v>
      </c>
      <c r="F491" s="7" t="s">
        <v>1821</v>
      </c>
      <c r="G491" s="7" t="s">
        <v>1607</v>
      </c>
    </row>
    <row r="492" spans="1:7" ht="42.75">
      <c r="A492" s="7" t="s">
        <v>1177</v>
      </c>
      <c r="B492" s="7">
        <v>2013</v>
      </c>
      <c r="C492" s="7" t="s">
        <v>1494</v>
      </c>
      <c r="D492" s="7" t="s">
        <v>49</v>
      </c>
      <c r="E492" s="7">
        <v>12</v>
      </c>
      <c r="F492" s="7" t="s">
        <v>1821</v>
      </c>
      <c r="G492" s="7" t="s">
        <v>1607</v>
      </c>
    </row>
    <row r="493" spans="1:7" ht="42.75">
      <c r="A493" s="7" t="s">
        <v>1177</v>
      </c>
      <c r="B493" s="7">
        <v>2013</v>
      </c>
      <c r="C493" s="7" t="s">
        <v>2317</v>
      </c>
      <c r="D493" s="7" t="s">
        <v>49</v>
      </c>
      <c r="E493" s="7">
        <v>13.5</v>
      </c>
      <c r="F493" s="7" t="s">
        <v>1821</v>
      </c>
      <c r="G493" s="7" t="s">
        <v>1607</v>
      </c>
    </row>
    <row r="494" spans="1:7" ht="42.75">
      <c r="A494" s="7" t="s">
        <v>1177</v>
      </c>
      <c r="B494" s="7">
        <v>2013</v>
      </c>
      <c r="C494" s="7" t="s">
        <v>1487</v>
      </c>
      <c r="D494" s="7">
        <v>1</v>
      </c>
      <c r="E494" s="7">
        <v>19.5</v>
      </c>
      <c r="F494" s="7" t="s">
        <v>1821</v>
      </c>
      <c r="G494" s="7" t="s">
        <v>1607</v>
      </c>
    </row>
    <row r="495" spans="1:7" ht="42.75">
      <c r="A495" s="7" t="s">
        <v>1177</v>
      </c>
      <c r="B495" s="7">
        <v>2014</v>
      </c>
      <c r="C495" s="7" t="s">
        <v>2639</v>
      </c>
      <c r="D495" s="7" t="s">
        <v>49</v>
      </c>
      <c r="E495" s="7">
        <v>6</v>
      </c>
      <c r="F495" s="7" t="s">
        <v>1821</v>
      </c>
      <c r="G495" s="7" t="s">
        <v>1607</v>
      </c>
    </row>
    <row r="496" spans="1:7" ht="42.75">
      <c r="A496" s="7" t="s">
        <v>1177</v>
      </c>
      <c r="B496" s="7">
        <v>2014</v>
      </c>
      <c r="C496" s="7" t="s">
        <v>1188</v>
      </c>
      <c r="D496" s="7" t="s">
        <v>49</v>
      </c>
      <c r="E496" s="7">
        <v>16.5</v>
      </c>
      <c r="F496" s="7" t="s">
        <v>1821</v>
      </c>
      <c r="G496" s="7" t="s">
        <v>1607</v>
      </c>
    </row>
    <row r="497" spans="1:7" ht="42.75">
      <c r="A497" s="7" t="s">
        <v>1177</v>
      </c>
      <c r="B497" s="7">
        <v>2014</v>
      </c>
      <c r="C497" s="7" t="s">
        <v>1818</v>
      </c>
      <c r="D497" s="7" t="s">
        <v>49</v>
      </c>
      <c r="E497" s="7">
        <v>18</v>
      </c>
      <c r="F497" s="7" t="s">
        <v>1821</v>
      </c>
      <c r="G497" s="7" t="s">
        <v>1607</v>
      </c>
    </row>
    <row r="498" spans="1:7" ht="42.75">
      <c r="A498" s="7" t="s">
        <v>1177</v>
      </c>
      <c r="B498" s="7">
        <v>2014</v>
      </c>
      <c r="C498" s="7" t="s">
        <v>1727</v>
      </c>
      <c r="D498" s="7" t="s">
        <v>49</v>
      </c>
      <c r="E498" s="7">
        <v>25.5</v>
      </c>
      <c r="F498" s="7" t="s">
        <v>1821</v>
      </c>
      <c r="G498" s="7" t="s">
        <v>1607</v>
      </c>
    </row>
    <row r="499" spans="1:7" ht="42.75">
      <c r="A499" s="7" t="s">
        <v>1177</v>
      </c>
      <c r="B499" s="7">
        <v>2014</v>
      </c>
      <c r="C499" s="7" t="s">
        <v>103</v>
      </c>
      <c r="D499" s="7" t="s">
        <v>49</v>
      </c>
      <c r="E499" s="7">
        <v>25.5</v>
      </c>
      <c r="F499" s="7" t="s">
        <v>1821</v>
      </c>
      <c r="G499" s="7" t="s">
        <v>1607</v>
      </c>
    </row>
    <row r="500" spans="1:7" ht="42.75">
      <c r="A500" s="7" t="s">
        <v>1177</v>
      </c>
      <c r="B500" s="7">
        <v>2014</v>
      </c>
      <c r="C500" s="7" t="s">
        <v>831</v>
      </c>
      <c r="D500" s="7" t="s">
        <v>49</v>
      </c>
      <c r="E500" s="7">
        <v>25.5</v>
      </c>
      <c r="F500" s="7" t="s">
        <v>1821</v>
      </c>
      <c r="G500" s="7" t="s">
        <v>1607</v>
      </c>
    </row>
    <row r="501" spans="1:7" ht="42.75">
      <c r="A501" s="7" t="s">
        <v>1177</v>
      </c>
      <c r="B501" s="7">
        <v>2014</v>
      </c>
      <c r="C501" s="7" t="s">
        <v>1049</v>
      </c>
      <c r="D501" s="7" t="s">
        <v>49</v>
      </c>
      <c r="E501" s="7">
        <v>24</v>
      </c>
      <c r="F501" s="7" t="s">
        <v>1821</v>
      </c>
      <c r="G501" s="7" t="s">
        <v>1607</v>
      </c>
    </row>
    <row r="502" spans="1:7" ht="42.75">
      <c r="A502" s="7" t="s">
        <v>1177</v>
      </c>
      <c r="B502" s="7">
        <v>2015</v>
      </c>
      <c r="C502" s="7" t="s">
        <v>1758</v>
      </c>
      <c r="D502" s="7" t="s">
        <v>49</v>
      </c>
      <c r="E502" s="7">
        <v>18.4</v>
      </c>
      <c r="F502" s="7" t="s">
        <v>1821</v>
      </c>
      <c r="G502" s="7" t="s">
        <v>1607</v>
      </c>
    </row>
    <row r="503" spans="1:7" ht="42.75">
      <c r="A503" s="7" t="s">
        <v>1177</v>
      </c>
      <c r="B503" s="7">
        <v>2015</v>
      </c>
      <c r="C503" s="7" t="s">
        <v>2284</v>
      </c>
      <c r="D503" s="7" t="s">
        <v>49</v>
      </c>
      <c r="E503" s="7">
        <v>13.8</v>
      </c>
      <c r="F503" s="7" t="s">
        <v>1821</v>
      </c>
      <c r="G503" s="7" t="s">
        <v>1607</v>
      </c>
    </row>
    <row r="504" spans="1:7" ht="42.75">
      <c r="A504" s="7" t="s">
        <v>1177</v>
      </c>
      <c r="B504" s="7">
        <v>2015</v>
      </c>
      <c r="C504" s="7" t="s">
        <v>635</v>
      </c>
      <c r="D504" s="7" t="s">
        <v>49</v>
      </c>
      <c r="E504" s="7">
        <v>18.4</v>
      </c>
      <c r="F504" s="7" t="s">
        <v>1821</v>
      </c>
      <c r="G504" s="7" t="s">
        <v>1607</v>
      </c>
    </row>
    <row r="505" spans="1:7" ht="42.75">
      <c r="A505" s="7" t="s">
        <v>1177</v>
      </c>
      <c r="B505" s="7">
        <v>2016</v>
      </c>
      <c r="C505" s="7" t="s">
        <v>2153</v>
      </c>
      <c r="D505" s="7" t="s">
        <v>49</v>
      </c>
      <c r="E505" s="7">
        <v>24</v>
      </c>
      <c r="F505" s="7" t="s">
        <v>1821</v>
      </c>
      <c r="G505" s="7" t="s">
        <v>1607</v>
      </c>
    </row>
    <row r="506" spans="1:7" ht="42.75">
      <c r="A506" s="7" t="s">
        <v>1177</v>
      </c>
      <c r="B506" s="7">
        <v>2016</v>
      </c>
      <c r="C506" s="7" t="s">
        <v>1713</v>
      </c>
      <c r="D506" s="7" t="s">
        <v>49</v>
      </c>
      <c r="E506" s="7">
        <v>25.5</v>
      </c>
      <c r="F506" s="7" t="s">
        <v>1821</v>
      </c>
      <c r="G506" s="7" t="s">
        <v>1607</v>
      </c>
    </row>
    <row r="507" spans="1:7" ht="42.75">
      <c r="A507" s="7" t="s">
        <v>1177</v>
      </c>
      <c r="B507" s="7">
        <v>2016</v>
      </c>
      <c r="C507" s="7" t="s">
        <v>48</v>
      </c>
      <c r="D507" s="7" t="s">
        <v>49</v>
      </c>
      <c r="E507" s="7">
        <v>25.5</v>
      </c>
      <c r="F507" s="7" t="s">
        <v>1821</v>
      </c>
      <c r="G507" s="7" t="s">
        <v>1607</v>
      </c>
    </row>
    <row r="508" spans="1:7" ht="42.75">
      <c r="A508" s="7" t="s">
        <v>1177</v>
      </c>
      <c r="B508" s="7">
        <v>2016</v>
      </c>
      <c r="C508" s="7" t="s">
        <v>2259</v>
      </c>
      <c r="D508" s="7" t="s">
        <v>49</v>
      </c>
      <c r="E508" s="7">
        <v>25.5</v>
      </c>
      <c r="F508" s="7" t="s">
        <v>1821</v>
      </c>
      <c r="G508" s="7" t="s">
        <v>1607</v>
      </c>
    </row>
    <row r="509" spans="1:7" ht="42.75">
      <c r="A509" s="7" t="s">
        <v>1177</v>
      </c>
      <c r="B509" s="7">
        <v>2016</v>
      </c>
      <c r="C509" s="7" t="s">
        <v>1709</v>
      </c>
      <c r="D509" s="7" t="s">
        <v>49</v>
      </c>
      <c r="E509" s="7">
        <v>25.5</v>
      </c>
      <c r="F509" s="7" t="s">
        <v>1821</v>
      </c>
      <c r="G509" s="7" t="s">
        <v>1607</v>
      </c>
    </row>
    <row r="510" spans="1:7" ht="42.75">
      <c r="A510" s="7" t="s">
        <v>1177</v>
      </c>
      <c r="B510" s="7">
        <v>2016</v>
      </c>
      <c r="C510" s="7" t="s">
        <v>1967</v>
      </c>
      <c r="D510" s="7" t="s">
        <v>49</v>
      </c>
      <c r="E510" s="7">
        <v>24</v>
      </c>
      <c r="F510" s="7" t="s">
        <v>1821</v>
      </c>
      <c r="G510" s="7" t="s">
        <v>1607</v>
      </c>
    </row>
    <row r="511" spans="1:7" ht="42.75">
      <c r="A511" s="7" t="s">
        <v>1177</v>
      </c>
      <c r="B511" s="7">
        <v>2016</v>
      </c>
      <c r="C511" s="7" t="s">
        <v>2269</v>
      </c>
      <c r="D511" s="7" t="s">
        <v>49</v>
      </c>
      <c r="E511" s="7">
        <v>28.8</v>
      </c>
      <c r="F511" s="7" t="s">
        <v>1821</v>
      </c>
      <c r="G511" s="7" t="s">
        <v>1607</v>
      </c>
    </row>
    <row r="512" spans="1:7" ht="42.75">
      <c r="A512" s="7" t="s">
        <v>1177</v>
      </c>
      <c r="B512" s="7">
        <v>2016</v>
      </c>
      <c r="C512" s="7" t="s">
        <v>1097</v>
      </c>
      <c r="D512" s="7" t="s">
        <v>49</v>
      </c>
      <c r="E512" s="7">
        <v>26.4</v>
      </c>
      <c r="F512" s="7" t="s">
        <v>1821</v>
      </c>
      <c r="G512" s="7" t="s">
        <v>1607</v>
      </c>
    </row>
    <row r="513" spans="1:7" ht="42.75">
      <c r="A513" s="7" t="s">
        <v>1177</v>
      </c>
      <c r="B513" s="7">
        <v>2016</v>
      </c>
      <c r="C513" s="7" t="s">
        <v>2113</v>
      </c>
      <c r="D513" s="7" t="s">
        <v>49</v>
      </c>
      <c r="E513" s="7">
        <v>26.4</v>
      </c>
      <c r="F513" s="7" t="s">
        <v>1821</v>
      </c>
      <c r="G513" s="7" t="s">
        <v>1607</v>
      </c>
    </row>
    <row r="514" spans="1:7" ht="42.75">
      <c r="A514" s="7" t="s">
        <v>1177</v>
      </c>
      <c r="B514" s="7">
        <v>2016</v>
      </c>
      <c r="C514" s="7" t="s">
        <v>2543</v>
      </c>
      <c r="D514" s="7" t="s">
        <v>49</v>
      </c>
      <c r="E514" s="7">
        <v>26.4</v>
      </c>
      <c r="F514" s="7" t="s">
        <v>1821</v>
      </c>
      <c r="G514" s="7" t="s">
        <v>1607</v>
      </c>
    </row>
    <row r="515" spans="1:7" ht="42.75">
      <c r="A515" s="7" t="s">
        <v>1177</v>
      </c>
      <c r="B515" s="7">
        <v>2016</v>
      </c>
      <c r="C515" s="7" t="s">
        <v>1949</v>
      </c>
      <c r="D515" s="7" t="s">
        <v>49</v>
      </c>
      <c r="E515" s="7">
        <v>26.4</v>
      </c>
      <c r="F515" s="7" t="s">
        <v>1821</v>
      </c>
      <c r="G515" s="7" t="s">
        <v>1607</v>
      </c>
    </row>
    <row r="516" spans="1:7" ht="42.75">
      <c r="A516" s="7" t="s">
        <v>1177</v>
      </c>
      <c r="B516" s="7">
        <v>2016</v>
      </c>
      <c r="C516" s="7" t="s">
        <v>1435</v>
      </c>
      <c r="D516" s="7" t="s">
        <v>49</v>
      </c>
      <c r="E516" s="7">
        <v>28.8</v>
      </c>
      <c r="F516" s="7" t="s">
        <v>1821</v>
      </c>
      <c r="G516" s="7" t="s">
        <v>1607</v>
      </c>
    </row>
    <row r="517" spans="1:7" ht="42.75">
      <c r="A517" s="7" t="s">
        <v>1177</v>
      </c>
      <c r="B517" s="7">
        <v>2016</v>
      </c>
      <c r="C517" s="7" t="s">
        <v>1002</v>
      </c>
      <c r="D517" s="7" t="s">
        <v>49</v>
      </c>
      <c r="E517" s="7">
        <v>26.4</v>
      </c>
      <c r="F517" s="7" t="s">
        <v>1821</v>
      </c>
      <c r="G517" s="7" t="s">
        <v>1607</v>
      </c>
    </row>
    <row r="518" spans="1:7" ht="42.75">
      <c r="A518" s="7" t="s">
        <v>1177</v>
      </c>
      <c r="B518" s="7">
        <v>2016</v>
      </c>
      <c r="C518" s="7" t="s">
        <v>1157</v>
      </c>
      <c r="D518" s="7" t="s">
        <v>49</v>
      </c>
      <c r="E518" s="7">
        <v>26.4</v>
      </c>
      <c r="F518" s="7" t="s">
        <v>1821</v>
      </c>
      <c r="G518" s="7" t="s">
        <v>1607</v>
      </c>
    </row>
    <row r="519" spans="1:7" ht="42.75">
      <c r="A519" s="7" t="s">
        <v>1177</v>
      </c>
      <c r="B519" s="7">
        <v>2016</v>
      </c>
      <c r="C519" s="7" t="s">
        <v>318</v>
      </c>
      <c r="D519" s="7" t="s">
        <v>49</v>
      </c>
      <c r="E519" s="7">
        <v>26.4</v>
      </c>
      <c r="F519" s="7" t="s">
        <v>1821</v>
      </c>
      <c r="G519" s="7" t="s">
        <v>1607</v>
      </c>
    </row>
    <row r="520" spans="1:7" ht="42.75">
      <c r="A520" s="7" t="s">
        <v>1177</v>
      </c>
      <c r="B520" s="7">
        <v>2016</v>
      </c>
      <c r="C520" s="7" t="s">
        <v>170</v>
      </c>
      <c r="D520" s="7" t="s">
        <v>49</v>
      </c>
      <c r="E520" s="7">
        <v>26.4</v>
      </c>
      <c r="F520" s="7" t="s">
        <v>1821</v>
      </c>
      <c r="G520" s="7" t="s">
        <v>1607</v>
      </c>
    </row>
    <row r="521" spans="1:7" ht="42.75">
      <c r="A521" s="7" t="s">
        <v>1177</v>
      </c>
      <c r="B521" s="7">
        <v>2016</v>
      </c>
      <c r="C521" s="7" t="s">
        <v>659</v>
      </c>
      <c r="D521" s="7" t="s">
        <v>49</v>
      </c>
      <c r="E521" s="7">
        <v>18</v>
      </c>
      <c r="F521" s="7" t="s">
        <v>1821</v>
      </c>
      <c r="G521" s="7" t="s">
        <v>1607</v>
      </c>
    </row>
    <row r="522" spans="1:7" ht="42.75">
      <c r="A522" s="7" t="s">
        <v>1177</v>
      </c>
      <c r="B522" s="7">
        <v>2016</v>
      </c>
      <c r="C522" s="7" t="s">
        <v>812</v>
      </c>
      <c r="D522" s="7" t="s">
        <v>49</v>
      </c>
      <c r="E522" s="7">
        <v>18</v>
      </c>
      <c r="F522" s="7" t="s">
        <v>1821</v>
      </c>
      <c r="G522" s="7" t="s">
        <v>1607</v>
      </c>
    </row>
    <row r="523" spans="1:7" ht="42.75">
      <c r="A523" s="7" t="s">
        <v>1177</v>
      </c>
      <c r="B523" s="7">
        <v>2016</v>
      </c>
      <c r="C523" s="7" t="s">
        <v>1413</v>
      </c>
      <c r="D523" s="7" t="s">
        <v>49</v>
      </c>
      <c r="E523" s="7">
        <v>18</v>
      </c>
      <c r="F523" s="7" t="s">
        <v>1821</v>
      </c>
      <c r="G523" s="7" t="s">
        <v>1607</v>
      </c>
    </row>
    <row r="524" spans="1:7" ht="42.75">
      <c r="A524" s="7" t="s">
        <v>1177</v>
      </c>
      <c r="B524" s="7">
        <v>2016</v>
      </c>
      <c r="C524" s="7" t="s">
        <v>1331</v>
      </c>
      <c r="D524" s="7" t="s">
        <v>49</v>
      </c>
      <c r="E524" s="7">
        <v>18</v>
      </c>
      <c r="F524" s="7" t="s">
        <v>1821</v>
      </c>
      <c r="G524" s="7" t="s">
        <v>1607</v>
      </c>
    </row>
    <row r="525" spans="1:7" ht="42.75">
      <c r="A525" s="7" t="s">
        <v>1177</v>
      </c>
      <c r="B525" s="7">
        <v>2016</v>
      </c>
      <c r="C525" s="7" t="s">
        <v>2412</v>
      </c>
      <c r="D525" s="7" t="s">
        <v>49</v>
      </c>
      <c r="E525" s="7">
        <v>18</v>
      </c>
      <c r="F525" s="7" t="s">
        <v>1821</v>
      </c>
      <c r="G525" s="7" t="s">
        <v>1607</v>
      </c>
    </row>
    <row r="526" spans="1:7" ht="42.75">
      <c r="A526" s="7" t="s">
        <v>1177</v>
      </c>
      <c r="B526" s="7">
        <v>2016</v>
      </c>
      <c r="C526" s="7" t="s">
        <v>1742</v>
      </c>
      <c r="D526" s="7" t="s">
        <v>49</v>
      </c>
      <c r="E526" s="7">
        <v>9</v>
      </c>
      <c r="F526" s="7" t="s">
        <v>1821</v>
      </c>
      <c r="G526" s="7" t="s">
        <v>1607</v>
      </c>
    </row>
    <row r="527" spans="1:7" ht="42.75">
      <c r="A527" s="7" t="s">
        <v>700</v>
      </c>
      <c r="B527" s="7">
        <v>2011</v>
      </c>
      <c r="C527" s="7" t="s">
        <v>488</v>
      </c>
      <c r="D527" s="7">
        <v>1</v>
      </c>
      <c r="E527" s="7">
        <v>64</v>
      </c>
      <c r="F527" s="7" t="s">
        <v>1550</v>
      </c>
      <c r="G527" s="7" t="s">
        <v>1607</v>
      </c>
    </row>
    <row r="528" spans="1:7" ht="42.75">
      <c r="A528" s="7" t="s">
        <v>700</v>
      </c>
      <c r="B528" s="7">
        <v>2011</v>
      </c>
      <c r="C528" s="7" t="s">
        <v>488</v>
      </c>
      <c r="D528" s="7">
        <v>2</v>
      </c>
      <c r="E528" s="7">
        <v>64</v>
      </c>
      <c r="F528" s="7" t="s">
        <v>1550</v>
      </c>
      <c r="G528" s="7" t="s">
        <v>1607</v>
      </c>
    </row>
    <row r="529" spans="1:7" ht="42.75">
      <c r="A529" s="7" t="s">
        <v>700</v>
      </c>
      <c r="B529" s="7">
        <v>2011</v>
      </c>
      <c r="C529" s="7" t="s">
        <v>1485</v>
      </c>
      <c r="D529" s="7">
        <v>3</v>
      </c>
      <c r="E529" s="7">
        <v>64</v>
      </c>
      <c r="F529" s="7" t="s">
        <v>1550</v>
      </c>
      <c r="G529" s="7" t="s">
        <v>1607</v>
      </c>
    </row>
    <row r="530" spans="1:7" ht="42.75">
      <c r="A530" s="7" t="s">
        <v>700</v>
      </c>
      <c r="B530" s="7">
        <v>2011</v>
      </c>
      <c r="C530" s="7" t="s">
        <v>1485</v>
      </c>
      <c r="D530" s="7">
        <v>4</v>
      </c>
      <c r="E530" s="7">
        <v>64</v>
      </c>
      <c r="F530" s="7" t="s">
        <v>1550</v>
      </c>
      <c r="G530" s="7" t="s">
        <v>1607</v>
      </c>
    </row>
    <row r="531" spans="1:7" ht="42.75">
      <c r="A531" s="7" t="s">
        <v>700</v>
      </c>
      <c r="B531" s="7">
        <v>2011</v>
      </c>
      <c r="C531" s="7" t="s">
        <v>2452</v>
      </c>
      <c r="D531" s="7">
        <v>5</v>
      </c>
      <c r="E531" s="7">
        <v>64</v>
      </c>
      <c r="F531" s="7" t="s">
        <v>1550</v>
      </c>
      <c r="G531" s="7" t="s">
        <v>1607</v>
      </c>
    </row>
    <row r="532" spans="1:7" ht="42.75">
      <c r="A532" s="7" t="s">
        <v>700</v>
      </c>
      <c r="B532" s="7">
        <v>2011</v>
      </c>
      <c r="C532" s="7" t="s">
        <v>2452</v>
      </c>
      <c r="D532" s="7">
        <v>6</v>
      </c>
      <c r="E532" s="7">
        <v>64</v>
      </c>
      <c r="F532" s="7" t="s">
        <v>1550</v>
      </c>
      <c r="G532" s="7" t="s">
        <v>1607</v>
      </c>
    </row>
    <row r="533" spans="1:7" ht="42.75">
      <c r="A533" s="7" t="s">
        <v>700</v>
      </c>
      <c r="B533" s="7">
        <v>2011</v>
      </c>
      <c r="C533" s="7" t="s">
        <v>1453</v>
      </c>
      <c r="D533" s="7">
        <v>7</v>
      </c>
      <c r="E533" s="7">
        <v>64</v>
      </c>
      <c r="F533" s="7" t="s">
        <v>1550</v>
      </c>
      <c r="G533" s="7" t="s">
        <v>1607</v>
      </c>
    </row>
    <row r="534" spans="1:7" ht="42.75">
      <c r="A534" s="7" t="s">
        <v>700</v>
      </c>
      <c r="B534" s="7">
        <v>2011</v>
      </c>
      <c r="C534" s="7" t="s">
        <v>1453</v>
      </c>
      <c r="D534" s="7">
        <v>8</v>
      </c>
      <c r="E534" s="7">
        <v>64</v>
      </c>
      <c r="F534" s="7" t="s">
        <v>1550</v>
      </c>
      <c r="G534" s="7" t="s">
        <v>1607</v>
      </c>
    </row>
    <row r="535" spans="1:7" ht="42.75">
      <c r="A535" s="7" t="s">
        <v>700</v>
      </c>
      <c r="B535" s="7">
        <v>2011</v>
      </c>
      <c r="C535" s="7" t="s">
        <v>2107</v>
      </c>
      <c r="D535" s="7">
        <v>1</v>
      </c>
      <c r="E535" s="7">
        <v>193.1</v>
      </c>
      <c r="F535" s="7" t="s">
        <v>1550</v>
      </c>
      <c r="G535" s="7" t="s">
        <v>1607</v>
      </c>
    </row>
    <row r="536" spans="1:7" ht="42.75">
      <c r="A536" s="7" t="s">
        <v>700</v>
      </c>
      <c r="B536" s="7">
        <v>2011</v>
      </c>
      <c r="C536" s="7" t="s">
        <v>792</v>
      </c>
      <c r="D536" s="7">
        <v>1</v>
      </c>
      <c r="E536" s="7">
        <v>193.1</v>
      </c>
      <c r="F536" s="7" t="s">
        <v>1550</v>
      </c>
      <c r="G536" s="7" t="s">
        <v>1607</v>
      </c>
    </row>
    <row r="537" spans="1:7" ht="28.5">
      <c r="A537" s="7" t="s">
        <v>700</v>
      </c>
      <c r="B537" s="7">
        <v>2011</v>
      </c>
      <c r="C537" s="7" t="s">
        <v>674</v>
      </c>
      <c r="D537" s="7">
        <v>1</v>
      </c>
      <c r="E537" s="7">
        <v>277.2</v>
      </c>
      <c r="F537" s="7" t="s">
        <v>1550</v>
      </c>
      <c r="G537" s="7" t="s">
        <v>1607</v>
      </c>
    </row>
    <row r="538" spans="1:7" ht="28.5">
      <c r="A538" s="7" t="s">
        <v>700</v>
      </c>
      <c r="B538" s="7">
        <v>2012</v>
      </c>
      <c r="C538" s="7" t="s">
        <v>912</v>
      </c>
      <c r="D538" s="7">
        <v>1</v>
      </c>
      <c r="E538" s="7">
        <v>32</v>
      </c>
      <c r="F538" s="7" t="s">
        <v>1882</v>
      </c>
      <c r="G538" s="7" t="s">
        <v>1607</v>
      </c>
    </row>
    <row r="539" spans="1:7" ht="15" customHeight="1">
      <c r="A539" s="7" t="s">
        <v>442</v>
      </c>
      <c r="B539" s="7">
        <v>2010</v>
      </c>
      <c r="C539" s="7" t="s">
        <v>2506</v>
      </c>
      <c r="D539" s="7">
        <v>1</v>
      </c>
      <c r="E539" s="7">
        <v>300</v>
      </c>
      <c r="F539" s="7" t="s">
        <v>1550</v>
      </c>
      <c r="G539" s="7" t="s">
        <v>1389</v>
      </c>
    </row>
    <row r="540" spans="1:7" ht="15" customHeight="1">
      <c r="A540" s="7" t="s">
        <v>442</v>
      </c>
      <c r="B540" s="7">
        <v>2010</v>
      </c>
      <c r="C540" s="7" t="s">
        <v>1258</v>
      </c>
      <c r="D540" s="7">
        <v>1</v>
      </c>
      <c r="E540" s="7">
        <v>20</v>
      </c>
      <c r="F540" s="7" t="s">
        <v>1550</v>
      </c>
      <c r="G540" s="7" t="s">
        <v>1389</v>
      </c>
    </row>
    <row r="541" spans="1:7" ht="15" customHeight="1">
      <c r="A541" s="7" t="s">
        <v>442</v>
      </c>
      <c r="B541" s="7">
        <v>2010</v>
      </c>
      <c r="C541" s="7" t="s">
        <v>1266</v>
      </c>
      <c r="D541" s="7">
        <v>1</v>
      </c>
      <c r="E541" s="7">
        <v>7.3</v>
      </c>
      <c r="F541" s="7" t="s">
        <v>1542</v>
      </c>
      <c r="G541" s="7" t="s">
        <v>1389</v>
      </c>
    </row>
    <row r="542" spans="1:7" ht="15" customHeight="1">
      <c r="A542" s="7" t="s">
        <v>442</v>
      </c>
      <c r="B542" s="7">
        <v>2010</v>
      </c>
      <c r="C542" s="7" t="s">
        <v>1268</v>
      </c>
      <c r="D542" s="7">
        <v>1</v>
      </c>
      <c r="E542" s="7">
        <v>8.4</v>
      </c>
      <c r="F542" s="7" t="s">
        <v>1542</v>
      </c>
      <c r="G542" s="7" t="s">
        <v>1389</v>
      </c>
    </row>
    <row r="543" spans="1:7" ht="15" customHeight="1">
      <c r="A543" s="7" t="s">
        <v>442</v>
      </c>
      <c r="B543" s="7">
        <v>2010</v>
      </c>
      <c r="C543" s="7" t="s">
        <v>795</v>
      </c>
      <c r="D543" s="7">
        <v>1</v>
      </c>
      <c r="E543" s="7">
        <v>5.3</v>
      </c>
      <c r="F543" s="7" t="s">
        <v>1542</v>
      </c>
      <c r="G543" s="7" t="s">
        <v>1389</v>
      </c>
    </row>
    <row r="544" spans="1:7" ht="15" customHeight="1">
      <c r="A544" s="7" t="s">
        <v>442</v>
      </c>
      <c r="B544" s="7">
        <v>2010</v>
      </c>
      <c r="C544" s="7" t="s">
        <v>796</v>
      </c>
      <c r="D544" s="7">
        <v>1</v>
      </c>
      <c r="E544" s="7">
        <v>5.2</v>
      </c>
      <c r="F544" s="7" t="s">
        <v>1542</v>
      </c>
      <c r="G544" s="7" t="s">
        <v>1389</v>
      </c>
    </row>
    <row r="545" spans="1:7" ht="15" customHeight="1">
      <c r="A545" s="7" t="s">
        <v>442</v>
      </c>
      <c r="B545" s="7">
        <v>2015</v>
      </c>
      <c r="C545" s="7" t="s">
        <v>2099</v>
      </c>
      <c r="D545" s="7">
        <v>1</v>
      </c>
      <c r="E545" s="7">
        <v>450</v>
      </c>
      <c r="F545" s="7" t="s">
        <v>1821</v>
      </c>
      <c r="G545" s="7" t="s">
        <v>1389</v>
      </c>
    </row>
    <row r="546" spans="1:7" ht="15" customHeight="1">
      <c r="A546" s="7" t="s">
        <v>442</v>
      </c>
      <c r="B546" s="7">
        <v>2014</v>
      </c>
      <c r="C546" s="7" t="s">
        <v>1290</v>
      </c>
      <c r="D546" s="7">
        <v>1</v>
      </c>
      <c r="E546" s="7">
        <v>30</v>
      </c>
      <c r="F546" s="7" t="s">
        <v>1535</v>
      </c>
      <c r="G546" s="7" t="s">
        <v>1595</v>
      </c>
    </row>
    <row r="547" spans="1:7" ht="15" customHeight="1">
      <c r="A547" s="7" t="s">
        <v>442</v>
      </c>
      <c r="B547" s="7">
        <v>2010</v>
      </c>
      <c r="C547" s="7" t="s">
        <v>2719</v>
      </c>
      <c r="D547" s="7">
        <v>1</v>
      </c>
      <c r="E547" s="7">
        <v>63</v>
      </c>
      <c r="F547" s="7" t="s">
        <v>1550</v>
      </c>
      <c r="G547" s="7" t="s">
        <v>1595</v>
      </c>
    </row>
    <row r="548" spans="1:7" ht="15" customHeight="1">
      <c r="A548" s="7" t="s">
        <v>442</v>
      </c>
      <c r="B548" s="7">
        <v>2010</v>
      </c>
      <c r="C548" s="7" t="s">
        <v>2715</v>
      </c>
      <c r="D548" s="7">
        <v>1</v>
      </c>
      <c r="E548" s="7">
        <v>20</v>
      </c>
      <c r="F548" s="7" t="s">
        <v>1550</v>
      </c>
      <c r="G548" s="7" t="s">
        <v>1595</v>
      </c>
    </row>
    <row r="549" spans="1:7" ht="15" customHeight="1">
      <c r="A549" s="7" t="s">
        <v>442</v>
      </c>
      <c r="B549" s="7">
        <v>2010</v>
      </c>
      <c r="C549" s="7" t="s">
        <v>777</v>
      </c>
      <c r="D549" s="7">
        <v>1</v>
      </c>
      <c r="E549" s="7">
        <v>64</v>
      </c>
      <c r="F549" s="7" t="s">
        <v>1550</v>
      </c>
      <c r="G549" s="7" t="s">
        <v>1595</v>
      </c>
    </row>
    <row r="550" spans="1:7" ht="15" customHeight="1">
      <c r="A550" s="7" t="s">
        <v>442</v>
      </c>
      <c r="B550" s="7">
        <v>2010</v>
      </c>
      <c r="C550" s="7" t="s">
        <v>1263</v>
      </c>
      <c r="D550" s="7">
        <v>1</v>
      </c>
      <c r="E550" s="7">
        <v>6.6</v>
      </c>
      <c r="F550" s="7" t="s">
        <v>1550</v>
      </c>
      <c r="G550" s="7" t="s">
        <v>1595</v>
      </c>
    </row>
    <row r="551" spans="1:7" ht="15" customHeight="1">
      <c r="A551" s="7" t="s">
        <v>442</v>
      </c>
      <c r="B551" s="7">
        <v>2010</v>
      </c>
      <c r="C551" s="7" t="s">
        <v>1263</v>
      </c>
      <c r="D551" s="7">
        <v>1</v>
      </c>
      <c r="E551" s="7">
        <v>6.6</v>
      </c>
      <c r="F551" s="7" t="s">
        <v>1550</v>
      </c>
      <c r="G551" s="7" t="s">
        <v>1595</v>
      </c>
    </row>
    <row r="552" spans="1:7" ht="15" customHeight="1">
      <c r="A552" s="7" t="s">
        <v>442</v>
      </c>
      <c r="B552" s="7">
        <v>2010</v>
      </c>
      <c r="C552" s="7" t="s">
        <v>1270</v>
      </c>
      <c r="D552" s="7">
        <v>1</v>
      </c>
      <c r="E552" s="7">
        <v>15.3</v>
      </c>
      <c r="F552" s="7" t="s">
        <v>1550</v>
      </c>
      <c r="G552" s="7" t="s">
        <v>1595</v>
      </c>
    </row>
    <row r="553" spans="1:7" ht="15" customHeight="1">
      <c r="A553" s="7" t="s">
        <v>442</v>
      </c>
      <c r="B553" s="7">
        <v>2010</v>
      </c>
      <c r="C553" s="7" t="s">
        <v>1270</v>
      </c>
      <c r="D553" s="7">
        <v>1</v>
      </c>
      <c r="E553" s="7">
        <v>12.4</v>
      </c>
      <c r="F553" s="7" t="s">
        <v>1550</v>
      </c>
      <c r="G553" s="7" t="s">
        <v>1595</v>
      </c>
    </row>
    <row r="554" spans="1:7" ht="15" customHeight="1">
      <c r="A554" s="7" t="s">
        <v>442</v>
      </c>
      <c r="B554" s="7">
        <v>2010</v>
      </c>
      <c r="C554" s="7" t="s">
        <v>1255</v>
      </c>
      <c r="D554" s="7">
        <v>1</v>
      </c>
      <c r="E554" s="7">
        <v>12.9</v>
      </c>
      <c r="F554" s="7" t="s">
        <v>1550</v>
      </c>
      <c r="G554" s="7" t="s">
        <v>1595</v>
      </c>
    </row>
    <row r="555" spans="1:7" ht="15" customHeight="1">
      <c r="A555" s="7" t="s">
        <v>442</v>
      </c>
      <c r="B555" s="7">
        <v>2010</v>
      </c>
      <c r="C555" s="7" t="s">
        <v>1255</v>
      </c>
      <c r="D555" s="7">
        <v>1</v>
      </c>
      <c r="E555" s="7">
        <v>12.9</v>
      </c>
      <c r="F555" s="7" t="s">
        <v>1550</v>
      </c>
      <c r="G555" s="7" t="s">
        <v>1595</v>
      </c>
    </row>
    <row r="556" spans="1:7" ht="15" customHeight="1">
      <c r="A556" s="7" t="s">
        <v>442</v>
      </c>
      <c r="B556" s="7">
        <v>2010</v>
      </c>
      <c r="C556" s="7" t="s">
        <v>772</v>
      </c>
      <c r="D556" s="7">
        <v>1</v>
      </c>
      <c r="E556" s="7">
        <v>27.3</v>
      </c>
      <c r="F556" s="7" t="s">
        <v>1550</v>
      </c>
      <c r="G556" s="7" t="s">
        <v>1595</v>
      </c>
    </row>
    <row r="557" spans="1:7" ht="15" customHeight="1">
      <c r="A557" s="7" t="s">
        <v>442</v>
      </c>
      <c r="B557" s="7">
        <v>2010</v>
      </c>
      <c r="C557" s="7" t="s">
        <v>772</v>
      </c>
      <c r="D557" s="7">
        <v>1</v>
      </c>
      <c r="E557" s="7">
        <v>27.3</v>
      </c>
      <c r="F557" s="7" t="s">
        <v>1550</v>
      </c>
      <c r="G557" s="7" t="s">
        <v>1595</v>
      </c>
    </row>
    <row r="558" spans="1:7" ht="15" customHeight="1">
      <c r="A558" s="7" t="s">
        <v>442</v>
      </c>
      <c r="B558" s="7">
        <v>2011</v>
      </c>
      <c r="C558" s="7" t="s">
        <v>344</v>
      </c>
      <c r="D558" s="7">
        <v>1</v>
      </c>
      <c r="E558" s="7">
        <v>580</v>
      </c>
      <c r="F558" s="7" t="s">
        <v>1550</v>
      </c>
      <c r="G558" s="7" t="s">
        <v>1595</v>
      </c>
    </row>
    <row r="559" spans="1:7" ht="15" customHeight="1">
      <c r="A559" s="7" t="s">
        <v>442</v>
      </c>
      <c r="B559" s="7">
        <v>2011</v>
      </c>
      <c r="C559" s="7" t="s">
        <v>1240</v>
      </c>
      <c r="D559" s="7">
        <v>1</v>
      </c>
      <c r="E559" s="7">
        <v>205</v>
      </c>
      <c r="F559" s="7" t="s">
        <v>1550</v>
      </c>
      <c r="G559" s="7" t="s">
        <v>1595</v>
      </c>
    </row>
    <row r="560" spans="1:7" ht="15" customHeight="1">
      <c r="A560" s="7" t="s">
        <v>442</v>
      </c>
      <c r="B560" s="7">
        <v>2012</v>
      </c>
      <c r="C560" s="7" t="s">
        <v>1203</v>
      </c>
      <c r="D560" s="7">
        <v>1</v>
      </c>
      <c r="E560" s="7">
        <v>100</v>
      </c>
      <c r="F560" s="7" t="s">
        <v>1550</v>
      </c>
      <c r="G560" s="7" t="s">
        <v>1595</v>
      </c>
    </row>
    <row r="561" spans="1:7" ht="15" customHeight="1">
      <c r="A561" s="7" t="s">
        <v>442</v>
      </c>
      <c r="B561" s="7">
        <v>2012</v>
      </c>
      <c r="C561" s="7" t="s">
        <v>1022</v>
      </c>
      <c r="D561" s="7">
        <v>1</v>
      </c>
      <c r="E561" s="7">
        <v>650</v>
      </c>
      <c r="F561" s="7" t="s">
        <v>1550</v>
      </c>
      <c r="G561" s="7" t="s">
        <v>1595</v>
      </c>
    </row>
    <row r="562" spans="1:7" ht="15" customHeight="1">
      <c r="A562" s="7" t="s">
        <v>442</v>
      </c>
      <c r="B562" s="7">
        <v>2012</v>
      </c>
      <c r="C562" s="7" t="s">
        <v>310</v>
      </c>
      <c r="D562" s="7">
        <v>1</v>
      </c>
      <c r="E562" s="7">
        <v>63</v>
      </c>
      <c r="F562" s="7" t="s">
        <v>1550</v>
      </c>
      <c r="G562" s="7" t="s">
        <v>1595</v>
      </c>
    </row>
    <row r="563" spans="1:7" ht="15" customHeight="1">
      <c r="A563" s="7" t="s">
        <v>442</v>
      </c>
      <c r="B563" s="7">
        <v>2012</v>
      </c>
      <c r="C563" s="7" t="s">
        <v>2181</v>
      </c>
      <c r="D563" s="7">
        <v>1</v>
      </c>
      <c r="E563" s="7">
        <v>624.5</v>
      </c>
      <c r="F563" s="7" t="s">
        <v>1550</v>
      </c>
      <c r="G563" s="7" t="s">
        <v>1595</v>
      </c>
    </row>
    <row r="564" spans="1:7" ht="15" customHeight="1">
      <c r="A564" s="7" t="s">
        <v>442</v>
      </c>
      <c r="B564" s="7">
        <v>2012</v>
      </c>
      <c r="C564" s="7" t="s">
        <v>1237</v>
      </c>
      <c r="D564" s="7">
        <v>1</v>
      </c>
      <c r="E564" s="7">
        <v>178</v>
      </c>
      <c r="F564" s="7" t="s">
        <v>1550</v>
      </c>
      <c r="G564" s="7" t="s">
        <v>1595</v>
      </c>
    </row>
    <row r="565" spans="1:7" ht="15" customHeight="1">
      <c r="A565" s="7" t="s">
        <v>442</v>
      </c>
      <c r="B565" s="7">
        <v>2012</v>
      </c>
      <c r="C565" s="7" t="s">
        <v>1237</v>
      </c>
      <c r="D565" s="7">
        <v>1</v>
      </c>
      <c r="E565" s="7">
        <v>44.5</v>
      </c>
      <c r="F565" s="7" t="s">
        <v>1550</v>
      </c>
      <c r="G565" s="7" t="s">
        <v>1595</v>
      </c>
    </row>
    <row r="566" spans="1:7" ht="15" customHeight="1">
      <c r="A566" s="7" t="s">
        <v>442</v>
      </c>
      <c r="B566" s="7">
        <v>2012</v>
      </c>
      <c r="C566" s="7" t="s">
        <v>1236</v>
      </c>
      <c r="D566" s="7">
        <v>1</v>
      </c>
      <c r="E566" s="7">
        <v>88</v>
      </c>
      <c r="F566" s="7" t="s">
        <v>1550</v>
      </c>
      <c r="G566" s="7" t="s">
        <v>1595</v>
      </c>
    </row>
    <row r="567" spans="1:7" ht="15" customHeight="1">
      <c r="A567" s="7" t="s">
        <v>442</v>
      </c>
      <c r="B567" s="7">
        <v>2012</v>
      </c>
      <c r="C567" s="7" t="s">
        <v>1235</v>
      </c>
      <c r="D567" s="7">
        <v>1</v>
      </c>
      <c r="E567" s="7">
        <v>178</v>
      </c>
      <c r="F567" s="7" t="s">
        <v>1550</v>
      </c>
      <c r="G567" s="7" t="s">
        <v>1595</v>
      </c>
    </row>
    <row r="568" spans="1:7" ht="15" customHeight="1">
      <c r="A568" s="7" t="s">
        <v>442</v>
      </c>
      <c r="B568" s="7">
        <v>2013</v>
      </c>
      <c r="C568" s="7" t="s">
        <v>1380</v>
      </c>
      <c r="D568" s="7">
        <v>1</v>
      </c>
      <c r="E568" s="7">
        <v>440</v>
      </c>
      <c r="F568" s="7" t="s">
        <v>1550</v>
      </c>
      <c r="G568" s="7" t="s">
        <v>1595</v>
      </c>
    </row>
    <row r="569" spans="1:7" ht="15" customHeight="1">
      <c r="A569" s="7" t="s">
        <v>442</v>
      </c>
      <c r="B569" s="7">
        <v>2010</v>
      </c>
      <c r="C569" s="7" t="s">
        <v>2164</v>
      </c>
      <c r="D569" s="7">
        <v>1</v>
      </c>
      <c r="E569" s="7">
        <v>15</v>
      </c>
      <c r="F569" s="7" t="s">
        <v>316</v>
      </c>
      <c r="G569" s="7" t="s">
        <v>1595</v>
      </c>
    </row>
    <row r="570" spans="1:7" ht="15" customHeight="1">
      <c r="A570" s="7" t="s">
        <v>442</v>
      </c>
      <c r="B570" s="7">
        <v>2011</v>
      </c>
      <c r="C570" s="7" t="s">
        <v>1323</v>
      </c>
      <c r="D570" s="7">
        <v>1</v>
      </c>
      <c r="E570" s="7">
        <v>12</v>
      </c>
      <c r="F570" s="7" t="s">
        <v>1675</v>
      </c>
      <c r="G570" s="7" t="s">
        <v>1595</v>
      </c>
    </row>
    <row r="571" spans="1:7" ht="15" customHeight="1">
      <c r="A571" s="7" t="s">
        <v>442</v>
      </c>
      <c r="B571" s="7">
        <v>2010</v>
      </c>
      <c r="C571" s="7" t="s">
        <v>2504</v>
      </c>
      <c r="D571" s="7">
        <v>1</v>
      </c>
      <c r="E571" s="7">
        <v>9.1</v>
      </c>
      <c r="F571" s="7" t="s">
        <v>1029</v>
      </c>
      <c r="G571" s="7" t="s">
        <v>1595</v>
      </c>
    </row>
    <row r="572" spans="1:7" ht="15" customHeight="1">
      <c r="A572" s="7" t="s">
        <v>442</v>
      </c>
      <c r="B572" s="7">
        <v>2011</v>
      </c>
      <c r="C572" s="7" t="s">
        <v>2617</v>
      </c>
      <c r="D572" s="7">
        <v>1</v>
      </c>
      <c r="E572" s="7">
        <v>20</v>
      </c>
      <c r="F572" s="7" t="s">
        <v>1882</v>
      </c>
      <c r="G572" s="7" t="s">
        <v>1595</v>
      </c>
    </row>
    <row r="573" spans="1:7" ht="15" customHeight="1">
      <c r="A573" s="7" t="s">
        <v>442</v>
      </c>
      <c r="B573" s="7">
        <v>2011</v>
      </c>
      <c r="C573" s="7" t="s">
        <v>40</v>
      </c>
      <c r="D573" s="7">
        <v>1</v>
      </c>
      <c r="E573" s="7">
        <v>5.45</v>
      </c>
      <c r="F573" s="7" t="s">
        <v>1882</v>
      </c>
      <c r="G573" s="7" t="s">
        <v>1595</v>
      </c>
    </row>
    <row r="574" spans="1:7" ht="15" customHeight="1">
      <c r="A574" s="7" t="s">
        <v>442</v>
      </c>
      <c r="B574" s="7">
        <v>2013</v>
      </c>
      <c r="C574" s="7" t="s">
        <v>832</v>
      </c>
      <c r="D574" s="7">
        <v>1</v>
      </c>
      <c r="E574" s="7">
        <v>350</v>
      </c>
      <c r="F574" s="7" t="s">
        <v>1821</v>
      </c>
      <c r="G574" s="7" t="s">
        <v>1595</v>
      </c>
    </row>
    <row r="575" spans="1:7" ht="15" customHeight="1">
      <c r="A575" s="7" t="s">
        <v>442</v>
      </c>
      <c r="B575" s="7">
        <v>2014</v>
      </c>
      <c r="C575" s="7" t="s">
        <v>1333</v>
      </c>
      <c r="D575" s="7">
        <v>1</v>
      </c>
      <c r="E575" s="7">
        <v>350</v>
      </c>
      <c r="F575" s="7" t="s">
        <v>1821</v>
      </c>
      <c r="G575" s="7" t="s">
        <v>1595</v>
      </c>
    </row>
    <row r="576" spans="1:7" ht="15" customHeight="1">
      <c r="A576" s="7" t="s">
        <v>442</v>
      </c>
      <c r="B576" s="7">
        <v>2010</v>
      </c>
      <c r="C576" s="7" t="s">
        <v>1298</v>
      </c>
      <c r="D576" s="7">
        <v>1</v>
      </c>
      <c r="E576" s="7">
        <v>12</v>
      </c>
      <c r="F576" s="7" t="s">
        <v>316</v>
      </c>
      <c r="G576" s="7" t="s">
        <v>1627</v>
      </c>
    </row>
    <row r="577" spans="1:7" ht="15" customHeight="1">
      <c r="A577" s="7" t="s">
        <v>442</v>
      </c>
      <c r="B577" s="7">
        <v>2010</v>
      </c>
      <c r="C577" s="7" t="s">
        <v>2126</v>
      </c>
      <c r="D577" s="7">
        <v>1</v>
      </c>
      <c r="E577" s="7">
        <v>10</v>
      </c>
      <c r="F577" s="7" t="s">
        <v>1550</v>
      </c>
      <c r="G577" s="7" t="s">
        <v>1660</v>
      </c>
    </row>
    <row r="578" spans="1:7" ht="15" customHeight="1">
      <c r="A578" s="7" t="s">
        <v>442</v>
      </c>
      <c r="B578" s="7">
        <v>2010</v>
      </c>
      <c r="C578" s="7" t="s">
        <v>2152</v>
      </c>
      <c r="D578" s="7">
        <v>1</v>
      </c>
      <c r="E578" s="7">
        <v>20</v>
      </c>
      <c r="F578" s="7" t="s">
        <v>1550</v>
      </c>
      <c r="G578" s="7" t="s">
        <v>1660</v>
      </c>
    </row>
    <row r="579" spans="1:7" ht="15" customHeight="1">
      <c r="A579" s="7" t="s">
        <v>442</v>
      </c>
      <c r="B579" s="7">
        <v>2012</v>
      </c>
      <c r="C579" s="7" t="s">
        <v>505</v>
      </c>
      <c r="D579" s="7">
        <v>1</v>
      </c>
      <c r="E579" s="7">
        <v>555</v>
      </c>
      <c r="F579" s="7" t="s">
        <v>1550</v>
      </c>
      <c r="G579" s="7" t="s">
        <v>1660</v>
      </c>
    </row>
    <row r="580" spans="1:7" ht="15" customHeight="1">
      <c r="A580" s="7" t="s">
        <v>442</v>
      </c>
      <c r="B580" s="7">
        <v>2012</v>
      </c>
      <c r="C580" s="7" t="s">
        <v>138</v>
      </c>
      <c r="D580" s="7">
        <v>1</v>
      </c>
      <c r="E580" s="7">
        <v>10</v>
      </c>
      <c r="F580" s="7" t="s">
        <v>1550</v>
      </c>
      <c r="G580" s="7" t="s">
        <v>1660</v>
      </c>
    </row>
    <row r="581" spans="1:7" ht="15" customHeight="1">
      <c r="A581" s="7" t="s">
        <v>442</v>
      </c>
      <c r="B581" s="7">
        <v>2013</v>
      </c>
      <c r="C581" s="7" t="s">
        <v>2416</v>
      </c>
      <c r="D581" s="7">
        <v>1</v>
      </c>
      <c r="E581" s="7">
        <v>300</v>
      </c>
      <c r="F581" s="7" t="s">
        <v>1550</v>
      </c>
      <c r="G581" s="7" t="s">
        <v>1660</v>
      </c>
    </row>
    <row r="582" spans="1:7" ht="15" customHeight="1">
      <c r="A582" s="7" t="s">
        <v>2618</v>
      </c>
      <c r="B582" s="7">
        <v>2011</v>
      </c>
      <c r="C582" s="7" t="s">
        <v>2129</v>
      </c>
      <c r="D582" s="7">
        <v>1</v>
      </c>
      <c r="E582" s="7">
        <v>112.5</v>
      </c>
      <c r="F582" s="7" t="s">
        <v>1550</v>
      </c>
      <c r="G582" s="7" t="s">
        <v>1575</v>
      </c>
    </row>
    <row r="583" spans="1:7" ht="15" customHeight="1">
      <c r="A583" s="7" t="s">
        <v>2618</v>
      </c>
      <c r="B583" s="7">
        <v>2011</v>
      </c>
      <c r="C583" s="7" t="s">
        <v>2166</v>
      </c>
      <c r="D583" s="7">
        <v>1</v>
      </c>
      <c r="E583" s="7">
        <v>225</v>
      </c>
      <c r="F583" s="7" t="s">
        <v>1550</v>
      </c>
      <c r="G583" s="7" t="s">
        <v>1575</v>
      </c>
    </row>
    <row r="584" spans="1:7" ht="15" customHeight="1">
      <c r="A584" s="7" t="s">
        <v>2618</v>
      </c>
      <c r="B584" s="7">
        <v>2012</v>
      </c>
      <c r="C584" s="7" t="s">
        <v>2165</v>
      </c>
      <c r="D584" s="7">
        <v>1</v>
      </c>
      <c r="E584" s="7">
        <v>325</v>
      </c>
      <c r="F584" s="7" t="s">
        <v>1550</v>
      </c>
      <c r="G584" s="7" t="s">
        <v>1575</v>
      </c>
    </row>
    <row r="585" spans="1:7" ht="15" customHeight="1">
      <c r="A585" s="7" t="s">
        <v>2618</v>
      </c>
      <c r="B585" s="7">
        <v>2013</v>
      </c>
      <c r="C585" s="7" t="s">
        <v>1372</v>
      </c>
      <c r="D585" s="7">
        <v>1</v>
      </c>
      <c r="E585" s="7">
        <v>275</v>
      </c>
      <c r="F585" s="7" t="s">
        <v>1550</v>
      </c>
      <c r="G585" s="7" t="s">
        <v>1575</v>
      </c>
    </row>
    <row r="586" spans="1:7" ht="15" customHeight="1">
      <c r="A586" s="7" t="s">
        <v>2618</v>
      </c>
      <c r="B586" s="7">
        <v>2011</v>
      </c>
      <c r="C586" s="7" t="s">
        <v>2732</v>
      </c>
      <c r="D586" s="7">
        <v>1</v>
      </c>
      <c r="E586" s="7">
        <v>18</v>
      </c>
      <c r="F586" s="7" t="s">
        <v>1535</v>
      </c>
      <c r="G586" s="7" t="s">
        <v>1660</v>
      </c>
    </row>
    <row r="587" spans="1:7" ht="15" customHeight="1">
      <c r="A587" s="7" t="s">
        <v>2618</v>
      </c>
      <c r="B587" s="7">
        <v>2011</v>
      </c>
      <c r="C587" s="7" t="s">
        <v>341</v>
      </c>
      <c r="D587" s="7">
        <v>1</v>
      </c>
      <c r="E587" s="7">
        <v>57</v>
      </c>
      <c r="F587" s="7" t="s">
        <v>1550</v>
      </c>
      <c r="G587" s="7" t="s">
        <v>1660</v>
      </c>
    </row>
    <row r="588" spans="1:7" ht="15" customHeight="1">
      <c r="A588" s="7" t="s">
        <v>2618</v>
      </c>
      <c r="B588" s="7">
        <v>2011</v>
      </c>
      <c r="C588" s="7" t="s">
        <v>58</v>
      </c>
      <c r="D588" s="7">
        <v>1</v>
      </c>
      <c r="E588" s="7">
        <v>2</v>
      </c>
      <c r="F588" s="7" t="s">
        <v>1550</v>
      </c>
      <c r="G588" s="7" t="s">
        <v>1660</v>
      </c>
    </row>
    <row r="589" spans="1:7" ht="15" customHeight="1">
      <c r="A589" s="7" t="s">
        <v>2618</v>
      </c>
      <c r="B589" s="7">
        <v>2012</v>
      </c>
      <c r="C589" s="7" t="s">
        <v>2123</v>
      </c>
      <c r="D589" s="7">
        <v>1</v>
      </c>
      <c r="E589" s="7">
        <v>126</v>
      </c>
      <c r="F589" s="7" t="s">
        <v>1550</v>
      </c>
      <c r="G589" s="7" t="s">
        <v>1660</v>
      </c>
    </row>
    <row r="590" spans="1:7" ht="42.75">
      <c r="A590" s="7" t="s">
        <v>2618</v>
      </c>
      <c r="B590" s="7">
        <v>2011</v>
      </c>
      <c r="C590" s="7" t="s">
        <v>1574</v>
      </c>
      <c r="D590" s="7" t="s">
        <v>340</v>
      </c>
      <c r="E590" s="7">
        <v>556</v>
      </c>
      <c r="F590" s="7" t="s">
        <v>1550</v>
      </c>
      <c r="G590" s="7" t="s">
        <v>1660</v>
      </c>
    </row>
    <row r="591" spans="1:7" ht="15" customHeight="1">
      <c r="A591" s="7" t="s">
        <v>2618</v>
      </c>
      <c r="B591" s="7">
        <v>2010</v>
      </c>
      <c r="C591" s="7" t="s">
        <v>1278</v>
      </c>
      <c r="D591" s="7">
        <v>1</v>
      </c>
      <c r="E591" s="7">
        <v>10</v>
      </c>
      <c r="F591" s="7" t="s">
        <v>316</v>
      </c>
      <c r="G591" s="7" t="s">
        <v>1660</v>
      </c>
    </row>
    <row r="592" spans="1:7" ht="15" customHeight="1">
      <c r="A592" s="7" t="s">
        <v>2618</v>
      </c>
      <c r="B592" s="7">
        <v>2010</v>
      </c>
      <c r="C592" s="7" t="s">
        <v>2178</v>
      </c>
      <c r="D592" s="7">
        <v>1</v>
      </c>
      <c r="E592" s="7">
        <v>20</v>
      </c>
      <c r="F592" s="7" t="s">
        <v>316</v>
      </c>
      <c r="G592" s="7" t="s">
        <v>1660</v>
      </c>
    </row>
    <row r="593" spans="1:7" ht="15" customHeight="1">
      <c r="A593" s="7" t="s">
        <v>2618</v>
      </c>
      <c r="B593" s="7">
        <v>2010</v>
      </c>
      <c r="C593" s="7" t="s">
        <v>2396</v>
      </c>
      <c r="D593" s="7">
        <v>1</v>
      </c>
      <c r="E593" s="7">
        <v>2.5</v>
      </c>
      <c r="F593" s="7" t="s">
        <v>316</v>
      </c>
      <c r="G593" s="7" t="s">
        <v>1660</v>
      </c>
    </row>
    <row r="594" spans="1:7" ht="15" customHeight="1">
      <c r="A594" s="7" t="s">
        <v>2618</v>
      </c>
      <c r="B594" s="7">
        <v>2011</v>
      </c>
      <c r="C594" s="7" t="s">
        <v>57</v>
      </c>
      <c r="D594" s="7">
        <v>1</v>
      </c>
      <c r="E594" s="7">
        <v>2</v>
      </c>
      <c r="F594" s="7" t="s">
        <v>1542</v>
      </c>
      <c r="G594" s="7" t="s">
        <v>1660</v>
      </c>
    </row>
    <row r="595" spans="1:7" ht="15" customHeight="1">
      <c r="A595" s="7" t="s">
        <v>2618</v>
      </c>
      <c r="B595" s="7">
        <v>2011</v>
      </c>
      <c r="C595" s="7" t="s">
        <v>59</v>
      </c>
      <c r="D595" s="7">
        <v>1</v>
      </c>
      <c r="E595" s="7">
        <v>2</v>
      </c>
      <c r="F595" s="7" t="s">
        <v>1542</v>
      </c>
      <c r="G595" s="7" t="s">
        <v>1660</v>
      </c>
    </row>
    <row r="596" spans="1:7" ht="15" customHeight="1">
      <c r="A596" s="7" t="s">
        <v>2618</v>
      </c>
      <c r="B596" s="7">
        <v>2011</v>
      </c>
      <c r="C596" s="7" t="s">
        <v>61</v>
      </c>
      <c r="D596" s="7">
        <v>1</v>
      </c>
      <c r="E596" s="7">
        <v>2</v>
      </c>
      <c r="F596" s="7" t="s">
        <v>1542</v>
      </c>
      <c r="G596" s="7" t="s">
        <v>1660</v>
      </c>
    </row>
    <row r="597" spans="1:7" ht="15" customHeight="1">
      <c r="A597" s="7" t="s">
        <v>2618</v>
      </c>
      <c r="B597" s="7">
        <v>2011</v>
      </c>
      <c r="C597" s="7" t="s">
        <v>62</v>
      </c>
      <c r="D597" s="7">
        <v>1</v>
      </c>
      <c r="E597" s="7">
        <v>2</v>
      </c>
      <c r="F597" s="7" t="s">
        <v>1542</v>
      </c>
      <c r="G597" s="7" t="s">
        <v>1660</v>
      </c>
    </row>
    <row r="598" spans="1:7" ht="15" customHeight="1">
      <c r="A598" s="7" t="s">
        <v>2618</v>
      </c>
      <c r="B598" s="7">
        <v>2011</v>
      </c>
      <c r="C598" s="7" t="s">
        <v>63</v>
      </c>
      <c r="D598" s="7">
        <v>1</v>
      </c>
      <c r="E598" s="7">
        <v>2</v>
      </c>
      <c r="F598" s="7" t="s">
        <v>1542</v>
      </c>
      <c r="G598" s="7" t="s">
        <v>1660</v>
      </c>
    </row>
    <row r="599" spans="1:7" ht="15" customHeight="1">
      <c r="A599" s="7" t="s">
        <v>2618</v>
      </c>
      <c r="B599" s="7">
        <v>2011</v>
      </c>
      <c r="C599" s="7" t="s">
        <v>66</v>
      </c>
      <c r="D599" s="7">
        <v>1</v>
      </c>
      <c r="E599" s="7">
        <v>2</v>
      </c>
      <c r="F599" s="7" t="s">
        <v>1542</v>
      </c>
      <c r="G599" s="7" t="s">
        <v>1660</v>
      </c>
    </row>
    <row r="600" spans="1:7" ht="15" customHeight="1">
      <c r="A600" s="7" t="s">
        <v>2618</v>
      </c>
      <c r="B600" s="7">
        <v>2011</v>
      </c>
      <c r="C600" s="7" t="s">
        <v>67</v>
      </c>
      <c r="D600" s="7">
        <v>1</v>
      </c>
      <c r="E600" s="7">
        <v>2</v>
      </c>
      <c r="F600" s="7" t="s">
        <v>1542</v>
      </c>
      <c r="G600" s="7" t="s">
        <v>1660</v>
      </c>
    </row>
    <row r="601" spans="1:7" ht="15" customHeight="1">
      <c r="A601" s="7" t="s">
        <v>2618</v>
      </c>
      <c r="B601" s="7">
        <v>2011</v>
      </c>
      <c r="C601" s="7" t="s">
        <v>69</v>
      </c>
      <c r="D601" s="7">
        <v>1</v>
      </c>
      <c r="E601" s="7">
        <v>2</v>
      </c>
      <c r="F601" s="7" t="s">
        <v>1542</v>
      </c>
      <c r="G601" s="7" t="s">
        <v>1660</v>
      </c>
    </row>
    <row r="602" spans="1:7" ht="15" customHeight="1">
      <c r="A602" s="7" t="s">
        <v>2618</v>
      </c>
      <c r="B602" s="7">
        <v>2010</v>
      </c>
      <c r="C602" s="7" t="s">
        <v>1340</v>
      </c>
      <c r="D602" s="7">
        <v>1</v>
      </c>
      <c r="E602" s="7">
        <v>16</v>
      </c>
      <c r="F602" s="7" t="s">
        <v>1675</v>
      </c>
      <c r="G602" s="7" t="s">
        <v>1660</v>
      </c>
    </row>
    <row r="603" spans="1:7" ht="15" customHeight="1">
      <c r="A603" s="7" t="s">
        <v>2618</v>
      </c>
      <c r="B603" s="7">
        <v>2014</v>
      </c>
      <c r="C603" s="7" t="s">
        <v>1232</v>
      </c>
      <c r="D603" s="7">
        <v>1</v>
      </c>
      <c r="E603" s="7">
        <v>140</v>
      </c>
      <c r="F603" s="7" t="s">
        <v>1675</v>
      </c>
      <c r="G603" s="7" t="s">
        <v>1660</v>
      </c>
    </row>
    <row r="604" spans="1:7" ht="15" customHeight="1">
      <c r="A604" s="7" t="s">
        <v>2618</v>
      </c>
      <c r="B604" s="7">
        <v>2010</v>
      </c>
      <c r="C604" s="7" t="s">
        <v>834</v>
      </c>
      <c r="D604" s="7">
        <v>1</v>
      </c>
      <c r="E604" s="7">
        <v>6</v>
      </c>
      <c r="F604" s="7" t="s">
        <v>1029</v>
      </c>
      <c r="G604" s="7" t="s">
        <v>1660</v>
      </c>
    </row>
    <row r="605" spans="1:7" ht="15" customHeight="1">
      <c r="A605" s="7" t="s">
        <v>2618</v>
      </c>
      <c r="B605" s="7">
        <v>2010</v>
      </c>
      <c r="C605" s="7" t="s">
        <v>835</v>
      </c>
      <c r="D605" s="7">
        <v>1</v>
      </c>
      <c r="E605" s="7">
        <v>1.5</v>
      </c>
      <c r="F605" s="7" t="s">
        <v>1029</v>
      </c>
      <c r="G605" s="7" t="s">
        <v>1660</v>
      </c>
    </row>
    <row r="606" spans="1:7" ht="15" customHeight="1">
      <c r="A606" s="7" t="s">
        <v>2618</v>
      </c>
      <c r="B606" s="7">
        <v>2011</v>
      </c>
      <c r="C606" s="7" t="s">
        <v>824</v>
      </c>
      <c r="D606" s="7">
        <v>1</v>
      </c>
      <c r="E606" s="7">
        <v>5.7</v>
      </c>
      <c r="F606" s="7" t="s">
        <v>1029</v>
      </c>
      <c r="G606" s="7" t="s">
        <v>1660</v>
      </c>
    </row>
    <row r="607" spans="1:7" ht="15" customHeight="1">
      <c r="A607" s="7" t="s">
        <v>2618</v>
      </c>
      <c r="B607" s="7">
        <v>2011</v>
      </c>
      <c r="C607" s="7" t="s">
        <v>824</v>
      </c>
      <c r="D607" s="7">
        <v>1</v>
      </c>
      <c r="E607" s="7">
        <v>5.7</v>
      </c>
      <c r="F607" s="7" t="s">
        <v>1029</v>
      </c>
      <c r="G607" s="7" t="s">
        <v>1660</v>
      </c>
    </row>
    <row r="608" spans="1:7" ht="15" customHeight="1">
      <c r="A608" s="7" t="s">
        <v>2618</v>
      </c>
      <c r="B608" s="7">
        <v>2010</v>
      </c>
      <c r="C608" s="7" t="s">
        <v>150</v>
      </c>
      <c r="D608" s="7">
        <v>1</v>
      </c>
      <c r="E608" s="7">
        <v>37.8</v>
      </c>
      <c r="F608" s="7" t="s">
        <v>1821</v>
      </c>
      <c r="G608" s="7" t="s">
        <v>1660</v>
      </c>
    </row>
    <row r="609" spans="1:7" ht="15" customHeight="1">
      <c r="A609" s="7" t="s">
        <v>2618</v>
      </c>
      <c r="B609" s="7">
        <v>2010</v>
      </c>
      <c r="C609" s="7" t="s">
        <v>2104</v>
      </c>
      <c r="D609" s="7">
        <v>1</v>
      </c>
      <c r="E609" s="7">
        <v>75</v>
      </c>
      <c r="F609" s="7" t="s">
        <v>1821</v>
      </c>
      <c r="G609" s="7" t="s">
        <v>1660</v>
      </c>
    </row>
    <row r="610" spans="1:7" ht="15" customHeight="1">
      <c r="A610" s="7" t="s">
        <v>2618</v>
      </c>
      <c r="B610" s="7">
        <v>2011</v>
      </c>
      <c r="C610" s="7" t="s">
        <v>2176</v>
      </c>
      <c r="D610" s="7">
        <v>1</v>
      </c>
      <c r="E610" s="7">
        <v>70</v>
      </c>
      <c r="F610" s="7" t="s">
        <v>1821</v>
      </c>
      <c r="G610" s="7" t="s">
        <v>1660</v>
      </c>
    </row>
    <row r="611" spans="1:7" ht="15" customHeight="1">
      <c r="A611" s="7" t="s">
        <v>2618</v>
      </c>
      <c r="B611" s="7">
        <v>2011</v>
      </c>
      <c r="C611" s="7" t="s">
        <v>1248</v>
      </c>
      <c r="D611" s="7">
        <v>1</v>
      </c>
      <c r="E611" s="7">
        <v>100</v>
      </c>
      <c r="F611" s="7" t="s">
        <v>1821</v>
      </c>
      <c r="G611" s="7" t="s">
        <v>1660</v>
      </c>
    </row>
    <row r="612" spans="1:7" ht="15" customHeight="1">
      <c r="A612" s="7" t="s">
        <v>2618</v>
      </c>
      <c r="B612" s="7">
        <v>2011</v>
      </c>
      <c r="C612" s="7" t="s">
        <v>1250</v>
      </c>
      <c r="D612" s="7">
        <v>1</v>
      </c>
      <c r="E612" s="7">
        <v>50</v>
      </c>
      <c r="F612" s="7" t="s">
        <v>1821</v>
      </c>
      <c r="G612" s="7" t="s">
        <v>1660</v>
      </c>
    </row>
    <row r="613" spans="1:7" ht="15" customHeight="1">
      <c r="A613" s="7" t="s">
        <v>2618</v>
      </c>
      <c r="B613" s="7">
        <v>2011</v>
      </c>
      <c r="C613" s="7" t="s">
        <v>1308</v>
      </c>
      <c r="D613" s="7">
        <v>1</v>
      </c>
      <c r="E613" s="7">
        <v>38</v>
      </c>
      <c r="F613" s="7" t="s">
        <v>1821</v>
      </c>
      <c r="G613" s="7" t="s">
        <v>1660</v>
      </c>
    </row>
    <row r="614" spans="1:7" ht="15" customHeight="1">
      <c r="A614" s="7" t="s">
        <v>2618</v>
      </c>
      <c r="B614" s="7">
        <v>2012</v>
      </c>
      <c r="C614" s="7" t="s">
        <v>2448</v>
      </c>
      <c r="D614" s="7">
        <v>1</v>
      </c>
      <c r="E614" s="7">
        <v>33</v>
      </c>
      <c r="F614" s="7" t="s">
        <v>1821</v>
      </c>
      <c r="G614" s="7" t="s">
        <v>1660</v>
      </c>
    </row>
    <row r="615" spans="1:7" ht="15" customHeight="1">
      <c r="A615" s="7" t="s">
        <v>2618</v>
      </c>
      <c r="B615" s="7">
        <v>2012</v>
      </c>
      <c r="C615" s="7" t="s">
        <v>2037</v>
      </c>
      <c r="D615" s="7">
        <v>1</v>
      </c>
      <c r="E615" s="7">
        <v>20</v>
      </c>
      <c r="F615" s="7" t="s">
        <v>1821</v>
      </c>
      <c r="G615" s="7" t="s">
        <v>1660</v>
      </c>
    </row>
    <row r="616" spans="1:7" ht="15" customHeight="1">
      <c r="A616" s="7" t="s">
        <v>2618</v>
      </c>
      <c r="B616" s="7">
        <v>2014</v>
      </c>
      <c r="C616" s="7" t="s">
        <v>2398</v>
      </c>
      <c r="D616" s="7">
        <v>1</v>
      </c>
      <c r="E616" s="7">
        <v>56</v>
      </c>
      <c r="F616" s="7" t="s">
        <v>1821</v>
      </c>
      <c r="G616" s="7" t="s">
        <v>1660</v>
      </c>
    </row>
    <row r="617" spans="1:7" ht="15" customHeight="1">
      <c r="A617" s="7" t="s">
        <v>2615</v>
      </c>
      <c r="B617" s="7">
        <v>2012</v>
      </c>
      <c r="C617" s="7" t="s">
        <v>2100</v>
      </c>
      <c r="D617" s="7">
        <v>1</v>
      </c>
      <c r="E617" s="7">
        <v>50</v>
      </c>
      <c r="F617" s="7" t="s">
        <v>1535</v>
      </c>
      <c r="G617" s="7" t="s">
        <v>1685</v>
      </c>
    </row>
    <row r="618" spans="1:7" ht="15" customHeight="1">
      <c r="A618" s="7" t="s">
        <v>2615</v>
      </c>
      <c r="B618" s="7">
        <v>2010</v>
      </c>
      <c r="C618" s="7" t="s">
        <v>2703</v>
      </c>
      <c r="D618" s="7">
        <v>1</v>
      </c>
      <c r="E618" s="7">
        <v>42</v>
      </c>
      <c r="F618" s="7" t="s">
        <v>1550</v>
      </c>
      <c r="G618" s="7" t="s">
        <v>1685</v>
      </c>
    </row>
    <row r="619" spans="1:7" ht="15" customHeight="1">
      <c r="A619" s="7" t="s">
        <v>2615</v>
      </c>
      <c r="B619" s="7">
        <v>2010</v>
      </c>
      <c r="C619" s="7" t="s">
        <v>54</v>
      </c>
      <c r="D619" s="7">
        <v>1</v>
      </c>
      <c r="E619" s="7">
        <v>46</v>
      </c>
      <c r="F619" s="7" t="s">
        <v>1550</v>
      </c>
      <c r="G619" s="7" t="s">
        <v>1685</v>
      </c>
    </row>
    <row r="620" spans="1:7" ht="15" customHeight="1">
      <c r="A620" s="7" t="s">
        <v>2615</v>
      </c>
      <c r="B620" s="7">
        <v>2010</v>
      </c>
      <c r="C620" s="7" t="s">
        <v>27</v>
      </c>
      <c r="D620" s="7">
        <v>1</v>
      </c>
      <c r="E620" s="7">
        <v>6</v>
      </c>
      <c r="F620" s="7" t="s">
        <v>1550</v>
      </c>
      <c r="G620" s="7" t="s">
        <v>1685</v>
      </c>
    </row>
    <row r="621" spans="1:7" ht="15" customHeight="1">
      <c r="A621" s="7" t="s">
        <v>2615</v>
      </c>
      <c r="B621" s="7">
        <v>2010</v>
      </c>
      <c r="C621" s="7" t="s">
        <v>1373</v>
      </c>
      <c r="D621" s="7">
        <v>1</v>
      </c>
      <c r="E621" s="7">
        <v>6.4</v>
      </c>
      <c r="F621" s="7" t="s">
        <v>1029</v>
      </c>
      <c r="G621" s="7" t="s">
        <v>1685</v>
      </c>
    </row>
    <row r="622" spans="1:7" ht="15" customHeight="1">
      <c r="A622" s="7" t="s">
        <v>2615</v>
      </c>
      <c r="B622" s="7">
        <v>2010</v>
      </c>
      <c r="C622" s="7" t="s">
        <v>774</v>
      </c>
      <c r="D622" s="7">
        <v>1</v>
      </c>
      <c r="E622" s="7">
        <v>4</v>
      </c>
      <c r="F622" s="7" t="s">
        <v>1821</v>
      </c>
      <c r="G622" s="7" t="s">
        <v>1685</v>
      </c>
    </row>
    <row r="623" spans="1:7" ht="15" customHeight="1">
      <c r="A623" s="7" t="s">
        <v>2615</v>
      </c>
      <c r="B623" s="7">
        <v>2010</v>
      </c>
      <c r="C623" s="7" t="s">
        <v>2108</v>
      </c>
      <c r="D623" s="7">
        <v>1</v>
      </c>
      <c r="E623" s="7">
        <v>6</v>
      </c>
      <c r="F623" s="7" t="s">
        <v>1821</v>
      </c>
      <c r="G623" s="7" t="s">
        <v>1685</v>
      </c>
    </row>
    <row r="624" spans="1:7" ht="15" customHeight="1">
      <c r="A624" s="7" t="s">
        <v>2615</v>
      </c>
      <c r="B624" s="7">
        <v>2010</v>
      </c>
      <c r="C624" s="7" t="s">
        <v>2112</v>
      </c>
      <c r="D624" s="7">
        <v>1</v>
      </c>
      <c r="E624" s="7">
        <v>11</v>
      </c>
      <c r="F624" s="7" t="s">
        <v>1821</v>
      </c>
      <c r="G624" s="7" t="s">
        <v>1685</v>
      </c>
    </row>
    <row r="625" spans="1:7" ht="15" customHeight="1">
      <c r="A625" s="7" t="s">
        <v>2615</v>
      </c>
      <c r="B625" s="7">
        <v>2010</v>
      </c>
      <c r="C625" s="7" t="s">
        <v>2111</v>
      </c>
      <c r="D625" s="7">
        <v>1</v>
      </c>
      <c r="E625" s="7">
        <v>11</v>
      </c>
      <c r="F625" s="7" t="s">
        <v>1821</v>
      </c>
      <c r="G625" s="7" t="s">
        <v>1685</v>
      </c>
    </row>
    <row r="626" spans="1:7" ht="15" customHeight="1">
      <c r="A626" s="7" t="s">
        <v>2615</v>
      </c>
      <c r="B626" s="7">
        <v>2010</v>
      </c>
      <c r="C626" s="7" t="s">
        <v>2092</v>
      </c>
      <c r="D626" s="7">
        <v>1</v>
      </c>
      <c r="E626" s="7">
        <v>11</v>
      </c>
      <c r="F626" s="7" t="s">
        <v>1821</v>
      </c>
      <c r="G626" s="7" t="s">
        <v>1685</v>
      </c>
    </row>
    <row r="627" spans="1:7" ht="15" customHeight="1">
      <c r="A627" s="7" t="s">
        <v>2615</v>
      </c>
      <c r="B627" s="7">
        <v>2010</v>
      </c>
      <c r="C627" s="7" t="s">
        <v>2093</v>
      </c>
      <c r="D627" s="7">
        <v>1</v>
      </c>
      <c r="E627" s="7">
        <v>11</v>
      </c>
      <c r="F627" s="7" t="s">
        <v>1821</v>
      </c>
      <c r="G627" s="7" t="s">
        <v>1685</v>
      </c>
    </row>
    <row r="628" spans="1:7" ht="15" customHeight="1">
      <c r="A628" s="7" t="s">
        <v>2615</v>
      </c>
      <c r="B628" s="7">
        <v>2010</v>
      </c>
      <c r="C628" s="7" t="s">
        <v>2493</v>
      </c>
      <c r="D628" s="7">
        <v>1</v>
      </c>
      <c r="E628" s="7">
        <v>20</v>
      </c>
      <c r="F628" s="7" t="s">
        <v>1821</v>
      </c>
      <c r="G628" s="7" t="s">
        <v>1685</v>
      </c>
    </row>
    <row r="629" spans="1:7" ht="15" customHeight="1">
      <c r="A629" s="7" t="s">
        <v>2615</v>
      </c>
      <c r="B629" s="7">
        <v>2010</v>
      </c>
      <c r="C629" s="7" t="s">
        <v>2478</v>
      </c>
      <c r="D629" s="7">
        <v>1</v>
      </c>
      <c r="E629" s="7">
        <v>212</v>
      </c>
      <c r="F629" s="7" t="s">
        <v>1821</v>
      </c>
      <c r="G629" s="7" t="s">
        <v>1685</v>
      </c>
    </row>
    <row r="630" spans="1:7" ht="15" customHeight="1">
      <c r="A630" s="7" t="s">
        <v>2615</v>
      </c>
      <c r="B630" s="7">
        <v>2010</v>
      </c>
      <c r="C630" s="7" t="s">
        <v>2505</v>
      </c>
      <c r="D630" s="7">
        <v>1</v>
      </c>
      <c r="E630" s="7">
        <v>100.8</v>
      </c>
      <c r="F630" s="7" t="s">
        <v>1821</v>
      </c>
      <c r="G630" s="7" t="s">
        <v>1685</v>
      </c>
    </row>
    <row r="631" spans="1:7" ht="15" customHeight="1">
      <c r="A631" s="7" t="s">
        <v>2615</v>
      </c>
      <c r="B631" s="7">
        <v>2010</v>
      </c>
      <c r="C631" s="7" t="s">
        <v>2509</v>
      </c>
      <c r="D631" s="7">
        <v>1</v>
      </c>
      <c r="E631" s="7">
        <v>225</v>
      </c>
      <c r="F631" s="7" t="s">
        <v>1821</v>
      </c>
      <c r="G631" s="7" t="s">
        <v>1685</v>
      </c>
    </row>
    <row r="632" spans="1:7" ht="15" customHeight="1">
      <c r="A632" s="7" t="s">
        <v>2615</v>
      </c>
      <c r="B632" s="7">
        <v>2010</v>
      </c>
      <c r="C632" s="7" t="s">
        <v>520</v>
      </c>
      <c r="D632" s="7">
        <v>1</v>
      </c>
      <c r="E632" s="7">
        <v>100</v>
      </c>
      <c r="F632" s="7" t="s">
        <v>1821</v>
      </c>
      <c r="G632" s="7" t="s">
        <v>1685</v>
      </c>
    </row>
    <row r="633" spans="1:7" ht="15" customHeight="1">
      <c r="A633" s="7" t="s">
        <v>2615</v>
      </c>
      <c r="B633" s="7">
        <v>2010</v>
      </c>
      <c r="C633" s="7" t="s">
        <v>523</v>
      </c>
      <c r="D633" s="7">
        <v>1</v>
      </c>
      <c r="E633" s="7">
        <v>80</v>
      </c>
      <c r="F633" s="7" t="s">
        <v>1821</v>
      </c>
      <c r="G633" s="7" t="s">
        <v>1685</v>
      </c>
    </row>
    <row r="634" spans="1:7" ht="15" customHeight="1">
      <c r="A634" s="7" t="s">
        <v>2615</v>
      </c>
      <c r="B634" s="7">
        <v>2010</v>
      </c>
      <c r="C634" s="7" t="s">
        <v>649</v>
      </c>
      <c r="D634" s="7">
        <v>1</v>
      </c>
      <c r="E634" s="7">
        <v>210</v>
      </c>
      <c r="F634" s="7" t="s">
        <v>1821</v>
      </c>
      <c r="G634" s="7" t="s">
        <v>1685</v>
      </c>
    </row>
    <row r="635" spans="1:7" ht="15" customHeight="1">
      <c r="A635" s="7" t="s">
        <v>2615</v>
      </c>
      <c r="B635" s="7">
        <v>2010</v>
      </c>
      <c r="C635" s="7" t="s">
        <v>643</v>
      </c>
      <c r="D635" s="7">
        <v>1</v>
      </c>
      <c r="E635" s="7">
        <v>20</v>
      </c>
      <c r="F635" s="7" t="s">
        <v>1821</v>
      </c>
      <c r="G635" s="7" t="s">
        <v>1685</v>
      </c>
    </row>
    <row r="636" spans="1:7" ht="15" customHeight="1">
      <c r="A636" s="7" t="s">
        <v>2615</v>
      </c>
      <c r="B636" s="7">
        <v>2010</v>
      </c>
      <c r="C636" s="7" t="s">
        <v>645</v>
      </c>
      <c r="D636" s="7">
        <v>1</v>
      </c>
      <c r="E636" s="7">
        <v>20</v>
      </c>
      <c r="F636" s="7" t="s">
        <v>1821</v>
      </c>
      <c r="G636" s="7" t="s">
        <v>1685</v>
      </c>
    </row>
    <row r="637" spans="1:7" ht="15" customHeight="1">
      <c r="A637" s="7" t="s">
        <v>2615</v>
      </c>
      <c r="B637" s="7">
        <v>2010</v>
      </c>
      <c r="C637" s="7" t="s">
        <v>640</v>
      </c>
      <c r="D637" s="7">
        <v>1</v>
      </c>
      <c r="E637" s="7">
        <v>20</v>
      </c>
      <c r="F637" s="7" t="s">
        <v>1821</v>
      </c>
      <c r="G637" s="7" t="s">
        <v>1685</v>
      </c>
    </row>
    <row r="638" spans="1:7" ht="15" customHeight="1">
      <c r="A638" s="7" t="s">
        <v>2615</v>
      </c>
      <c r="B638" s="7">
        <v>2010</v>
      </c>
      <c r="C638" s="7" t="s">
        <v>661</v>
      </c>
      <c r="D638" s="7">
        <v>1</v>
      </c>
      <c r="E638" s="7">
        <v>212</v>
      </c>
      <c r="F638" s="7" t="s">
        <v>1821</v>
      </c>
      <c r="G638" s="7" t="s">
        <v>1685</v>
      </c>
    </row>
    <row r="639" spans="1:7" ht="15" customHeight="1">
      <c r="A639" s="7" t="s">
        <v>2615</v>
      </c>
      <c r="B639" s="7">
        <v>2010</v>
      </c>
      <c r="C639" s="7" t="s">
        <v>665</v>
      </c>
      <c r="D639" s="7">
        <v>1</v>
      </c>
      <c r="E639" s="7">
        <v>60</v>
      </c>
      <c r="F639" s="7" t="s">
        <v>1821</v>
      </c>
      <c r="G639" s="7" t="s">
        <v>1685</v>
      </c>
    </row>
    <row r="640" spans="1:7" ht="15" customHeight="1">
      <c r="A640" s="7" t="s">
        <v>2615</v>
      </c>
      <c r="B640" s="7">
        <v>2010</v>
      </c>
      <c r="C640" s="7" t="s">
        <v>1252</v>
      </c>
      <c r="D640" s="7">
        <v>1</v>
      </c>
      <c r="E640" s="7">
        <v>147</v>
      </c>
      <c r="F640" s="7" t="s">
        <v>1821</v>
      </c>
      <c r="G640" s="7" t="s">
        <v>1685</v>
      </c>
    </row>
    <row r="641" spans="1:7" ht="15" customHeight="1">
      <c r="A641" s="7" t="s">
        <v>2615</v>
      </c>
      <c r="B641" s="7">
        <v>2010</v>
      </c>
      <c r="C641" s="7" t="s">
        <v>957</v>
      </c>
      <c r="D641" s="7">
        <v>1</v>
      </c>
      <c r="E641" s="7">
        <v>240</v>
      </c>
      <c r="F641" s="7" t="s">
        <v>1821</v>
      </c>
      <c r="G641" s="7" t="s">
        <v>1685</v>
      </c>
    </row>
    <row r="642" spans="1:7" ht="15" customHeight="1">
      <c r="A642" s="7" t="s">
        <v>2615</v>
      </c>
      <c r="B642" s="7">
        <v>2010</v>
      </c>
      <c r="C642" s="7" t="s">
        <v>2510</v>
      </c>
      <c r="D642" s="7">
        <v>1</v>
      </c>
      <c r="E642" s="7">
        <v>300</v>
      </c>
      <c r="F642" s="7" t="s">
        <v>1821</v>
      </c>
      <c r="G642" s="7" t="s">
        <v>1685</v>
      </c>
    </row>
    <row r="643" spans="1:7" ht="15" customHeight="1">
      <c r="A643" s="7" t="s">
        <v>2615</v>
      </c>
      <c r="B643" s="7">
        <v>2010</v>
      </c>
      <c r="C643" s="7" t="s">
        <v>538</v>
      </c>
      <c r="D643" s="7">
        <v>1</v>
      </c>
      <c r="E643" s="7">
        <v>340.5</v>
      </c>
      <c r="F643" s="7" t="s">
        <v>1821</v>
      </c>
      <c r="G643" s="7" t="s">
        <v>1685</v>
      </c>
    </row>
    <row r="644" spans="1:7" ht="15" customHeight="1">
      <c r="A644" s="7" t="s">
        <v>2615</v>
      </c>
      <c r="B644" s="7">
        <v>2010</v>
      </c>
      <c r="C644" s="7" t="s">
        <v>671</v>
      </c>
      <c r="D644" s="7">
        <v>1</v>
      </c>
      <c r="E644" s="7">
        <v>240</v>
      </c>
      <c r="F644" s="7" t="s">
        <v>1821</v>
      </c>
      <c r="G644" s="7" t="s">
        <v>1685</v>
      </c>
    </row>
    <row r="645" spans="1:7" ht="15" customHeight="1">
      <c r="A645" s="7" t="s">
        <v>2615</v>
      </c>
      <c r="B645" s="7">
        <v>2011</v>
      </c>
      <c r="C645" s="7" t="s">
        <v>2728</v>
      </c>
      <c r="D645" s="7">
        <v>1</v>
      </c>
      <c r="E645" s="7">
        <v>100</v>
      </c>
      <c r="F645" s="7" t="s">
        <v>1821</v>
      </c>
      <c r="G645" s="7" t="s">
        <v>1685</v>
      </c>
    </row>
    <row r="646" spans="1:7" ht="15" customHeight="1">
      <c r="A646" s="7" t="s">
        <v>2615</v>
      </c>
      <c r="B646" s="7">
        <v>2011</v>
      </c>
      <c r="C646" s="7" t="s">
        <v>605</v>
      </c>
      <c r="D646" s="7">
        <v>1</v>
      </c>
      <c r="E646" s="7">
        <v>20</v>
      </c>
      <c r="F646" s="7" t="s">
        <v>1821</v>
      </c>
      <c r="G646" s="7" t="s">
        <v>1685</v>
      </c>
    </row>
    <row r="647" spans="1:7" ht="15" customHeight="1">
      <c r="A647" s="7" t="s">
        <v>2615</v>
      </c>
      <c r="B647" s="7">
        <v>2012</v>
      </c>
      <c r="C647" s="7" t="s">
        <v>552</v>
      </c>
      <c r="D647" s="7">
        <v>1</v>
      </c>
      <c r="E647" s="7">
        <v>80</v>
      </c>
      <c r="F647" s="7" t="s">
        <v>1821</v>
      </c>
      <c r="G647" s="7" t="s">
        <v>1685</v>
      </c>
    </row>
    <row r="648" spans="1:7" ht="15" customHeight="1">
      <c r="A648" s="7" t="s">
        <v>2615</v>
      </c>
      <c r="B648" s="7">
        <v>2012</v>
      </c>
      <c r="C648" s="7" t="s">
        <v>312</v>
      </c>
      <c r="D648" s="7">
        <v>1</v>
      </c>
      <c r="E648" s="7">
        <v>80</v>
      </c>
      <c r="F648" s="7" t="s">
        <v>1821</v>
      </c>
      <c r="G648" s="7" t="s">
        <v>1685</v>
      </c>
    </row>
    <row r="649" spans="1:7" ht="15" customHeight="1">
      <c r="A649" s="7" t="s">
        <v>2615</v>
      </c>
      <c r="B649" s="7">
        <v>2012</v>
      </c>
      <c r="C649" s="7" t="s">
        <v>2699</v>
      </c>
      <c r="D649" s="7">
        <v>1</v>
      </c>
      <c r="E649" s="7">
        <v>200</v>
      </c>
      <c r="F649" s="7" t="s">
        <v>1821</v>
      </c>
      <c r="G649" s="7" t="s">
        <v>1685</v>
      </c>
    </row>
    <row r="650" spans="1:7" ht="15" customHeight="1">
      <c r="A650" s="7" t="s">
        <v>2615</v>
      </c>
      <c r="B650" s="7">
        <v>2012</v>
      </c>
      <c r="C650" s="7" t="s">
        <v>2749</v>
      </c>
      <c r="D650" s="7">
        <v>1</v>
      </c>
      <c r="E650" s="7">
        <v>100</v>
      </c>
      <c r="F650" s="7" t="s">
        <v>1821</v>
      </c>
      <c r="G650" s="7" t="s">
        <v>1685</v>
      </c>
    </row>
    <row r="651" spans="1:7" ht="15" customHeight="1">
      <c r="A651" s="7" t="s">
        <v>2615</v>
      </c>
      <c r="B651" s="7">
        <v>2010</v>
      </c>
      <c r="C651" s="7" t="s">
        <v>1985</v>
      </c>
      <c r="D651" s="7">
        <v>1</v>
      </c>
      <c r="E651" s="7">
        <v>20</v>
      </c>
      <c r="F651" s="7" t="s">
        <v>316</v>
      </c>
      <c r="G651" s="7" t="s">
        <v>1686</v>
      </c>
    </row>
    <row r="652" spans="1:7" ht="15" customHeight="1">
      <c r="A652" s="7" t="s">
        <v>2615</v>
      </c>
      <c r="B652" s="7">
        <v>2010</v>
      </c>
      <c r="C652" s="7" t="s">
        <v>1399</v>
      </c>
      <c r="D652" s="7">
        <v>1</v>
      </c>
      <c r="E652" s="7">
        <v>130</v>
      </c>
      <c r="F652" s="7" t="s">
        <v>1821</v>
      </c>
      <c r="G652" s="7" t="s">
        <v>1686</v>
      </c>
    </row>
    <row r="653" spans="1:7" ht="15" customHeight="1">
      <c r="A653" s="7" t="s">
        <v>2615</v>
      </c>
      <c r="B653" s="7">
        <v>2011</v>
      </c>
      <c r="C653" s="7" t="s">
        <v>2746</v>
      </c>
      <c r="D653" s="7">
        <v>1</v>
      </c>
      <c r="E653" s="7">
        <v>300</v>
      </c>
      <c r="F653" s="7" t="s">
        <v>1821</v>
      </c>
      <c r="G653" s="7" t="s">
        <v>1686</v>
      </c>
    </row>
    <row r="654" spans="1:7" ht="15" customHeight="1">
      <c r="A654" s="7" t="s">
        <v>2615</v>
      </c>
      <c r="B654" s="7">
        <v>2011</v>
      </c>
      <c r="C654" s="7" t="s">
        <v>2747</v>
      </c>
      <c r="D654" s="7">
        <v>1</v>
      </c>
      <c r="E654" s="7">
        <v>200</v>
      </c>
      <c r="F654" s="7" t="s">
        <v>1821</v>
      </c>
      <c r="G654" s="7" t="s">
        <v>1686</v>
      </c>
    </row>
    <row r="655" spans="1:7" ht="15" customHeight="1">
      <c r="A655" s="7" t="s">
        <v>2615</v>
      </c>
      <c r="B655" s="7">
        <v>2012</v>
      </c>
      <c r="C655" s="7" t="s">
        <v>1994</v>
      </c>
      <c r="D655" s="7">
        <v>1</v>
      </c>
      <c r="E655" s="7">
        <v>350</v>
      </c>
      <c r="F655" s="7" t="s">
        <v>1821</v>
      </c>
      <c r="G655" s="7" t="s">
        <v>1686</v>
      </c>
    </row>
    <row r="656" spans="1:7" ht="15" customHeight="1">
      <c r="A656" s="7" t="s">
        <v>2615</v>
      </c>
      <c r="B656" s="7">
        <v>2013</v>
      </c>
      <c r="C656" s="7" t="s">
        <v>1181</v>
      </c>
      <c r="D656" s="7">
        <v>1</v>
      </c>
      <c r="E656" s="7">
        <v>250</v>
      </c>
      <c r="F656" s="7" t="s">
        <v>1821</v>
      </c>
      <c r="G656" s="7" t="s">
        <v>1686</v>
      </c>
    </row>
    <row r="657" spans="1:7" ht="15" customHeight="1">
      <c r="A657" s="7" t="s">
        <v>2615</v>
      </c>
      <c r="B657" s="7">
        <v>2013</v>
      </c>
      <c r="C657" s="7" t="s">
        <v>2743</v>
      </c>
      <c r="D657" s="7">
        <v>1</v>
      </c>
      <c r="E657" s="7">
        <v>120</v>
      </c>
      <c r="F657" s="7" t="s">
        <v>1821</v>
      </c>
      <c r="G657" s="7" t="s">
        <v>1686</v>
      </c>
    </row>
    <row r="658" spans="1:7" ht="15" customHeight="1">
      <c r="A658" s="7" t="s">
        <v>2615</v>
      </c>
      <c r="B658" s="7">
        <v>2010</v>
      </c>
      <c r="C658" s="7" t="s">
        <v>2172</v>
      </c>
      <c r="D658" s="7">
        <v>1</v>
      </c>
      <c r="E658" s="7">
        <v>8</v>
      </c>
      <c r="F658" s="7" t="s">
        <v>316</v>
      </c>
      <c r="G658" s="7" t="s">
        <v>1575</v>
      </c>
    </row>
    <row r="659" spans="1:7" ht="15" customHeight="1">
      <c r="A659" s="7" t="s">
        <v>2615</v>
      </c>
      <c r="B659" s="7">
        <v>2010</v>
      </c>
      <c r="C659" s="7" t="s">
        <v>2125</v>
      </c>
      <c r="D659" s="7">
        <v>1</v>
      </c>
      <c r="E659" s="7">
        <v>70</v>
      </c>
      <c r="F659" s="7" t="s">
        <v>1821</v>
      </c>
      <c r="G659" s="7" t="s">
        <v>1575</v>
      </c>
    </row>
    <row r="660" spans="1:7" ht="15" customHeight="1">
      <c r="A660" s="7" t="s">
        <v>2615</v>
      </c>
      <c r="B660" s="7">
        <v>2011</v>
      </c>
      <c r="C660" s="7" t="s">
        <v>2122</v>
      </c>
      <c r="D660" s="7">
        <v>1</v>
      </c>
      <c r="E660" s="7">
        <v>100</v>
      </c>
      <c r="F660" s="7" t="s">
        <v>1821</v>
      </c>
      <c r="G660" s="7" t="s">
        <v>1575</v>
      </c>
    </row>
    <row r="661" spans="1:7" ht="15" customHeight="1">
      <c r="A661" s="7" t="s">
        <v>2615</v>
      </c>
      <c r="B661" s="7">
        <v>2011</v>
      </c>
      <c r="C661" s="7" t="s">
        <v>2345</v>
      </c>
      <c r="D661" s="7">
        <v>1</v>
      </c>
      <c r="E661" s="7">
        <v>60</v>
      </c>
      <c r="F661" s="7" t="s">
        <v>1821</v>
      </c>
      <c r="G661" s="7" t="s">
        <v>1575</v>
      </c>
    </row>
    <row r="662" spans="1:7" ht="15" customHeight="1">
      <c r="A662" s="7" t="s">
        <v>2615</v>
      </c>
      <c r="B662" s="7">
        <v>2011</v>
      </c>
      <c r="C662" s="7" t="s">
        <v>2435</v>
      </c>
      <c r="D662" s="7">
        <v>1</v>
      </c>
      <c r="E662" s="7">
        <v>50</v>
      </c>
      <c r="F662" s="7" t="s">
        <v>1821</v>
      </c>
      <c r="G662" s="7" t="s">
        <v>1575</v>
      </c>
    </row>
    <row r="663" spans="1:7" ht="15" customHeight="1">
      <c r="A663" s="7" t="s">
        <v>2615</v>
      </c>
      <c r="B663" s="7">
        <v>2010</v>
      </c>
      <c r="C663" s="7" t="s">
        <v>2192</v>
      </c>
      <c r="D663" s="7">
        <v>1</v>
      </c>
      <c r="E663" s="7">
        <v>8</v>
      </c>
      <c r="F663" s="7" t="s">
        <v>1029</v>
      </c>
      <c r="G663" s="7" t="s">
        <v>1572</v>
      </c>
    </row>
    <row r="664" spans="1:7" ht="15" customHeight="1">
      <c r="A664" s="7" t="s">
        <v>2615</v>
      </c>
      <c r="B664" s="7">
        <v>2011</v>
      </c>
      <c r="C664" s="7" t="s">
        <v>603</v>
      </c>
      <c r="D664" s="7">
        <v>1</v>
      </c>
      <c r="E664" s="7">
        <v>63</v>
      </c>
      <c r="F664" s="7" t="s">
        <v>1535</v>
      </c>
      <c r="G664" s="7" t="s">
        <v>1598</v>
      </c>
    </row>
    <row r="665" spans="1:7" ht="15" customHeight="1">
      <c r="A665" s="7" t="s">
        <v>2615</v>
      </c>
      <c r="B665" s="7">
        <v>2012</v>
      </c>
      <c r="C665" s="7" t="s">
        <v>14</v>
      </c>
      <c r="D665" s="7">
        <v>1</v>
      </c>
      <c r="E665" s="7">
        <v>80</v>
      </c>
      <c r="F665" s="7" t="s">
        <v>1535</v>
      </c>
      <c r="G665" s="7" t="s">
        <v>1598</v>
      </c>
    </row>
    <row r="666" spans="1:7" ht="15" customHeight="1">
      <c r="A666" s="7" t="s">
        <v>2615</v>
      </c>
      <c r="B666" s="7">
        <v>2011</v>
      </c>
      <c r="C666" s="7" t="s">
        <v>2495</v>
      </c>
      <c r="D666" s="7">
        <v>1</v>
      </c>
      <c r="E666" s="7">
        <v>9</v>
      </c>
      <c r="F666" s="7" t="s">
        <v>1542</v>
      </c>
      <c r="G666" s="7" t="s">
        <v>1595</v>
      </c>
    </row>
    <row r="667" spans="1:7" ht="28.5">
      <c r="A667" s="7" t="s">
        <v>2615</v>
      </c>
      <c r="B667" s="7">
        <v>2010</v>
      </c>
      <c r="C667" s="7" t="s">
        <v>1609</v>
      </c>
      <c r="D667" s="7">
        <v>1</v>
      </c>
      <c r="E667" s="7">
        <v>165</v>
      </c>
      <c r="F667" s="7" t="s">
        <v>1535</v>
      </c>
      <c r="G667" s="7" t="s">
        <v>1627</v>
      </c>
    </row>
    <row r="668" spans="1:7" ht="15" customHeight="1">
      <c r="A668" s="7" t="s">
        <v>2615</v>
      </c>
      <c r="B668" s="7">
        <v>2010</v>
      </c>
      <c r="C668" s="7" t="s">
        <v>672</v>
      </c>
      <c r="D668" s="7">
        <v>1</v>
      </c>
      <c r="E668" s="7">
        <v>20</v>
      </c>
      <c r="F668" s="7" t="s">
        <v>1535</v>
      </c>
      <c r="G668" s="7" t="s">
        <v>1627</v>
      </c>
    </row>
    <row r="669" spans="1:7" ht="15" customHeight="1">
      <c r="A669" s="7" t="s">
        <v>2615</v>
      </c>
      <c r="B669" s="7">
        <v>2015</v>
      </c>
      <c r="C669" s="7" t="s">
        <v>245</v>
      </c>
      <c r="D669" s="7">
        <v>1</v>
      </c>
      <c r="E669" s="7">
        <v>580</v>
      </c>
      <c r="F669" s="7" t="s">
        <v>1550</v>
      </c>
      <c r="G669" s="7" t="s">
        <v>1627</v>
      </c>
    </row>
    <row r="670" spans="1:7" ht="15" customHeight="1">
      <c r="A670" s="7" t="s">
        <v>2615</v>
      </c>
      <c r="B670" s="7">
        <v>2010</v>
      </c>
      <c r="C670" s="7" t="s">
        <v>2167</v>
      </c>
      <c r="D670" s="7">
        <v>1</v>
      </c>
      <c r="E670" s="7">
        <v>20</v>
      </c>
      <c r="F670" s="7" t="s">
        <v>316</v>
      </c>
      <c r="G670" s="7" t="s">
        <v>1627</v>
      </c>
    </row>
    <row r="671" spans="1:7" ht="15" customHeight="1">
      <c r="A671" s="7" t="s">
        <v>2615</v>
      </c>
      <c r="B671" s="7">
        <v>2010</v>
      </c>
      <c r="C671" s="7" t="s">
        <v>2218</v>
      </c>
      <c r="D671" s="7">
        <v>1</v>
      </c>
      <c r="E671" s="7">
        <v>15</v>
      </c>
      <c r="F671" s="7" t="s">
        <v>316</v>
      </c>
      <c r="G671" s="7" t="s">
        <v>1627</v>
      </c>
    </row>
    <row r="672" spans="1:7" ht="15" customHeight="1">
      <c r="A672" s="7" t="s">
        <v>2615</v>
      </c>
      <c r="B672" s="7">
        <v>2010</v>
      </c>
      <c r="C672" s="7" t="s">
        <v>2221</v>
      </c>
      <c r="D672" s="7">
        <v>1</v>
      </c>
      <c r="E672" s="7">
        <v>20</v>
      </c>
      <c r="F672" s="7" t="s">
        <v>316</v>
      </c>
      <c r="G672" s="7" t="s">
        <v>1627</v>
      </c>
    </row>
    <row r="673" spans="1:7" ht="15" customHeight="1">
      <c r="A673" s="7" t="s">
        <v>2615</v>
      </c>
      <c r="B673" s="7">
        <v>2010</v>
      </c>
      <c r="C673" s="7" t="s">
        <v>2222</v>
      </c>
      <c r="D673" s="7">
        <v>1</v>
      </c>
      <c r="E673" s="7">
        <v>20</v>
      </c>
      <c r="F673" s="7" t="s">
        <v>316</v>
      </c>
      <c r="G673" s="7" t="s">
        <v>1627</v>
      </c>
    </row>
    <row r="674" spans="1:7" ht="15" customHeight="1">
      <c r="A674" s="7" t="s">
        <v>2615</v>
      </c>
      <c r="B674" s="7">
        <v>2010</v>
      </c>
      <c r="C674" s="7" t="s">
        <v>2071</v>
      </c>
      <c r="D674" s="7">
        <v>1</v>
      </c>
      <c r="E674" s="7">
        <v>600</v>
      </c>
      <c r="F674" s="7" t="s">
        <v>316</v>
      </c>
      <c r="G674" s="7" t="s">
        <v>1627</v>
      </c>
    </row>
    <row r="675" spans="1:7" ht="15" customHeight="1">
      <c r="A675" s="7" t="s">
        <v>2615</v>
      </c>
      <c r="B675" s="7">
        <v>2010</v>
      </c>
      <c r="C675" s="7" t="s">
        <v>30</v>
      </c>
      <c r="D675" s="7">
        <v>1</v>
      </c>
      <c r="E675" s="7">
        <v>5</v>
      </c>
      <c r="F675" s="7" t="s">
        <v>316</v>
      </c>
      <c r="G675" s="7" t="s">
        <v>1627</v>
      </c>
    </row>
    <row r="676" spans="1:7" ht="15" customHeight="1">
      <c r="A676" s="7" t="s">
        <v>2615</v>
      </c>
      <c r="B676" s="7">
        <v>2010</v>
      </c>
      <c r="C676" s="7" t="s">
        <v>35</v>
      </c>
      <c r="D676" s="7">
        <v>1</v>
      </c>
      <c r="E676" s="7">
        <v>5</v>
      </c>
      <c r="F676" s="7" t="s">
        <v>316</v>
      </c>
      <c r="G676" s="7" t="s">
        <v>1627</v>
      </c>
    </row>
    <row r="677" spans="1:7" ht="15" customHeight="1">
      <c r="A677" s="7" t="s">
        <v>2615</v>
      </c>
      <c r="B677" s="7">
        <v>2010</v>
      </c>
      <c r="C677" s="7" t="s">
        <v>2288</v>
      </c>
      <c r="D677" s="7">
        <v>1</v>
      </c>
      <c r="E677" s="7">
        <v>10</v>
      </c>
      <c r="F677" s="7" t="s">
        <v>1029</v>
      </c>
      <c r="G677" s="7" t="s">
        <v>1627</v>
      </c>
    </row>
    <row r="678" spans="1:7" ht="15" customHeight="1">
      <c r="A678" s="7" t="s">
        <v>2615</v>
      </c>
      <c r="B678" s="7">
        <v>2010</v>
      </c>
      <c r="C678" s="7" t="s">
        <v>2064</v>
      </c>
      <c r="D678" s="7">
        <v>1</v>
      </c>
      <c r="E678" s="7">
        <v>200</v>
      </c>
      <c r="F678" s="7" t="s">
        <v>1821</v>
      </c>
      <c r="G678" s="7" t="s">
        <v>1627</v>
      </c>
    </row>
    <row r="679" spans="1:7" ht="15" customHeight="1">
      <c r="A679" s="7" t="s">
        <v>2615</v>
      </c>
      <c r="B679" s="7">
        <v>2010</v>
      </c>
      <c r="C679" s="7" t="s">
        <v>2206</v>
      </c>
      <c r="D679" s="7">
        <v>1</v>
      </c>
      <c r="E679" s="7">
        <v>100</v>
      </c>
      <c r="F679" s="7" t="s">
        <v>1821</v>
      </c>
      <c r="G679" s="7" t="s">
        <v>1627</v>
      </c>
    </row>
    <row r="680" spans="1:7" ht="15" customHeight="1">
      <c r="A680" s="7" t="s">
        <v>2615</v>
      </c>
      <c r="B680" s="7">
        <v>2010</v>
      </c>
      <c r="C680" s="7" t="s">
        <v>2686</v>
      </c>
      <c r="D680" s="7">
        <v>1</v>
      </c>
      <c r="E680" s="7">
        <v>100</v>
      </c>
      <c r="F680" s="7" t="s">
        <v>1821</v>
      </c>
      <c r="G680" s="7" t="s">
        <v>1627</v>
      </c>
    </row>
    <row r="681" spans="1:7" ht="15" customHeight="1">
      <c r="A681" s="7" t="s">
        <v>2615</v>
      </c>
      <c r="B681" s="7">
        <v>2011</v>
      </c>
      <c r="C681" s="7" t="s">
        <v>2162</v>
      </c>
      <c r="D681" s="7">
        <v>1</v>
      </c>
      <c r="E681" s="7">
        <v>300</v>
      </c>
      <c r="F681" s="7" t="s">
        <v>1821</v>
      </c>
      <c r="G681" s="7" t="s">
        <v>1627</v>
      </c>
    </row>
    <row r="682" spans="1:7" ht="15" customHeight="1">
      <c r="A682" s="7" t="s">
        <v>2615</v>
      </c>
      <c r="B682" s="7">
        <v>2011</v>
      </c>
      <c r="C682" s="7" t="s">
        <v>2161</v>
      </c>
      <c r="D682" s="7">
        <v>1</v>
      </c>
      <c r="E682" s="7">
        <v>150</v>
      </c>
      <c r="F682" s="7" t="s">
        <v>1821</v>
      </c>
      <c r="G682" s="7" t="s">
        <v>1627</v>
      </c>
    </row>
    <row r="683" spans="1:7" ht="15" customHeight="1">
      <c r="A683" s="7" t="s">
        <v>2615</v>
      </c>
      <c r="B683" s="7">
        <v>2011</v>
      </c>
      <c r="C683" s="7" t="s">
        <v>2264</v>
      </c>
      <c r="D683" s="7">
        <v>1</v>
      </c>
      <c r="E683" s="7">
        <v>300</v>
      </c>
      <c r="F683" s="7" t="s">
        <v>1821</v>
      </c>
      <c r="G683" s="7" t="s">
        <v>1627</v>
      </c>
    </row>
    <row r="684" spans="1:7" ht="15" customHeight="1">
      <c r="A684" s="7" t="s">
        <v>2615</v>
      </c>
      <c r="B684" s="7">
        <v>2011</v>
      </c>
      <c r="C684" s="7" t="s">
        <v>1335</v>
      </c>
      <c r="D684" s="7">
        <v>1</v>
      </c>
      <c r="E684" s="7">
        <v>50</v>
      </c>
      <c r="F684" s="7" t="s">
        <v>1821</v>
      </c>
      <c r="G684" s="7" t="s">
        <v>1627</v>
      </c>
    </row>
    <row r="685" spans="1:7" ht="15" customHeight="1">
      <c r="A685" s="7" t="s">
        <v>2615</v>
      </c>
      <c r="B685" s="7">
        <v>2012</v>
      </c>
      <c r="C685" s="7" t="s">
        <v>2039</v>
      </c>
      <c r="D685" s="7">
        <v>1</v>
      </c>
      <c r="E685" s="7">
        <v>150</v>
      </c>
      <c r="F685" s="7" t="s">
        <v>1821</v>
      </c>
      <c r="G685" s="7" t="s">
        <v>1627</v>
      </c>
    </row>
    <row r="686" spans="1:7" ht="15" customHeight="1">
      <c r="A686" s="7" t="s">
        <v>2615</v>
      </c>
      <c r="B686" s="7">
        <v>2012</v>
      </c>
      <c r="C686" s="7" t="s">
        <v>2328</v>
      </c>
      <c r="D686" s="7">
        <v>1</v>
      </c>
      <c r="E686" s="7">
        <v>300</v>
      </c>
      <c r="F686" s="7" t="s">
        <v>1821</v>
      </c>
      <c r="G686" s="7" t="s">
        <v>1627</v>
      </c>
    </row>
    <row r="687" spans="1:7" ht="42.75">
      <c r="A687" s="7" t="s">
        <v>2615</v>
      </c>
      <c r="B687" s="7">
        <v>2013</v>
      </c>
      <c r="C687" s="7" t="s">
        <v>980</v>
      </c>
      <c r="D687" s="7">
        <v>1</v>
      </c>
      <c r="E687" s="7">
        <v>375</v>
      </c>
      <c r="F687" s="7" t="s">
        <v>1821</v>
      </c>
      <c r="G687" s="7" t="s">
        <v>1627</v>
      </c>
    </row>
    <row r="688" spans="1:7" ht="15" customHeight="1">
      <c r="A688" s="7" t="s">
        <v>2615</v>
      </c>
      <c r="B688" s="7">
        <v>2014</v>
      </c>
      <c r="C688" s="7" t="s">
        <v>2041</v>
      </c>
      <c r="D688" s="7">
        <v>1</v>
      </c>
      <c r="E688" s="7">
        <v>48.3</v>
      </c>
      <c r="F688" s="7" t="s">
        <v>1821</v>
      </c>
      <c r="G688" s="7" t="s">
        <v>1627</v>
      </c>
    </row>
    <row r="689" spans="1:7" ht="15" customHeight="1">
      <c r="A689" s="7" t="s">
        <v>2615</v>
      </c>
      <c r="B689" s="7">
        <v>2014</v>
      </c>
      <c r="C689" s="7" t="s">
        <v>1227</v>
      </c>
      <c r="D689" s="7">
        <v>1</v>
      </c>
      <c r="E689" s="7">
        <v>50</v>
      </c>
      <c r="F689" s="7" t="s">
        <v>1821</v>
      </c>
      <c r="G689" s="7" t="s">
        <v>1627</v>
      </c>
    </row>
    <row r="690" spans="1:7" ht="15" customHeight="1">
      <c r="A690" s="7" t="s">
        <v>2615</v>
      </c>
      <c r="B690" s="7">
        <v>2010</v>
      </c>
      <c r="C690" s="7" t="s">
        <v>668</v>
      </c>
      <c r="D690" s="7">
        <v>1</v>
      </c>
      <c r="E690" s="7">
        <v>7</v>
      </c>
      <c r="F690" s="7" t="s">
        <v>1535</v>
      </c>
      <c r="G690" s="7" t="s">
        <v>1660</v>
      </c>
    </row>
    <row r="691" spans="1:7" ht="15" customHeight="1">
      <c r="A691" s="7" t="s">
        <v>2615</v>
      </c>
      <c r="B691" s="7">
        <v>2011</v>
      </c>
      <c r="C691" s="7" t="s">
        <v>2240</v>
      </c>
      <c r="D691" s="7">
        <v>1</v>
      </c>
      <c r="E691" s="7">
        <v>930</v>
      </c>
      <c r="F691" s="7" t="s">
        <v>1550</v>
      </c>
      <c r="G691" s="7" t="s">
        <v>1660</v>
      </c>
    </row>
    <row r="692" spans="1:7" ht="15" customHeight="1">
      <c r="A692" s="7" t="s">
        <v>2615</v>
      </c>
      <c r="B692" s="7">
        <v>2011</v>
      </c>
      <c r="C692" s="7" t="s">
        <v>2286</v>
      </c>
      <c r="D692" s="7">
        <v>1</v>
      </c>
      <c r="E692" s="7">
        <v>20</v>
      </c>
      <c r="F692" s="7" t="s">
        <v>316</v>
      </c>
      <c r="G692" s="7" t="s">
        <v>1660</v>
      </c>
    </row>
    <row r="693" spans="1:7" ht="15" customHeight="1">
      <c r="A693" s="7" t="s">
        <v>2615</v>
      </c>
      <c r="B693" s="7">
        <v>2010</v>
      </c>
      <c r="C693" s="7" t="s">
        <v>2289</v>
      </c>
      <c r="D693" s="7">
        <v>1</v>
      </c>
      <c r="E693" s="7">
        <v>6</v>
      </c>
      <c r="F693" s="7" t="s">
        <v>1675</v>
      </c>
      <c r="G693" s="7" t="s">
        <v>1660</v>
      </c>
    </row>
    <row r="694" spans="1:7" ht="15" customHeight="1">
      <c r="A694" s="7" t="s">
        <v>2615</v>
      </c>
      <c r="B694" s="7">
        <v>2011</v>
      </c>
      <c r="C694" s="7" t="s">
        <v>2087</v>
      </c>
      <c r="D694" s="7">
        <v>1</v>
      </c>
      <c r="E694" s="7">
        <v>10.1</v>
      </c>
      <c r="F694" s="7" t="s">
        <v>1821</v>
      </c>
      <c r="G694" s="7" t="s">
        <v>1660</v>
      </c>
    </row>
    <row r="695" spans="1:7" ht="15" customHeight="1">
      <c r="A695" s="7" t="s">
        <v>2615</v>
      </c>
      <c r="B695" s="7">
        <v>2011</v>
      </c>
      <c r="C695" s="7" t="s">
        <v>1208</v>
      </c>
      <c r="D695" s="7">
        <v>1</v>
      </c>
      <c r="E695" s="7">
        <v>18</v>
      </c>
      <c r="F695" s="7" t="s">
        <v>1821</v>
      </c>
      <c r="G695" s="7" t="s">
        <v>1660</v>
      </c>
    </row>
    <row r="696" spans="1:7" ht="15" customHeight="1">
      <c r="A696" s="7" t="s">
        <v>2615</v>
      </c>
      <c r="B696" s="7">
        <v>2013</v>
      </c>
      <c r="C696" s="7" t="s">
        <v>1219</v>
      </c>
      <c r="D696" s="7">
        <v>1</v>
      </c>
      <c r="E696" s="7">
        <v>80</v>
      </c>
      <c r="F696" s="7" t="s">
        <v>1821</v>
      </c>
      <c r="G696" s="7" t="s">
        <v>1660</v>
      </c>
    </row>
    <row r="697" spans="1:7" ht="15" customHeight="1">
      <c r="A697" s="7" t="s">
        <v>2615</v>
      </c>
      <c r="B697" s="7">
        <v>2010</v>
      </c>
      <c r="C697" s="7" t="s">
        <v>2596</v>
      </c>
      <c r="D697" s="7">
        <v>1</v>
      </c>
      <c r="E697" s="7">
        <v>20</v>
      </c>
      <c r="F697" s="7" t="s">
        <v>1550</v>
      </c>
      <c r="G697" s="7" t="s">
        <v>1762</v>
      </c>
    </row>
    <row r="698" spans="1:7" ht="15" customHeight="1">
      <c r="A698" s="7" t="s">
        <v>2615</v>
      </c>
      <c r="B698" s="7">
        <v>2010</v>
      </c>
      <c r="C698" s="7" t="s">
        <v>2594</v>
      </c>
      <c r="D698" s="7">
        <v>1</v>
      </c>
      <c r="E698" s="7">
        <v>20</v>
      </c>
      <c r="F698" s="7" t="s">
        <v>1550</v>
      </c>
      <c r="G698" s="7" t="s">
        <v>1762</v>
      </c>
    </row>
    <row r="699" spans="1:7" ht="15" customHeight="1">
      <c r="A699" s="7" t="s">
        <v>2615</v>
      </c>
      <c r="B699" s="7">
        <v>2010</v>
      </c>
      <c r="C699" s="7" t="s">
        <v>2593</v>
      </c>
      <c r="D699" s="7">
        <v>1</v>
      </c>
      <c r="E699" s="7">
        <v>20</v>
      </c>
      <c r="F699" s="7" t="s">
        <v>1550</v>
      </c>
      <c r="G699" s="7" t="s">
        <v>1762</v>
      </c>
    </row>
    <row r="700" spans="1:7" ht="15" customHeight="1">
      <c r="A700" s="7" t="s">
        <v>2615</v>
      </c>
      <c r="B700" s="7">
        <v>2010</v>
      </c>
      <c r="C700" s="7" t="s">
        <v>2606</v>
      </c>
      <c r="D700" s="7">
        <v>1</v>
      </c>
      <c r="E700" s="7">
        <v>20</v>
      </c>
      <c r="F700" s="7" t="s">
        <v>1550</v>
      </c>
      <c r="G700" s="7" t="s">
        <v>1762</v>
      </c>
    </row>
    <row r="701" spans="1:7" ht="15" customHeight="1">
      <c r="A701" s="7" t="s">
        <v>2615</v>
      </c>
      <c r="B701" s="7">
        <v>2011</v>
      </c>
      <c r="C701" s="7" t="s">
        <v>663</v>
      </c>
      <c r="D701" s="7">
        <v>1</v>
      </c>
      <c r="E701" s="7">
        <v>625</v>
      </c>
      <c r="F701" s="7" t="s">
        <v>1550</v>
      </c>
      <c r="G701" s="7" t="s">
        <v>1762</v>
      </c>
    </row>
    <row r="702" spans="1:7" ht="15" customHeight="1">
      <c r="A702" s="7" t="s">
        <v>2615</v>
      </c>
      <c r="B702" s="7">
        <v>2011</v>
      </c>
      <c r="C702" s="7" t="s">
        <v>2105</v>
      </c>
      <c r="D702" s="7">
        <v>1</v>
      </c>
      <c r="E702" s="7">
        <v>18</v>
      </c>
      <c r="F702" s="7" t="s">
        <v>1550</v>
      </c>
      <c r="G702" s="7" t="s">
        <v>1762</v>
      </c>
    </row>
    <row r="703" spans="1:7" ht="15" customHeight="1">
      <c r="A703" s="7" t="s">
        <v>2615</v>
      </c>
      <c r="B703" s="7">
        <v>2012</v>
      </c>
      <c r="C703" s="7" t="s">
        <v>2649</v>
      </c>
      <c r="D703" s="7">
        <v>1</v>
      </c>
      <c r="E703" s="7">
        <v>650</v>
      </c>
      <c r="F703" s="7" t="s">
        <v>1550</v>
      </c>
      <c r="G703" s="7" t="s">
        <v>1762</v>
      </c>
    </row>
    <row r="704" spans="1:7" ht="15" customHeight="1">
      <c r="A704" s="7" t="s">
        <v>2615</v>
      </c>
      <c r="B704" s="7">
        <v>2013</v>
      </c>
      <c r="C704" s="7" t="s">
        <v>1946</v>
      </c>
      <c r="D704" s="7">
        <v>1</v>
      </c>
      <c r="E704" s="7">
        <v>60</v>
      </c>
      <c r="F704" s="7" t="s">
        <v>1550</v>
      </c>
      <c r="G704" s="7" t="s">
        <v>1762</v>
      </c>
    </row>
    <row r="705" spans="1:7" ht="15" customHeight="1">
      <c r="A705" s="7" t="s">
        <v>2615</v>
      </c>
      <c r="B705" s="7">
        <v>2013</v>
      </c>
      <c r="C705" s="7" t="s">
        <v>2621</v>
      </c>
      <c r="D705" s="7">
        <v>1</v>
      </c>
      <c r="E705" s="7">
        <v>20</v>
      </c>
      <c r="F705" s="7" t="s">
        <v>1550</v>
      </c>
      <c r="G705" s="7" t="s">
        <v>1762</v>
      </c>
    </row>
    <row r="706" spans="1:7" ht="15" customHeight="1">
      <c r="A706" s="7" t="s">
        <v>2615</v>
      </c>
      <c r="B706" s="7">
        <v>2013</v>
      </c>
      <c r="C706" s="7" t="s">
        <v>2623</v>
      </c>
      <c r="D706" s="7">
        <v>1</v>
      </c>
      <c r="E706" s="7">
        <v>20</v>
      </c>
      <c r="F706" s="7" t="s">
        <v>1550</v>
      </c>
      <c r="G706" s="7" t="s">
        <v>1762</v>
      </c>
    </row>
    <row r="707" spans="1:7" ht="15" customHeight="1">
      <c r="A707" s="7" t="s">
        <v>2615</v>
      </c>
      <c r="B707" s="7">
        <v>2016</v>
      </c>
      <c r="C707" s="7" t="s">
        <v>2224</v>
      </c>
      <c r="D707" s="7">
        <v>1</v>
      </c>
      <c r="E707" s="7">
        <v>120</v>
      </c>
      <c r="F707" s="7" t="s">
        <v>1550</v>
      </c>
      <c r="G707" s="7" t="s">
        <v>1762</v>
      </c>
    </row>
    <row r="708" spans="1:7" ht="15" customHeight="1">
      <c r="A708" s="7" t="s">
        <v>2615</v>
      </c>
      <c r="B708" s="7">
        <v>2011</v>
      </c>
      <c r="C708" s="7" t="s">
        <v>1990</v>
      </c>
      <c r="D708" s="7">
        <v>1</v>
      </c>
      <c r="E708" s="7">
        <v>19</v>
      </c>
      <c r="F708" s="7" t="s">
        <v>316</v>
      </c>
      <c r="G708" s="7" t="s">
        <v>1762</v>
      </c>
    </row>
    <row r="709" spans="1:7" ht="15" customHeight="1">
      <c r="A709" s="7" t="s">
        <v>2615</v>
      </c>
      <c r="B709" s="7">
        <v>2011</v>
      </c>
      <c r="C709" s="7" t="s">
        <v>2763</v>
      </c>
      <c r="D709" s="7">
        <v>1</v>
      </c>
      <c r="E709" s="7">
        <v>27</v>
      </c>
      <c r="F709" s="7" t="s">
        <v>316</v>
      </c>
      <c r="G709" s="7" t="s">
        <v>1762</v>
      </c>
    </row>
    <row r="710" spans="1:7" ht="15" customHeight="1">
      <c r="A710" s="7" t="s">
        <v>2615</v>
      </c>
      <c r="B710" s="7">
        <v>2011</v>
      </c>
      <c r="C710" s="7" t="s">
        <v>2600</v>
      </c>
      <c r="D710" s="7">
        <v>1</v>
      </c>
      <c r="E710" s="7">
        <v>20</v>
      </c>
      <c r="F710" s="7" t="s">
        <v>316</v>
      </c>
      <c r="G710" s="7" t="s">
        <v>1762</v>
      </c>
    </row>
    <row r="711" spans="1:7" ht="15" customHeight="1">
      <c r="A711" s="7" t="s">
        <v>2615</v>
      </c>
      <c r="B711" s="7">
        <v>2012</v>
      </c>
      <c r="C711" s="7" t="s">
        <v>1279</v>
      </c>
      <c r="D711" s="7">
        <v>1</v>
      </c>
      <c r="E711" s="7">
        <v>534</v>
      </c>
      <c r="F711" s="7" t="s">
        <v>316</v>
      </c>
      <c r="G711" s="7" t="s">
        <v>1762</v>
      </c>
    </row>
    <row r="712" spans="1:7" ht="15" customHeight="1">
      <c r="A712" s="7" t="s">
        <v>2615</v>
      </c>
      <c r="B712" s="7">
        <v>2012</v>
      </c>
      <c r="C712" s="7" t="s">
        <v>1279</v>
      </c>
      <c r="D712" s="7">
        <v>1</v>
      </c>
      <c r="E712" s="7">
        <v>534</v>
      </c>
      <c r="F712" s="7" t="s">
        <v>316</v>
      </c>
      <c r="G712" s="7" t="s">
        <v>1762</v>
      </c>
    </row>
    <row r="713" spans="1:7" ht="15" customHeight="1">
      <c r="A713" s="7" t="s">
        <v>2615</v>
      </c>
      <c r="B713" s="7">
        <v>2012</v>
      </c>
      <c r="C713" s="7" t="s">
        <v>246</v>
      </c>
      <c r="D713" s="7">
        <v>1</v>
      </c>
      <c r="E713" s="7">
        <v>80</v>
      </c>
      <c r="F713" s="7" t="s">
        <v>316</v>
      </c>
      <c r="G713" s="7" t="s">
        <v>1762</v>
      </c>
    </row>
    <row r="714" spans="1:7" ht="15" customHeight="1">
      <c r="A714" s="7" t="s">
        <v>2615</v>
      </c>
      <c r="B714" s="7">
        <v>2014</v>
      </c>
      <c r="C714" s="7" t="s">
        <v>1336</v>
      </c>
      <c r="D714" s="7">
        <v>1</v>
      </c>
      <c r="E714" s="7">
        <v>20</v>
      </c>
      <c r="F714" s="7" t="s">
        <v>1542</v>
      </c>
      <c r="G714" s="7" t="s">
        <v>1762</v>
      </c>
    </row>
    <row r="715" spans="1:7" ht="15" customHeight="1">
      <c r="A715" s="7" t="s">
        <v>2615</v>
      </c>
      <c r="B715" s="7">
        <v>2010</v>
      </c>
      <c r="C715" s="7" t="s">
        <v>506</v>
      </c>
      <c r="D715" s="7">
        <v>1</v>
      </c>
      <c r="E715" s="7">
        <v>91</v>
      </c>
      <c r="F715" s="7" t="s">
        <v>1675</v>
      </c>
      <c r="G715" s="7" t="s">
        <v>1762</v>
      </c>
    </row>
    <row r="716" spans="1:7" ht="15" customHeight="1">
      <c r="A716" s="7" t="s">
        <v>2615</v>
      </c>
      <c r="B716" s="7">
        <v>2010</v>
      </c>
      <c r="C716" s="7" t="s">
        <v>1354</v>
      </c>
      <c r="D716" s="7">
        <v>1</v>
      </c>
      <c r="E716" s="7">
        <v>3</v>
      </c>
      <c r="F716" s="7" t="s">
        <v>1029</v>
      </c>
      <c r="G716" s="7" t="s">
        <v>1762</v>
      </c>
    </row>
    <row r="717" spans="1:7" ht="15" customHeight="1">
      <c r="A717" s="7" t="s">
        <v>2615</v>
      </c>
      <c r="B717" s="7">
        <v>2011</v>
      </c>
      <c r="C717" s="7" t="s">
        <v>2347</v>
      </c>
      <c r="D717" s="7">
        <v>1</v>
      </c>
      <c r="E717" s="7">
        <v>30</v>
      </c>
      <c r="F717" s="7" t="s">
        <v>1029</v>
      </c>
      <c r="G717" s="7" t="s">
        <v>1762</v>
      </c>
    </row>
    <row r="718" spans="1:7" ht="15" customHeight="1">
      <c r="A718" s="7" t="s">
        <v>2615</v>
      </c>
      <c r="B718" s="7">
        <v>2010</v>
      </c>
      <c r="C718" s="7" t="s">
        <v>1795</v>
      </c>
      <c r="D718" s="7">
        <v>1</v>
      </c>
      <c r="E718" s="7">
        <v>38</v>
      </c>
      <c r="F718" s="7" t="s">
        <v>1821</v>
      </c>
      <c r="G718" s="7" t="s">
        <v>1762</v>
      </c>
    </row>
    <row r="719" spans="1:7" ht="15" customHeight="1">
      <c r="A719" s="7" t="s">
        <v>2615</v>
      </c>
      <c r="B719" s="7">
        <v>2011</v>
      </c>
      <c r="C719" s="7" t="s">
        <v>2309</v>
      </c>
      <c r="D719" s="7">
        <v>1</v>
      </c>
      <c r="E719" s="7">
        <v>100</v>
      </c>
      <c r="F719" s="7" t="s">
        <v>1821</v>
      </c>
      <c r="G719" s="7" t="s">
        <v>1762</v>
      </c>
    </row>
    <row r="720" spans="1:7" ht="15" customHeight="1">
      <c r="A720" s="7" t="s">
        <v>2615</v>
      </c>
      <c r="B720" s="7">
        <v>2011</v>
      </c>
      <c r="C720" s="7" t="s">
        <v>2310</v>
      </c>
      <c r="D720" s="7">
        <v>1</v>
      </c>
      <c r="E720" s="7">
        <v>60</v>
      </c>
      <c r="F720" s="7" t="s">
        <v>1821</v>
      </c>
      <c r="G720" s="7" t="s">
        <v>1762</v>
      </c>
    </row>
    <row r="721" spans="1:7" ht="15" customHeight="1">
      <c r="A721" s="7" t="s">
        <v>2615</v>
      </c>
      <c r="B721" s="7">
        <v>2012</v>
      </c>
      <c r="C721" s="7" t="s">
        <v>2397</v>
      </c>
      <c r="D721" s="7">
        <v>1</v>
      </c>
      <c r="E721" s="7">
        <v>130</v>
      </c>
      <c r="F721" s="7" t="s">
        <v>1821</v>
      </c>
      <c r="G721" s="7" t="s">
        <v>1762</v>
      </c>
    </row>
    <row r="722" spans="1:7" ht="15" customHeight="1">
      <c r="A722" s="7" t="s">
        <v>2615</v>
      </c>
      <c r="B722" s="7">
        <v>2014</v>
      </c>
      <c r="C722" s="7" t="s">
        <v>16</v>
      </c>
      <c r="D722" s="7">
        <v>1</v>
      </c>
      <c r="E722" s="7">
        <v>100</v>
      </c>
      <c r="F722" s="7" t="s">
        <v>1821</v>
      </c>
      <c r="G722" s="7" t="s">
        <v>1762</v>
      </c>
    </row>
    <row r="723" spans="1:7" ht="15" customHeight="1">
      <c r="A723" s="7" t="s">
        <v>2615</v>
      </c>
      <c r="B723" s="7">
        <v>2010</v>
      </c>
      <c r="C723" s="7" t="s">
        <v>2489</v>
      </c>
      <c r="D723" s="7">
        <v>1</v>
      </c>
      <c r="E723" s="7">
        <v>20</v>
      </c>
      <c r="F723" s="7" t="s">
        <v>316</v>
      </c>
      <c r="G723" s="7" t="s">
        <v>1824</v>
      </c>
    </row>
    <row r="724" spans="1:7" ht="15" customHeight="1">
      <c r="A724" s="7" t="s">
        <v>2615</v>
      </c>
      <c r="B724" s="7">
        <v>2010</v>
      </c>
      <c r="C724" s="7" t="s">
        <v>2489</v>
      </c>
      <c r="D724" s="7">
        <v>1</v>
      </c>
      <c r="E724" s="7">
        <v>20</v>
      </c>
      <c r="F724" s="7" t="s">
        <v>316</v>
      </c>
      <c r="G724" s="7" t="s">
        <v>1824</v>
      </c>
    </row>
    <row r="725" spans="1:7" ht="15" customHeight="1">
      <c r="A725" s="7" t="s">
        <v>2615</v>
      </c>
      <c r="B725" s="7">
        <v>2011</v>
      </c>
      <c r="C725" s="7" t="s">
        <v>1344</v>
      </c>
      <c r="D725" s="7">
        <v>1</v>
      </c>
      <c r="E725" s="7">
        <v>100</v>
      </c>
      <c r="F725" s="7" t="s">
        <v>316</v>
      </c>
      <c r="G725" s="7" t="s">
        <v>1824</v>
      </c>
    </row>
    <row r="726" spans="1:7" ht="15" customHeight="1">
      <c r="A726" s="7" t="s">
        <v>2615</v>
      </c>
      <c r="B726" s="7">
        <v>2011</v>
      </c>
      <c r="C726" s="7" t="s">
        <v>2759</v>
      </c>
      <c r="D726" s="7">
        <v>1</v>
      </c>
      <c r="E726" s="7">
        <v>25</v>
      </c>
      <c r="F726" s="7" t="s">
        <v>316</v>
      </c>
      <c r="G726" s="7" t="s">
        <v>1824</v>
      </c>
    </row>
    <row r="727" spans="1:7" ht="15" customHeight="1">
      <c r="A727" s="7" t="s">
        <v>2615</v>
      </c>
      <c r="B727" s="7">
        <v>2012</v>
      </c>
      <c r="C727" s="7" t="s">
        <v>2758</v>
      </c>
      <c r="D727" s="7">
        <v>1</v>
      </c>
      <c r="E727" s="7">
        <v>27</v>
      </c>
      <c r="F727" s="7" t="s">
        <v>316</v>
      </c>
      <c r="G727" s="7" t="s">
        <v>1824</v>
      </c>
    </row>
    <row r="728" spans="1:7" ht="15" customHeight="1">
      <c r="A728" s="7" t="s">
        <v>2615</v>
      </c>
      <c r="B728" s="7">
        <v>2013</v>
      </c>
      <c r="C728" s="7" t="s">
        <v>2762</v>
      </c>
      <c r="D728" s="7">
        <v>1</v>
      </c>
      <c r="E728" s="7">
        <v>25</v>
      </c>
      <c r="F728" s="7" t="s">
        <v>316</v>
      </c>
      <c r="G728" s="7" t="s">
        <v>1824</v>
      </c>
    </row>
    <row r="729" spans="1:7" ht="15" customHeight="1">
      <c r="A729" s="7" t="s">
        <v>2615</v>
      </c>
      <c r="B729" s="7">
        <v>2011</v>
      </c>
      <c r="C729" s="7" t="s">
        <v>2023</v>
      </c>
      <c r="D729" s="7">
        <v>1</v>
      </c>
      <c r="E729" s="7">
        <v>100</v>
      </c>
      <c r="F729" s="7" t="s">
        <v>1675</v>
      </c>
      <c r="G729" s="7" t="s">
        <v>1824</v>
      </c>
    </row>
    <row r="730" spans="1:7" ht="15" customHeight="1">
      <c r="A730" s="7" t="s">
        <v>2615</v>
      </c>
      <c r="B730" s="7">
        <v>2013</v>
      </c>
      <c r="C730" s="7" t="s">
        <v>2742</v>
      </c>
      <c r="D730" s="7">
        <v>1</v>
      </c>
      <c r="E730" s="7">
        <v>36.4</v>
      </c>
      <c r="F730" s="7" t="s">
        <v>1675</v>
      </c>
      <c r="G730" s="7" t="s">
        <v>1824</v>
      </c>
    </row>
    <row r="731" spans="1:7" ht="15" customHeight="1">
      <c r="A731" s="7" t="s">
        <v>2615</v>
      </c>
      <c r="B731" s="7">
        <v>2010</v>
      </c>
      <c r="C731" s="7" t="s">
        <v>1297</v>
      </c>
      <c r="D731" s="7">
        <v>1</v>
      </c>
      <c r="E731" s="7">
        <v>100</v>
      </c>
      <c r="F731" s="7" t="s">
        <v>1821</v>
      </c>
      <c r="G731" s="7" t="s">
        <v>1824</v>
      </c>
    </row>
    <row r="732" spans="1:7" ht="15" customHeight="1">
      <c r="A732" s="7" t="s">
        <v>2615</v>
      </c>
      <c r="B732" s="7">
        <v>2011</v>
      </c>
      <c r="C732" s="7" t="s">
        <v>2287</v>
      </c>
      <c r="D732" s="7">
        <v>1</v>
      </c>
      <c r="E732" s="7">
        <v>160</v>
      </c>
      <c r="F732" s="7" t="s">
        <v>1821</v>
      </c>
      <c r="G732" s="7" t="s">
        <v>1824</v>
      </c>
    </row>
    <row r="733" spans="1:7" ht="15" customHeight="1">
      <c r="A733" s="7" t="s">
        <v>2615</v>
      </c>
      <c r="B733" s="7">
        <v>2012</v>
      </c>
      <c r="C733" s="7" t="s">
        <v>1412</v>
      </c>
      <c r="D733" s="7">
        <v>1</v>
      </c>
      <c r="E733" s="7">
        <v>124</v>
      </c>
      <c r="F733" s="7" t="s">
        <v>1821</v>
      </c>
      <c r="G733" s="7" t="s">
        <v>1824</v>
      </c>
    </row>
    <row r="734" spans="1:7" ht="15" customHeight="1">
      <c r="A734" s="7" t="s">
        <v>2615</v>
      </c>
      <c r="B734" s="7">
        <v>2012</v>
      </c>
      <c r="C734" s="7" t="s">
        <v>2143</v>
      </c>
      <c r="D734" s="7">
        <v>1</v>
      </c>
      <c r="E734" s="7">
        <v>31</v>
      </c>
      <c r="F734" s="7" t="s">
        <v>1821</v>
      </c>
      <c r="G734" s="7" t="s">
        <v>1824</v>
      </c>
    </row>
    <row r="735" spans="1:7" ht="15" customHeight="1">
      <c r="A735" s="7" t="s">
        <v>2615</v>
      </c>
      <c r="B735" s="7">
        <v>2012</v>
      </c>
      <c r="C735" s="7" t="s">
        <v>1243</v>
      </c>
      <c r="D735" s="7">
        <v>1</v>
      </c>
      <c r="E735" s="7">
        <v>150</v>
      </c>
      <c r="F735" s="7" t="s">
        <v>1821</v>
      </c>
      <c r="G735" s="7" t="s">
        <v>1824</v>
      </c>
    </row>
    <row r="736" spans="1:7" ht="15" customHeight="1">
      <c r="A736" s="7" t="s">
        <v>2615</v>
      </c>
      <c r="B736" s="7">
        <v>2012</v>
      </c>
      <c r="C736" s="7" t="s">
        <v>2054</v>
      </c>
      <c r="D736" s="7">
        <v>1</v>
      </c>
      <c r="E736" s="7">
        <v>85</v>
      </c>
      <c r="F736" s="7" t="s">
        <v>1821</v>
      </c>
      <c r="G736" s="7" t="s">
        <v>1824</v>
      </c>
    </row>
    <row r="737" spans="1:7" ht="15" customHeight="1">
      <c r="A737" s="7" t="s">
        <v>2615</v>
      </c>
      <c r="B737" s="7">
        <v>2012</v>
      </c>
      <c r="C737" s="7" t="s">
        <v>621</v>
      </c>
      <c r="D737" s="7">
        <v>1</v>
      </c>
      <c r="E737" s="7">
        <v>125</v>
      </c>
      <c r="F737" s="7" t="s">
        <v>1821</v>
      </c>
      <c r="G737" s="7" t="s">
        <v>1824</v>
      </c>
    </row>
    <row r="738" spans="1:7" ht="15" customHeight="1">
      <c r="A738" s="7" t="s">
        <v>2615</v>
      </c>
      <c r="B738" s="7">
        <v>2013</v>
      </c>
      <c r="C738" s="7" t="s">
        <v>626</v>
      </c>
      <c r="D738" s="7">
        <v>1</v>
      </c>
      <c r="E738" s="7">
        <v>80</v>
      </c>
      <c r="F738" s="7" t="s">
        <v>1821</v>
      </c>
      <c r="G738" s="7" t="s">
        <v>1824</v>
      </c>
    </row>
    <row r="739" spans="1:7" ht="28.5">
      <c r="A739" s="7" t="s">
        <v>1923</v>
      </c>
      <c r="B739" s="7">
        <v>2019</v>
      </c>
      <c r="C739" s="7" t="s">
        <v>850</v>
      </c>
      <c r="D739" s="7">
        <v>0</v>
      </c>
      <c r="E739" s="7">
        <v>187</v>
      </c>
      <c r="F739" s="7" t="s">
        <v>1550</v>
      </c>
      <c r="G739" s="7" t="s">
        <v>1490</v>
      </c>
    </row>
    <row r="740" spans="1:7" ht="42.75">
      <c r="A740" s="7" t="s">
        <v>1923</v>
      </c>
      <c r="B740" s="7">
        <v>2012</v>
      </c>
      <c r="C740" s="7" t="s">
        <v>737</v>
      </c>
      <c r="D740" s="7">
        <v>1</v>
      </c>
      <c r="E740" s="7">
        <v>55</v>
      </c>
      <c r="F740" s="7" t="s">
        <v>1535</v>
      </c>
      <c r="G740" s="7" t="s">
        <v>1409</v>
      </c>
    </row>
    <row r="741" spans="1:7" ht="42.75">
      <c r="A741" s="7" t="s">
        <v>1923</v>
      </c>
      <c r="B741" s="7">
        <v>2011</v>
      </c>
      <c r="C741" s="7" t="s">
        <v>864</v>
      </c>
      <c r="D741" s="7" t="s">
        <v>1053</v>
      </c>
      <c r="E741" s="7">
        <v>171</v>
      </c>
      <c r="F741" s="7" t="s">
        <v>1550</v>
      </c>
      <c r="G741" s="7" t="s">
        <v>1409</v>
      </c>
    </row>
    <row r="742" spans="1:7" ht="42.75">
      <c r="A742" s="7" t="s">
        <v>1923</v>
      </c>
      <c r="B742" s="7">
        <v>2011</v>
      </c>
      <c r="C742" s="7" t="s">
        <v>2021</v>
      </c>
      <c r="D742" s="7" t="s">
        <v>1051</v>
      </c>
      <c r="E742" s="7">
        <v>171</v>
      </c>
      <c r="F742" s="7" t="s">
        <v>1550</v>
      </c>
      <c r="G742" s="7" t="s">
        <v>1409</v>
      </c>
    </row>
    <row r="743" spans="1:7" ht="42.75">
      <c r="A743" s="7" t="s">
        <v>1923</v>
      </c>
      <c r="B743" s="7">
        <v>2011</v>
      </c>
      <c r="C743" s="7" t="s">
        <v>1905</v>
      </c>
      <c r="D743" s="7">
        <v>1</v>
      </c>
      <c r="E743" s="7">
        <v>250</v>
      </c>
      <c r="F743" s="7" t="s">
        <v>1550</v>
      </c>
      <c r="G743" s="7" t="s">
        <v>1409</v>
      </c>
    </row>
    <row r="744" spans="1:7" ht="42.75">
      <c r="A744" s="7" t="s">
        <v>1923</v>
      </c>
      <c r="B744" s="7">
        <v>2011</v>
      </c>
      <c r="C744" s="7" t="s">
        <v>1739</v>
      </c>
      <c r="D744" s="7" t="s">
        <v>1156</v>
      </c>
      <c r="E744" s="7">
        <v>240</v>
      </c>
      <c r="F744" s="7" t="s">
        <v>1550</v>
      </c>
      <c r="G744" s="7" t="s">
        <v>1409</v>
      </c>
    </row>
    <row r="745" spans="1:7" ht="42.75">
      <c r="A745" s="7" t="s">
        <v>1923</v>
      </c>
      <c r="B745" s="7">
        <v>2011</v>
      </c>
      <c r="C745" s="7" t="s">
        <v>2079</v>
      </c>
      <c r="D745" s="7" t="s">
        <v>1159</v>
      </c>
      <c r="E745" s="7">
        <v>240</v>
      </c>
      <c r="F745" s="7" t="s">
        <v>1550</v>
      </c>
      <c r="G745" s="7" t="s">
        <v>1409</v>
      </c>
    </row>
    <row r="746" spans="1:7" ht="42.75">
      <c r="A746" s="7" t="s">
        <v>1923</v>
      </c>
      <c r="B746" s="7">
        <v>2011</v>
      </c>
      <c r="C746" s="7" t="s">
        <v>863</v>
      </c>
      <c r="D746" s="7">
        <v>4</v>
      </c>
      <c r="E746" s="7">
        <v>379.7</v>
      </c>
      <c r="F746" s="7" t="s">
        <v>1550</v>
      </c>
      <c r="G746" s="7" t="s">
        <v>1409</v>
      </c>
    </row>
    <row r="747" spans="1:7" ht="42.75">
      <c r="A747" s="7" t="s">
        <v>1923</v>
      </c>
      <c r="B747" s="7">
        <v>2011</v>
      </c>
      <c r="C747" s="7" t="s">
        <v>46</v>
      </c>
      <c r="D747" s="7" t="s">
        <v>1130</v>
      </c>
      <c r="E747" s="7">
        <v>240</v>
      </c>
      <c r="F747" s="7" t="s">
        <v>1550</v>
      </c>
      <c r="G747" s="7" t="s">
        <v>1409</v>
      </c>
    </row>
    <row r="748" spans="1:7" ht="42.75">
      <c r="A748" s="7" t="s">
        <v>1923</v>
      </c>
      <c r="B748" s="7">
        <v>2011</v>
      </c>
      <c r="C748" s="7" t="s">
        <v>570</v>
      </c>
      <c r="D748" s="7" t="s">
        <v>1129</v>
      </c>
      <c r="E748" s="7">
        <v>240</v>
      </c>
      <c r="F748" s="7" t="s">
        <v>1550</v>
      </c>
      <c r="G748" s="7" t="s">
        <v>1409</v>
      </c>
    </row>
    <row r="749" spans="1:7" ht="42.75">
      <c r="A749" s="7" t="s">
        <v>1923</v>
      </c>
      <c r="B749" s="7">
        <v>2011</v>
      </c>
      <c r="C749" s="7" t="s">
        <v>583</v>
      </c>
      <c r="D749" s="7">
        <v>5</v>
      </c>
      <c r="E749" s="7">
        <v>373.1</v>
      </c>
      <c r="F749" s="7" t="s">
        <v>1550</v>
      </c>
      <c r="G749" s="7" t="s">
        <v>1409</v>
      </c>
    </row>
    <row r="750" spans="1:7" ht="42.75">
      <c r="A750" s="7" t="s">
        <v>1923</v>
      </c>
      <c r="B750" s="7">
        <v>2011</v>
      </c>
      <c r="C750" s="7" t="s">
        <v>443</v>
      </c>
      <c r="D750" s="7" t="s">
        <v>1108</v>
      </c>
      <c r="E750" s="7">
        <v>240</v>
      </c>
      <c r="F750" s="7" t="s">
        <v>1550</v>
      </c>
      <c r="G750" s="7" t="s">
        <v>1409</v>
      </c>
    </row>
    <row r="751" spans="1:7" ht="42.75">
      <c r="A751" s="7" t="s">
        <v>1923</v>
      </c>
      <c r="B751" s="7">
        <v>2011</v>
      </c>
      <c r="C751" s="7" t="s">
        <v>41</v>
      </c>
      <c r="D751" s="7" t="s">
        <v>1111</v>
      </c>
      <c r="E751" s="7">
        <v>240</v>
      </c>
      <c r="F751" s="7" t="s">
        <v>1550</v>
      </c>
      <c r="G751" s="7" t="s">
        <v>1409</v>
      </c>
    </row>
    <row r="752" spans="1:7" ht="42.75">
      <c r="A752" s="7" t="s">
        <v>1923</v>
      </c>
      <c r="B752" s="7">
        <v>2011</v>
      </c>
      <c r="C752" s="7" t="s">
        <v>223</v>
      </c>
      <c r="D752" s="7">
        <v>6</v>
      </c>
      <c r="E752" s="7">
        <v>375.1</v>
      </c>
      <c r="F752" s="7" t="s">
        <v>1550</v>
      </c>
      <c r="G752" s="7" t="s">
        <v>1409</v>
      </c>
    </row>
    <row r="753" spans="1:7" ht="57">
      <c r="A753" s="7" t="s">
        <v>1923</v>
      </c>
      <c r="B753" s="7">
        <v>2011</v>
      </c>
      <c r="C753" s="7" t="s">
        <v>2417</v>
      </c>
      <c r="D753" s="7" t="s">
        <v>1053</v>
      </c>
      <c r="E753" s="7">
        <v>176</v>
      </c>
      <c r="F753" s="7" t="s">
        <v>1550</v>
      </c>
      <c r="G753" s="7" t="s">
        <v>1409</v>
      </c>
    </row>
    <row r="754" spans="1:7" ht="57">
      <c r="A754" s="7" t="s">
        <v>1923</v>
      </c>
      <c r="B754" s="7">
        <v>2011</v>
      </c>
      <c r="C754" s="7" t="s">
        <v>72</v>
      </c>
      <c r="D754" s="7" t="s">
        <v>1051</v>
      </c>
      <c r="E754" s="7">
        <v>176</v>
      </c>
      <c r="F754" s="7" t="s">
        <v>1550</v>
      </c>
      <c r="G754" s="7" t="s">
        <v>1409</v>
      </c>
    </row>
    <row r="755" spans="1:7" ht="57">
      <c r="A755" s="7" t="s">
        <v>1923</v>
      </c>
      <c r="B755" s="7">
        <v>2011</v>
      </c>
      <c r="C755" s="7" t="s">
        <v>2604</v>
      </c>
      <c r="D755" s="7">
        <v>1</v>
      </c>
      <c r="E755" s="7">
        <v>268</v>
      </c>
      <c r="F755" s="7" t="s">
        <v>1550</v>
      </c>
      <c r="G755" s="7" t="s">
        <v>1409</v>
      </c>
    </row>
    <row r="756" spans="1:7" ht="42.75">
      <c r="A756" s="7" t="s">
        <v>1923</v>
      </c>
      <c r="B756" s="7">
        <v>2012</v>
      </c>
      <c r="C756" s="7" t="s">
        <v>1153</v>
      </c>
      <c r="D756" s="7" t="s">
        <v>1024</v>
      </c>
      <c r="E756" s="7">
        <v>176</v>
      </c>
      <c r="F756" s="7" t="s">
        <v>1550</v>
      </c>
      <c r="G756" s="7" t="s">
        <v>1409</v>
      </c>
    </row>
    <row r="757" spans="1:7" ht="42.75">
      <c r="A757" s="7" t="s">
        <v>1923</v>
      </c>
      <c r="B757" s="7">
        <v>2012</v>
      </c>
      <c r="C757" s="7" t="s">
        <v>1205</v>
      </c>
      <c r="D757" s="7" t="s">
        <v>1037</v>
      </c>
      <c r="E757" s="7">
        <v>176</v>
      </c>
      <c r="F757" s="7" t="s">
        <v>1550</v>
      </c>
      <c r="G757" s="7" t="s">
        <v>1409</v>
      </c>
    </row>
    <row r="758" spans="1:7" ht="42.75">
      <c r="A758" s="7" t="s">
        <v>1923</v>
      </c>
      <c r="B758" s="7">
        <v>2012</v>
      </c>
      <c r="C758" s="7" t="s">
        <v>2303</v>
      </c>
      <c r="D758" s="7">
        <v>2</v>
      </c>
      <c r="E758" s="7">
        <v>295</v>
      </c>
      <c r="F758" s="7" t="s">
        <v>1550</v>
      </c>
      <c r="G758" s="7" t="s">
        <v>1409</v>
      </c>
    </row>
    <row r="759" spans="1:7" ht="42.75">
      <c r="A759" s="7" t="s">
        <v>1923</v>
      </c>
      <c r="B759" s="7">
        <v>2016</v>
      </c>
      <c r="C759" s="7" t="s">
        <v>1871</v>
      </c>
      <c r="D759" s="7">
        <v>3</v>
      </c>
      <c r="E759" s="7">
        <v>1100</v>
      </c>
      <c r="F759" s="7" t="s">
        <v>1613</v>
      </c>
      <c r="G759" s="7" t="s">
        <v>1409</v>
      </c>
    </row>
    <row r="760" spans="1:7" ht="42.75">
      <c r="A760" s="7" t="s">
        <v>1923</v>
      </c>
      <c r="B760" s="7">
        <v>2017</v>
      </c>
      <c r="C760" s="7" t="s">
        <v>629</v>
      </c>
      <c r="D760" s="7">
        <v>4</v>
      </c>
      <c r="E760" s="7">
        <v>1100</v>
      </c>
      <c r="F760" s="7" t="s">
        <v>1613</v>
      </c>
      <c r="G760" s="7" t="s">
        <v>1409</v>
      </c>
    </row>
    <row r="761" spans="1:7" ht="42.75">
      <c r="A761" s="7" t="s">
        <v>1923</v>
      </c>
      <c r="B761" s="7">
        <v>2015</v>
      </c>
      <c r="C761" s="7" t="s">
        <v>922</v>
      </c>
      <c r="D761" s="7">
        <v>1</v>
      </c>
      <c r="E761" s="7">
        <v>268</v>
      </c>
      <c r="F761" s="7" t="s">
        <v>1550</v>
      </c>
      <c r="G761" s="7" t="s">
        <v>1585</v>
      </c>
    </row>
    <row r="762" spans="1:7" ht="42.75">
      <c r="A762" s="7" t="s">
        <v>1923</v>
      </c>
      <c r="B762" s="7">
        <v>2015</v>
      </c>
      <c r="C762" s="7" t="s">
        <v>294</v>
      </c>
      <c r="D762" s="7" t="s">
        <v>1053</v>
      </c>
      <c r="E762" s="7">
        <v>166</v>
      </c>
      <c r="F762" s="7" t="s">
        <v>1550</v>
      </c>
      <c r="G762" s="7" t="s">
        <v>1585</v>
      </c>
    </row>
    <row r="763" spans="1:7" ht="42.75">
      <c r="A763" s="7" t="s">
        <v>1923</v>
      </c>
      <c r="B763" s="7">
        <v>2015</v>
      </c>
      <c r="C763" s="7" t="s">
        <v>2400</v>
      </c>
      <c r="D763" s="7" t="s">
        <v>1051</v>
      </c>
      <c r="E763" s="7">
        <v>166</v>
      </c>
      <c r="F763" s="7" t="s">
        <v>1550</v>
      </c>
      <c r="G763" s="7" t="s">
        <v>1585</v>
      </c>
    </row>
    <row r="764" spans="1:7" ht="15" customHeight="1">
      <c r="A764" s="7" t="s">
        <v>1090</v>
      </c>
      <c r="B764" s="7">
        <v>2011</v>
      </c>
      <c r="C764" s="7" t="s">
        <v>1046</v>
      </c>
      <c r="D764" s="7">
        <v>2</v>
      </c>
      <c r="E764" s="7">
        <v>465.035</v>
      </c>
      <c r="F764" s="7" t="s">
        <v>316</v>
      </c>
      <c r="G764" s="7" t="s">
        <v>1583</v>
      </c>
    </row>
    <row r="765" spans="1:7" ht="42.75">
      <c r="A765" s="7" t="s">
        <v>1089</v>
      </c>
      <c r="B765" s="7">
        <v>2012</v>
      </c>
      <c r="C765" s="7" t="s">
        <v>2571</v>
      </c>
      <c r="D765" s="7">
        <v>1</v>
      </c>
      <c r="E765" s="7">
        <v>713</v>
      </c>
      <c r="F765" s="7" t="s">
        <v>316</v>
      </c>
      <c r="G765" s="7" t="s">
        <v>1471</v>
      </c>
    </row>
    <row r="766" spans="1:7" ht="28.5">
      <c r="A766" s="7" t="s">
        <v>1089</v>
      </c>
      <c r="B766" s="7">
        <v>2011</v>
      </c>
      <c r="C766" s="7" t="s">
        <v>276</v>
      </c>
      <c r="D766" s="7">
        <v>2</v>
      </c>
      <c r="E766" s="7">
        <v>275</v>
      </c>
      <c r="F766" s="7" t="s">
        <v>316</v>
      </c>
      <c r="G766" s="7" t="s">
        <v>1583</v>
      </c>
    </row>
    <row r="767" spans="1:7" ht="42.75">
      <c r="A767" s="7" t="s">
        <v>1089</v>
      </c>
      <c r="B767" s="7">
        <v>2017</v>
      </c>
      <c r="C767" s="7" t="s">
        <v>2239</v>
      </c>
      <c r="D767" s="7">
        <v>1</v>
      </c>
      <c r="E767" s="7">
        <v>300</v>
      </c>
      <c r="F767" s="7" t="s">
        <v>1542</v>
      </c>
      <c r="G767" s="7" t="s">
        <v>1621</v>
      </c>
    </row>
    <row r="768" spans="1:7" ht="42.75">
      <c r="A768" s="7" t="s">
        <v>1089</v>
      </c>
      <c r="B768" s="7">
        <v>2011</v>
      </c>
      <c r="C768" s="7" t="s">
        <v>2523</v>
      </c>
      <c r="D768" s="7">
        <v>1</v>
      </c>
      <c r="E768" s="7">
        <v>150</v>
      </c>
      <c r="F768" s="7" t="s">
        <v>1821</v>
      </c>
      <c r="G768" s="7" t="s">
        <v>1621</v>
      </c>
    </row>
    <row r="769" spans="1:7" ht="42.75">
      <c r="A769" s="7" t="s">
        <v>1089</v>
      </c>
      <c r="B769" s="7">
        <v>2011</v>
      </c>
      <c r="C769" s="7" t="s">
        <v>1206</v>
      </c>
      <c r="D769" s="7">
        <v>1</v>
      </c>
      <c r="E769" s="7">
        <v>130</v>
      </c>
      <c r="F769" s="7" t="s">
        <v>1821</v>
      </c>
      <c r="G769" s="7" t="s">
        <v>1621</v>
      </c>
    </row>
    <row r="770" spans="1:7" ht="42.75">
      <c r="A770" s="7" t="s">
        <v>1089</v>
      </c>
      <c r="B770" s="7">
        <v>2012</v>
      </c>
      <c r="C770" s="7" t="s">
        <v>414</v>
      </c>
      <c r="D770" s="7">
        <v>1</v>
      </c>
      <c r="E770" s="7">
        <v>150</v>
      </c>
      <c r="F770" s="7" t="s">
        <v>1821</v>
      </c>
      <c r="G770" s="7" t="s">
        <v>1621</v>
      </c>
    </row>
    <row r="771" spans="1:7" ht="42.75">
      <c r="A771" s="7" t="s">
        <v>1089</v>
      </c>
      <c r="B771" s="7">
        <v>2016</v>
      </c>
      <c r="C771" s="7" t="s">
        <v>2236</v>
      </c>
      <c r="D771" s="7">
        <v>1</v>
      </c>
      <c r="E771" s="7">
        <v>150</v>
      </c>
      <c r="F771" s="7" t="s">
        <v>1821</v>
      </c>
      <c r="G771" s="7" t="s">
        <v>1621</v>
      </c>
    </row>
    <row r="772" spans="1:7" ht="42.75">
      <c r="A772" s="7" t="s">
        <v>1089</v>
      </c>
      <c r="B772" s="7">
        <v>2011</v>
      </c>
      <c r="C772" s="7" t="s">
        <v>2301</v>
      </c>
      <c r="D772" s="7" t="s">
        <v>1444</v>
      </c>
      <c r="E772" s="7">
        <v>9.444</v>
      </c>
      <c r="F772" s="7" t="s">
        <v>1542</v>
      </c>
      <c r="G772" s="7" t="s">
        <v>1789</v>
      </c>
    </row>
    <row r="773" spans="1:7" ht="42.75">
      <c r="A773" s="7" t="s">
        <v>1089</v>
      </c>
      <c r="B773" s="7">
        <v>2011</v>
      </c>
      <c r="C773" s="7" t="s">
        <v>2301</v>
      </c>
      <c r="D773" s="7" t="s">
        <v>1441</v>
      </c>
      <c r="E773" s="7">
        <v>9.444</v>
      </c>
      <c r="F773" s="7" t="s">
        <v>1542</v>
      </c>
      <c r="G773" s="7" t="s">
        <v>1789</v>
      </c>
    </row>
    <row r="774" spans="1:7" ht="42.75">
      <c r="A774" s="7" t="s">
        <v>1089</v>
      </c>
      <c r="B774" s="7">
        <v>2011</v>
      </c>
      <c r="C774" s="7" t="s">
        <v>2301</v>
      </c>
      <c r="D774" s="7" t="s">
        <v>1449</v>
      </c>
      <c r="E774" s="7">
        <v>9.444</v>
      </c>
      <c r="F774" s="7" t="s">
        <v>1542</v>
      </c>
      <c r="G774" s="7" t="s">
        <v>1789</v>
      </c>
    </row>
    <row r="775" spans="1:7" ht="42.75">
      <c r="A775" s="7" t="s">
        <v>1089</v>
      </c>
      <c r="B775" s="7">
        <v>2011</v>
      </c>
      <c r="C775" s="7" t="s">
        <v>2301</v>
      </c>
      <c r="D775" s="7" t="s">
        <v>1448</v>
      </c>
      <c r="E775" s="7">
        <v>9.444</v>
      </c>
      <c r="F775" s="7" t="s">
        <v>1542</v>
      </c>
      <c r="G775" s="7" t="s">
        <v>1789</v>
      </c>
    </row>
    <row r="776" spans="1:7" ht="42.75">
      <c r="A776" s="7" t="s">
        <v>1089</v>
      </c>
      <c r="B776" s="7">
        <v>2011</v>
      </c>
      <c r="C776" s="7" t="s">
        <v>2301</v>
      </c>
      <c r="D776" s="7" t="s">
        <v>1451</v>
      </c>
      <c r="E776" s="7">
        <v>9.444</v>
      </c>
      <c r="F776" s="7" t="s">
        <v>1542</v>
      </c>
      <c r="G776" s="7" t="s">
        <v>1789</v>
      </c>
    </row>
    <row r="777" spans="1:7" ht="42.75">
      <c r="A777" s="7" t="s">
        <v>1089</v>
      </c>
      <c r="B777" s="7">
        <v>2011</v>
      </c>
      <c r="C777" s="7" t="s">
        <v>2301</v>
      </c>
      <c r="D777" s="7" t="s">
        <v>1450</v>
      </c>
      <c r="E777" s="7">
        <v>9.444</v>
      </c>
      <c r="F777" s="7" t="s">
        <v>1542</v>
      </c>
      <c r="G777" s="7" t="s">
        <v>1789</v>
      </c>
    </row>
    <row r="778" spans="1:7" ht="42.75">
      <c r="A778" s="7" t="s">
        <v>1089</v>
      </c>
      <c r="B778" s="7">
        <v>2011</v>
      </c>
      <c r="C778" s="7" t="s">
        <v>1360</v>
      </c>
      <c r="D778" s="7" t="s">
        <v>1499</v>
      </c>
      <c r="E778" s="7">
        <v>9.444</v>
      </c>
      <c r="F778" s="7" t="s">
        <v>1542</v>
      </c>
      <c r="G778" s="7" t="s">
        <v>1789</v>
      </c>
    </row>
    <row r="779" spans="1:7" ht="42.75">
      <c r="A779" s="7" t="s">
        <v>1089</v>
      </c>
      <c r="B779" s="7">
        <v>2011</v>
      </c>
      <c r="C779" s="7" t="s">
        <v>1360</v>
      </c>
      <c r="D779" s="7" t="s">
        <v>1472</v>
      </c>
      <c r="E779" s="7">
        <v>9.444</v>
      </c>
      <c r="F779" s="7" t="s">
        <v>1542</v>
      </c>
      <c r="G779" s="7" t="s">
        <v>1789</v>
      </c>
    </row>
    <row r="780" spans="1:7" ht="42.75">
      <c r="A780" s="7" t="s">
        <v>1089</v>
      </c>
      <c r="B780" s="7">
        <v>2011</v>
      </c>
      <c r="C780" s="7" t="s">
        <v>1360</v>
      </c>
      <c r="D780" s="7" t="s">
        <v>1470</v>
      </c>
      <c r="E780" s="7">
        <v>9.444</v>
      </c>
      <c r="F780" s="7" t="s">
        <v>1542</v>
      </c>
      <c r="G780" s="7" t="s">
        <v>1789</v>
      </c>
    </row>
    <row r="781" spans="1:7" ht="42.75">
      <c r="A781" s="7" t="s">
        <v>1089</v>
      </c>
      <c r="B781" s="7">
        <v>2011</v>
      </c>
      <c r="C781" s="7" t="s">
        <v>1360</v>
      </c>
      <c r="D781" s="7" t="s">
        <v>1469</v>
      </c>
      <c r="E781" s="7">
        <v>9.444</v>
      </c>
      <c r="F781" s="7" t="s">
        <v>1542</v>
      </c>
      <c r="G781" s="7" t="s">
        <v>1789</v>
      </c>
    </row>
    <row r="782" spans="1:7" ht="42.75">
      <c r="A782" s="7" t="s">
        <v>1089</v>
      </c>
      <c r="B782" s="7">
        <v>2011</v>
      </c>
      <c r="C782" s="7" t="s">
        <v>1360</v>
      </c>
      <c r="D782" s="7" t="s">
        <v>1468</v>
      </c>
      <c r="E782" s="7">
        <v>9.444</v>
      </c>
      <c r="F782" s="7" t="s">
        <v>1542</v>
      </c>
      <c r="G782" s="7" t="s">
        <v>1789</v>
      </c>
    </row>
    <row r="783" spans="1:7" ht="42.75">
      <c r="A783" s="7" t="s">
        <v>1089</v>
      </c>
      <c r="B783" s="7">
        <v>2011</v>
      </c>
      <c r="C783" s="7" t="s">
        <v>1360</v>
      </c>
      <c r="D783" s="7" t="s">
        <v>1478</v>
      </c>
      <c r="E783" s="7">
        <v>9.444</v>
      </c>
      <c r="F783" s="7" t="s">
        <v>1542</v>
      </c>
      <c r="G783" s="7" t="s">
        <v>1789</v>
      </c>
    </row>
    <row r="784" spans="1:7" ht="42.75">
      <c r="A784" s="7" t="s">
        <v>1089</v>
      </c>
      <c r="B784" s="7">
        <v>2011</v>
      </c>
      <c r="C784" s="7" t="s">
        <v>147</v>
      </c>
      <c r="D784" s="7" t="s">
        <v>1528</v>
      </c>
      <c r="E784" s="7">
        <v>9.444</v>
      </c>
      <c r="F784" s="7" t="s">
        <v>1542</v>
      </c>
      <c r="G784" s="7" t="s">
        <v>1789</v>
      </c>
    </row>
    <row r="785" spans="1:7" ht="42.75">
      <c r="A785" s="7" t="s">
        <v>1089</v>
      </c>
      <c r="B785" s="7">
        <v>2011</v>
      </c>
      <c r="C785" s="7" t="s">
        <v>147</v>
      </c>
      <c r="D785" s="7" t="s">
        <v>1529</v>
      </c>
      <c r="E785" s="7">
        <v>9.444</v>
      </c>
      <c r="F785" s="7" t="s">
        <v>1542</v>
      </c>
      <c r="G785" s="7" t="s">
        <v>1789</v>
      </c>
    </row>
    <row r="786" spans="1:7" ht="42.75">
      <c r="A786" s="7" t="s">
        <v>1089</v>
      </c>
      <c r="B786" s="7">
        <v>2011</v>
      </c>
      <c r="C786" s="7" t="s">
        <v>147</v>
      </c>
      <c r="D786" s="7" t="s">
        <v>1506</v>
      </c>
      <c r="E786" s="7">
        <v>9.444</v>
      </c>
      <c r="F786" s="7" t="s">
        <v>1542</v>
      </c>
      <c r="G786" s="7" t="s">
        <v>1789</v>
      </c>
    </row>
    <row r="787" spans="1:7" ht="42.75">
      <c r="A787" s="7" t="s">
        <v>1089</v>
      </c>
      <c r="B787" s="7">
        <v>2011</v>
      </c>
      <c r="C787" s="7" t="s">
        <v>147</v>
      </c>
      <c r="D787" s="7" t="s">
        <v>1505</v>
      </c>
      <c r="E787" s="7">
        <v>9.444</v>
      </c>
      <c r="F787" s="7" t="s">
        <v>1542</v>
      </c>
      <c r="G787" s="7" t="s">
        <v>1789</v>
      </c>
    </row>
    <row r="788" spans="1:7" ht="42.75">
      <c r="A788" s="7" t="s">
        <v>1089</v>
      </c>
      <c r="B788" s="7">
        <v>2011</v>
      </c>
      <c r="C788" s="7" t="s">
        <v>147</v>
      </c>
      <c r="D788" s="7" t="s">
        <v>1508</v>
      </c>
      <c r="E788" s="7">
        <v>9.444</v>
      </c>
      <c r="F788" s="7" t="s">
        <v>1542</v>
      </c>
      <c r="G788" s="7" t="s">
        <v>1789</v>
      </c>
    </row>
    <row r="789" spans="1:7" ht="42.75">
      <c r="A789" s="7" t="s">
        <v>1089</v>
      </c>
      <c r="B789" s="7">
        <v>2011</v>
      </c>
      <c r="C789" s="7" t="s">
        <v>147</v>
      </c>
      <c r="D789" s="7" t="s">
        <v>1507</v>
      </c>
      <c r="E789" s="7">
        <v>9.444</v>
      </c>
      <c r="F789" s="7" t="s">
        <v>1542</v>
      </c>
      <c r="G789" s="7" t="s">
        <v>1789</v>
      </c>
    </row>
    <row r="790" spans="1:7" ht="15" customHeight="1">
      <c r="A790" s="7" t="s">
        <v>1089</v>
      </c>
      <c r="B790" s="7">
        <v>2012</v>
      </c>
      <c r="C790" s="7" t="s">
        <v>1044</v>
      </c>
      <c r="D790" s="7">
        <v>1</v>
      </c>
      <c r="E790" s="7">
        <v>243</v>
      </c>
      <c r="F790" s="7" t="s">
        <v>1542</v>
      </c>
      <c r="G790" s="7" t="s">
        <v>1789</v>
      </c>
    </row>
    <row r="791" spans="1:7" ht="71.25">
      <c r="A791" s="7" t="s">
        <v>537</v>
      </c>
      <c r="B791" s="7">
        <v>2011</v>
      </c>
      <c r="C791" s="7" t="s">
        <v>1056</v>
      </c>
      <c r="D791" s="7">
        <v>1</v>
      </c>
      <c r="E791" s="7">
        <v>220</v>
      </c>
      <c r="F791" s="7" t="s">
        <v>1550</v>
      </c>
      <c r="G791" s="7" t="s">
        <v>1893</v>
      </c>
    </row>
    <row r="792" spans="1:7" ht="57">
      <c r="A792" s="7" t="s">
        <v>537</v>
      </c>
      <c r="B792" s="7">
        <v>2010</v>
      </c>
      <c r="C792" s="7" t="s">
        <v>105</v>
      </c>
      <c r="D792" s="7">
        <v>1</v>
      </c>
      <c r="E792" s="7">
        <v>160</v>
      </c>
      <c r="F792" s="7" t="s">
        <v>1550</v>
      </c>
      <c r="G792" s="7" t="s">
        <v>1893</v>
      </c>
    </row>
    <row r="793" spans="1:7" ht="57">
      <c r="A793" s="7" t="s">
        <v>537</v>
      </c>
      <c r="B793" s="7">
        <v>2010</v>
      </c>
      <c r="C793" s="7" t="s">
        <v>104</v>
      </c>
      <c r="D793" s="7">
        <v>1</v>
      </c>
      <c r="E793" s="7">
        <v>160</v>
      </c>
      <c r="F793" s="7" t="s">
        <v>1550</v>
      </c>
      <c r="G793" s="7" t="s">
        <v>1893</v>
      </c>
    </row>
    <row r="794" spans="1:7" ht="71.25">
      <c r="A794" s="7" t="s">
        <v>537</v>
      </c>
      <c r="B794" s="7">
        <v>2012</v>
      </c>
      <c r="C794" s="7" t="s">
        <v>1551</v>
      </c>
      <c r="D794" s="7">
        <v>4</v>
      </c>
      <c r="E794" s="7">
        <v>383</v>
      </c>
      <c r="F794" s="7" t="s">
        <v>1550</v>
      </c>
      <c r="G794" s="7" t="s">
        <v>1893</v>
      </c>
    </row>
    <row r="795" spans="1:7" ht="57">
      <c r="A795" s="7" t="s">
        <v>537</v>
      </c>
      <c r="B795" s="7">
        <v>2012</v>
      </c>
      <c r="C795" s="7" t="s">
        <v>1234</v>
      </c>
      <c r="D795" s="7">
        <v>1</v>
      </c>
      <c r="E795" s="7">
        <v>165</v>
      </c>
      <c r="F795" s="7" t="s">
        <v>1550</v>
      </c>
      <c r="G795" s="7" t="s">
        <v>1893</v>
      </c>
    </row>
    <row r="796" spans="1:7" ht="57">
      <c r="A796" s="7" t="s">
        <v>537</v>
      </c>
      <c r="B796" s="7">
        <v>2012</v>
      </c>
      <c r="C796" s="7" t="s">
        <v>1228</v>
      </c>
      <c r="D796" s="7">
        <v>2</v>
      </c>
      <c r="E796" s="7">
        <v>165</v>
      </c>
      <c r="F796" s="7" t="s">
        <v>1550</v>
      </c>
      <c r="G796" s="7" t="s">
        <v>1893</v>
      </c>
    </row>
    <row r="797" spans="1:7" ht="57">
      <c r="A797" s="7" t="s">
        <v>537</v>
      </c>
      <c r="B797" s="7">
        <v>2012</v>
      </c>
      <c r="C797" s="7" t="s">
        <v>1231</v>
      </c>
      <c r="D797" s="7">
        <v>3</v>
      </c>
      <c r="E797" s="7">
        <v>165</v>
      </c>
      <c r="F797" s="7" t="s">
        <v>1550</v>
      </c>
      <c r="G797" s="7" t="s">
        <v>1893</v>
      </c>
    </row>
    <row r="798" spans="1:7" ht="42.75">
      <c r="A798" s="7" t="s">
        <v>537</v>
      </c>
      <c r="B798" s="7">
        <v>2013</v>
      </c>
      <c r="C798" s="7" t="s">
        <v>226</v>
      </c>
      <c r="D798" s="7">
        <v>2</v>
      </c>
      <c r="E798" s="7">
        <v>1203.89</v>
      </c>
      <c r="F798" s="7" t="s">
        <v>1613</v>
      </c>
      <c r="G798" s="7" t="s">
        <v>1893</v>
      </c>
    </row>
    <row r="799" spans="1:7" ht="15" customHeight="1">
      <c r="A799" s="7" t="s">
        <v>2625</v>
      </c>
      <c r="B799" s="7">
        <v>2011</v>
      </c>
      <c r="C799" s="7" t="s">
        <v>2760</v>
      </c>
      <c r="D799" s="7" t="s">
        <v>33</v>
      </c>
      <c r="E799" s="7">
        <v>643</v>
      </c>
      <c r="F799" s="7" t="s">
        <v>1550</v>
      </c>
      <c r="G799" s="7" t="s">
        <v>1598</v>
      </c>
    </row>
    <row r="800" spans="1:7" ht="28.5">
      <c r="A800" s="7" t="s">
        <v>2625</v>
      </c>
      <c r="B800" s="7">
        <v>2011</v>
      </c>
      <c r="C800" s="7" t="s">
        <v>2520</v>
      </c>
      <c r="D800" s="7">
        <v>1</v>
      </c>
      <c r="E800" s="7">
        <v>179</v>
      </c>
      <c r="F800" s="7" t="s">
        <v>1550</v>
      </c>
      <c r="G800" s="7" t="s">
        <v>1598</v>
      </c>
    </row>
    <row r="801" spans="1:7" ht="28.5">
      <c r="A801" s="7" t="s">
        <v>2625</v>
      </c>
      <c r="B801" s="7">
        <v>2011</v>
      </c>
      <c r="C801" s="7" t="s">
        <v>2085</v>
      </c>
      <c r="D801" s="7">
        <v>2</v>
      </c>
      <c r="E801" s="7">
        <v>179</v>
      </c>
      <c r="F801" s="7" t="s">
        <v>1550</v>
      </c>
      <c r="G801" s="7" t="s">
        <v>1598</v>
      </c>
    </row>
    <row r="802" spans="1:7" ht="28.5">
      <c r="A802" s="7" t="s">
        <v>2625</v>
      </c>
      <c r="B802" s="7">
        <v>2011</v>
      </c>
      <c r="C802" s="7" t="s">
        <v>1009</v>
      </c>
      <c r="D802" s="7">
        <v>3</v>
      </c>
      <c r="E802" s="7">
        <v>263</v>
      </c>
      <c r="F802" s="7" t="s">
        <v>1550</v>
      </c>
      <c r="G802" s="7" t="s">
        <v>1598</v>
      </c>
    </row>
    <row r="803" spans="1:7" ht="42.75">
      <c r="A803" s="7" t="s">
        <v>2625</v>
      </c>
      <c r="B803" s="7">
        <v>2012</v>
      </c>
      <c r="C803" s="7" t="s">
        <v>1646</v>
      </c>
      <c r="D803" s="7">
        <v>1</v>
      </c>
      <c r="E803" s="7">
        <v>179</v>
      </c>
      <c r="F803" s="7" t="s">
        <v>1550</v>
      </c>
      <c r="G803" s="7" t="s">
        <v>1598</v>
      </c>
    </row>
    <row r="804" spans="1:7" ht="42.75">
      <c r="A804" s="7" t="s">
        <v>2625</v>
      </c>
      <c r="B804" s="7">
        <v>2012</v>
      </c>
      <c r="C804" s="7" t="s">
        <v>165</v>
      </c>
      <c r="D804" s="7">
        <v>2</v>
      </c>
      <c r="E804" s="7">
        <v>179</v>
      </c>
      <c r="F804" s="7" t="s">
        <v>1550</v>
      </c>
      <c r="G804" s="7" t="s">
        <v>1598</v>
      </c>
    </row>
    <row r="805" spans="1:7" ht="42.75">
      <c r="A805" s="7" t="s">
        <v>2625</v>
      </c>
      <c r="B805" s="7">
        <v>2012</v>
      </c>
      <c r="C805" s="7" t="s">
        <v>2693</v>
      </c>
      <c r="D805" s="7">
        <v>3</v>
      </c>
      <c r="E805" s="7">
        <v>263</v>
      </c>
      <c r="F805" s="7" t="s">
        <v>1550</v>
      </c>
      <c r="G805" s="7" t="s">
        <v>1598</v>
      </c>
    </row>
    <row r="806" spans="1:7" ht="42.75">
      <c r="A806" s="7" t="s">
        <v>2625</v>
      </c>
      <c r="B806" s="7">
        <v>2012</v>
      </c>
      <c r="C806" s="7" t="s">
        <v>2624</v>
      </c>
      <c r="D806" s="7">
        <v>6</v>
      </c>
      <c r="E806" s="7">
        <v>825</v>
      </c>
      <c r="F806" s="7" t="s">
        <v>316</v>
      </c>
      <c r="G806" s="7" t="s">
        <v>1915</v>
      </c>
    </row>
    <row r="807" spans="1:7" ht="42.75">
      <c r="A807" s="7" t="s">
        <v>2625</v>
      </c>
      <c r="B807" s="7">
        <v>2012</v>
      </c>
      <c r="C807" s="7" t="s">
        <v>1641</v>
      </c>
      <c r="D807" s="7">
        <v>1</v>
      </c>
      <c r="E807" s="7">
        <v>179.3</v>
      </c>
      <c r="F807" s="7" t="s">
        <v>1542</v>
      </c>
      <c r="G807" s="7" t="s">
        <v>1915</v>
      </c>
    </row>
    <row r="808" spans="1:7" ht="42.75">
      <c r="A808" s="7" t="s">
        <v>2625</v>
      </c>
      <c r="B808" s="7">
        <v>2012</v>
      </c>
      <c r="C808" s="7" t="s">
        <v>762</v>
      </c>
      <c r="D808" s="7">
        <v>2</v>
      </c>
      <c r="E808" s="7">
        <v>179.3</v>
      </c>
      <c r="F808" s="7" t="s">
        <v>1542</v>
      </c>
      <c r="G808" s="7" t="s">
        <v>1915</v>
      </c>
    </row>
    <row r="809" spans="1:7" ht="42.75">
      <c r="A809" s="7" t="s">
        <v>2625</v>
      </c>
      <c r="B809" s="7">
        <v>2012</v>
      </c>
      <c r="C809" s="7" t="s">
        <v>1630</v>
      </c>
      <c r="D809" s="7">
        <v>3</v>
      </c>
      <c r="E809" s="7">
        <v>179.3</v>
      </c>
      <c r="F809" s="7" t="s">
        <v>1542</v>
      </c>
      <c r="G809" s="7" t="s">
        <v>1915</v>
      </c>
    </row>
    <row r="810" spans="1:7" ht="42.75">
      <c r="A810" s="7" t="s">
        <v>2625</v>
      </c>
      <c r="B810" s="7">
        <v>2012</v>
      </c>
      <c r="C810" s="7" t="s">
        <v>1796</v>
      </c>
      <c r="D810" s="7">
        <v>4</v>
      </c>
      <c r="E810" s="7">
        <v>179.3</v>
      </c>
      <c r="F810" s="7" t="s">
        <v>1542</v>
      </c>
      <c r="G810" s="7" t="s">
        <v>1915</v>
      </c>
    </row>
    <row r="811" spans="1:7" ht="42.75">
      <c r="A811" s="7" t="s">
        <v>2625</v>
      </c>
      <c r="B811" s="7">
        <v>2016</v>
      </c>
      <c r="C811" s="7" t="s">
        <v>113</v>
      </c>
      <c r="D811" s="7">
        <v>2</v>
      </c>
      <c r="E811" s="7">
        <v>1165</v>
      </c>
      <c r="F811" s="7" t="s">
        <v>1613</v>
      </c>
      <c r="G811" s="7" t="s">
        <v>1915</v>
      </c>
    </row>
    <row r="812" spans="1:7" ht="42.75">
      <c r="A812" s="7" t="s">
        <v>2625</v>
      </c>
      <c r="B812" s="7">
        <v>2019</v>
      </c>
      <c r="C812" s="7" t="s">
        <v>110</v>
      </c>
      <c r="D812" s="7">
        <v>3</v>
      </c>
      <c r="E812" s="7">
        <v>1165</v>
      </c>
      <c r="F812" s="7" t="s">
        <v>1613</v>
      </c>
      <c r="G812" s="7" t="s">
        <v>1915</v>
      </c>
    </row>
    <row r="813" ht="15" customHeight="1"/>
    <row r="814" ht="15" customHeight="1"/>
    <row r="815" ht="15" customHeight="1"/>
    <row r="816" ht="370.5">
      <c r="A816" s="7" t="s">
        <v>1126</v>
      </c>
    </row>
    <row r="817" ht="213.75">
      <c r="A817" s="7" t="s">
        <v>1657</v>
      </c>
    </row>
  </sheetData>
  <mergeCells count="3">
    <mergeCell ref="A815:G815"/>
    <mergeCell ref="A816:G816"/>
    <mergeCell ref="A817:G817"/>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